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5085" yWindow="5910" windowWidth="20115" windowHeight="6810" activeTab="3"/>
  </bookViews>
  <sheets>
    <sheet name="Sheet1" sheetId="1" r:id="rId1"/>
    <sheet name="Sheet2" sheetId="2" r:id="rId2"/>
    <sheet name="Sheet3" sheetId="3" state="hidden" r:id="rId3"/>
    <sheet name="Sheet4" sheetId="4" r:id="rId4"/>
  </sheets>
  <definedNames>
    <definedName name="_xlnm.Print_Area" localSheetId="0">Sheet1!ANaN:HNaN</definedName>
    <definedName name="_xlnm.Print_Area" localSheetId="1">Sheet2!ANaN:CNaN</definedName>
    <definedName name="_xlnm.Print_Area" localSheetId="2">Sheet3!ANaN:CNaN</definedName>
  </definedNames>
  <calcPr calcId="152511"/>
</workbook>
</file>

<file path=xl/calcChain.xml><?xml version="1.0" encoding="utf-8"?>
<calcChain xmlns="http://schemas.openxmlformats.org/spreadsheetml/2006/main">
  <c r="Q10" i="4" l="1"/>
  <c r="N10" i="4"/>
  <c r="L10" i="4"/>
  <c r="K10" i="4"/>
  <c r="J10" i="4"/>
  <c r="A9" i="4"/>
  <c r="N9" i="4" s="1"/>
  <c r="C9" i="4"/>
  <c r="B9" i="4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9" i="3"/>
  <c r="D10" i="2"/>
  <c r="H3" i="1"/>
  <c r="H2" i="1"/>
  <c r="H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11" i="1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10" i="2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11" i="1"/>
  <c r="G9" i="4" l="1"/>
  <c r="K9" i="4"/>
  <c r="D9" i="4"/>
  <c r="H9" i="4"/>
  <c r="L9" i="4"/>
  <c r="E9" i="4"/>
  <c r="I9" i="4"/>
  <c r="M9" i="4"/>
  <c r="F9" i="4"/>
  <c r="J9" i="4"/>
</calcChain>
</file>

<file path=xl/sharedStrings.xml><?xml version="1.0" encoding="utf-8"?>
<sst xmlns="http://schemas.openxmlformats.org/spreadsheetml/2006/main" count="2625" uniqueCount="714">
  <si>
    <t>Tabel 1.1. Nilai Pengeluaran VBH18-BL dan VBH18-S menurut Barang Jasa</t>
  </si>
  <si>
    <t>Provinsi :</t>
  </si>
  <si>
    <t>[74] SULAWESI TENGGARA</t>
  </si>
  <si>
    <t>Kabupaten :</t>
  </si>
  <si>
    <t>[71] KENDARI</t>
  </si>
  <si>
    <t>NKS / No.Ruta / Nama KRT / Sample:</t>
  </si>
  <si>
    <t>15002 / 029 / FEDRI TAMRIN / P</t>
  </si>
  <si>
    <t>Status Dokumen :</t>
  </si>
  <si>
    <t>C,C,C,C,C</t>
  </si>
  <si>
    <t>Triwulan :</t>
  </si>
  <si>
    <t>1</t>
  </si>
  <si>
    <t>Jumlah ART (Bulan 1,2,3)</t>
  </si>
  <si>
    <t>4,4,4</t>
  </si>
  <si>
    <t>Posisi Waktu :</t>
  </si>
  <si>
    <t>01-11-2018 [07:44:08]</t>
  </si>
  <si>
    <t>Barang/Jasa</t>
  </si>
  <si>
    <t>Nilai Pengeluaran (Rupiah)</t>
  </si>
  <si>
    <t>VBH18-BL</t>
  </si>
  <si>
    <t>VBH18-S</t>
  </si>
  <si>
    <t>Total</t>
  </si>
  <si>
    <t>Rata-rata
per Bulan</t>
  </si>
  <si>
    <t>Bulan 1</t>
  </si>
  <si>
    <t>Bulan 2</t>
  </si>
  <si>
    <t>Bulan 3</t>
  </si>
  <si>
    <t>(1)</t>
  </si>
  <si>
    <t>(2)</t>
  </si>
  <si>
    <t>(3)</t>
  </si>
  <si>
    <t>(4)</t>
  </si>
  <si>
    <t>(5)</t>
  </si>
  <si>
    <t>(6)</t>
  </si>
  <si>
    <t>(7)</t>
  </si>
  <si>
    <t>301068 PERKIRAAN SEWA RUMAH MILIK SENDIRI</t>
  </si>
  <si>
    <t>302019 TARIP AIR MINUM PAM</t>
  </si>
  <si>
    <t>302023 KOREK API GAS</t>
  </si>
  <si>
    <t>302025 GAS ELPIJI 3 KG</t>
  </si>
  <si>
    <t>302026 GAS ELPIJI 12 KG</t>
  </si>
  <si>
    <t>302033 TARIF LISTRIK</t>
  </si>
  <si>
    <t>304012 PEMBERSIH LANTAI</t>
  </si>
  <si>
    <t>304013 PEMUTIH</t>
  </si>
  <si>
    <t>304014 PENGHARUM CUCIAN/ PELEMBUT</t>
  </si>
  <si>
    <t>304016 SABUN CAIR/CUCI PIRING</t>
  </si>
  <si>
    <t>304019 SABUN DETERGEN BUBUK</t>
  </si>
  <si>
    <t>304022 TISSU</t>
  </si>
  <si>
    <t>304029 PEMBASMI NYAMUK ELEKTRIK</t>
  </si>
  <si>
    <t>304075 TAS SOUVENIR/HAJATAN</t>
  </si>
  <si>
    <t>401023 KAOS KAKI</t>
  </si>
  <si>
    <t>401033 SANDAL KARET</t>
  </si>
  <si>
    <t>402040 SANDAL KARET</t>
  </si>
  <si>
    <t>403029 BAJU MUSLIM</t>
  </si>
  <si>
    <t>404006 HANDUK</t>
  </si>
  <si>
    <t>404022 KERUNDUNG/JILBAB</t>
  </si>
  <si>
    <t>503006 TARIP GUNTING RAMBUT PRIA</t>
  </si>
  <si>
    <t>503009 TARIP GUNTING RAMBUT ANAK</t>
  </si>
  <si>
    <t>504002 BEDAK</t>
  </si>
  <si>
    <t>504004 HAND BODY LOTION</t>
  </si>
  <si>
    <t>504006 LIPSTIK</t>
  </si>
  <si>
    <t>504008 PARFUM</t>
  </si>
  <si>
    <t>504011 PASTA GIGI</t>
  </si>
  <si>
    <t>504012 SABUN MANDI CAIR</t>
  </si>
  <si>
    <t>504014 SABUN WAJAH</t>
  </si>
  <si>
    <t>504015 SHAMPO</t>
  </si>
  <si>
    <t>504026 PENCIL ALIS</t>
  </si>
  <si>
    <t>504035 BEDAK BAYI</t>
  </si>
  <si>
    <t>603010 BUKU TULIS BERGARIS</t>
  </si>
  <si>
    <t>603015 PULPEN/BOLLPOINT</t>
  </si>
  <si>
    <t>604027 REKREASI</t>
  </si>
  <si>
    <t>604247 TV KABEL LOKAL</t>
  </si>
  <si>
    <t>701006 PELUMAS/OLI MESIN</t>
  </si>
  <si>
    <t>701043 PERTALITE (OKTAN 90)</t>
  </si>
  <si>
    <t>702012 BIAYA PULSA PONSEL PRABAYAR</t>
  </si>
  <si>
    <t>702030 PAKET/PERDANA  INTERNET SMARTPHONE</t>
  </si>
  <si>
    <t>703021 TARIP PARKIR</t>
  </si>
  <si>
    <t>703024 KANVAS REM</t>
  </si>
  <si>
    <t>703051 TAMBAH/ISI ANGIN BAN KENDARAAN</t>
  </si>
  <si>
    <t>704011 BIAYA ADMINISTRASI BUKU TABUNGAN BANK</t>
  </si>
  <si>
    <t>801014 PENGIRIMAN, HADIAH, PEMBERIAN SUMBANGAN KEPADA PIHAK LAIN</t>
  </si>
  <si>
    <t>801015 PEMBAYARAN HUTANG, BUNGA</t>
  </si>
  <si>
    <t>801016 PEMBAYARAN ANGSURAN ARISAN UANG</t>
  </si>
  <si>
    <t>Tabel 1.3. Nilai pengeluaran VBH18-LK menurut barang/jasa</t>
  </si>
  <si>
    <t>01-11-2018 [07:47:30]</t>
  </si>
  <si>
    <t>Total Selama 
Seminggu</t>
  </si>
  <si>
    <t>Total Selama Sebulan
(kol 3 X 30/7)</t>
  </si>
  <si>
    <t>101001 BERAS</t>
  </si>
  <si>
    <t>102009 DAGING AYAM RAS</t>
  </si>
  <si>
    <t>103004 BANDENG/BOLU</t>
  </si>
  <si>
    <t>103035 KATAMBA</t>
  </si>
  <si>
    <t>103037 KEMBUNG/GEMBUNG/ BANYAR/GEMBOLO/ASO-ASO</t>
  </si>
  <si>
    <t>103078 TERI</t>
  </si>
  <si>
    <t>105002 TELUR AYAM RAS</t>
  </si>
  <si>
    <t>106001 BAYAM</t>
  </si>
  <si>
    <t>106004 BUNCIS</t>
  </si>
  <si>
    <t>106028 JAGUNG MUDA</t>
  </si>
  <si>
    <t>106033 KACANG PANJANG</t>
  </si>
  <si>
    <t>106035 KANGKUNG</t>
  </si>
  <si>
    <t>106059 SAWI HIJAU</t>
  </si>
  <si>
    <t>106061 SAWI PUTIH</t>
  </si>
  <si>
    <t>106066 SAYUR SOP</t>
  </si>
  <si>
    <t>106069 TOMAT SAYUR</t>
  </si>
  <si>
    <t>106072 WORTEL</t>
  </si>
  <si>
    <t>106076 TERONG BULAT</t>
  </si>
  <si>
    <t>106080 DAUN KEMANGI</t>
  </si>
  <si>
    <t>108007 DUKU / LANGSAT</t>
  </si>
  <si>
    <t>109003 BAWANG MERAH</t>
  </si>
  <si>
    <t>109004 BAWANG PUTIH</t>
  </si>
  <si>
    <t>109007 PENYEDAP MASAKAN/VETSIN</t>
  </si>
  <si>
    <t>109013 GARAM</t>
  </si>
  <si>
    <t>109016 JERUK NIPIS/LIMAU</t>
  </si>
  <si>
    <t>109019 KECAP (ISI)</t>
  </si>
  <si>
    <t>109022 KETUMBAR</t>
  </si>
  <si>
    <t>109025 LADA/MERICA</t>
  </si>
  <si>
    <t>109029 CABAI MERAH</t>
  </si>
  <si>
    <t>109034 SAMBEL JADI</t>
  </si>
  <si>
    <t>109035 SAUS TOMAT</t>
  </si>
  <si>
    <t>109044 DAUN SEREH</t>
  </si>
  <si>
    <t>109046 KUNYIT</t>
  </si>
  <si>
    <t>109060 TEPUNG BUMBU</t>
  </si>
  <si>
    <t>110004 MINYAK GORENG</t>
  </si>
  <si>
    <t>201033 MAKANAN RINGAN/SNACK</t>
  </si>
  <si>
    <t>202006 GULA PASIR</t>
  </si>
  <si>
    <t>202007 ICE CREAM</t>
  </si>
  <si>
    <t>202025 T E H CELUP</t>
  </si>
  <si>
    <t>202028 AIR TEH KEMASAN</t>
  </si>
  <si>
    <t>202046 AIR ISI ULANG GALON</t>
  </si>
  <si>
    <t>203011 ROKOK KRETEK FILTER</t>
  </si>
  <si>
    <t>204010 DONAT</t>
  </si>
  <si>
    <t>204026 LEMPER</t>
  </si>
  <si>
    <t>204034 NASI KUNING</t>
  </si>
  <si>
    <t>204044 SIOMAY</t>
  </si>
  <si>
    <t>204073 ROTI GORENG</t>
  </si>
  <si>
    <t>204102 LAPIS LEGIT</t>
  </si>
  <si>
    <t>204112 ONDE-ONDE</t>
  </si>
  <si>
    <t>204128 PISANG GORENG</t>
  </si>
  <si>
    <t>204141 ROTI BAKAR</t>
  </si>
  <si>
    <t>204193 KUE BASAH/ JAJANAN PASAR</t>
  </si>
  <si>
    <t>Tabel 1.8. Nilai dan Persentase Pengeluaran Konsumsi, Bukan Konsumsi, dan Pendapatan per Bulan menurut Rumah Tangga Sampel</t>
  </si>
  <si>
    <t>01-11-2018 [07:51:42]</t>
  </si>
  <si>
    <t>NKS</t>
  </si>
  <si>
    <t>NUS Ruta</t>
  </si>
  <si>
    <t>Nama KRT</t>
  </si>
  <si>
    <t>Golongan Ruta</t>
  </si>
  <si>
    <t>Status dokumen</t>
  </si>
  <si>
    <t>Jumlah ART</t>
  </si>
  <si>
    <t>Jumlah ARTE</t>
  </si>
  <si>
    <t>Nilai Pengeluaran Konsumsi (Rupiah)</t>
  </si>
  <si>
    <t>LK</t>
  </si>
  <si>
    <t>S</t>
  </si>
  <si>
    <t>Nilai Pengeluaran
Konsumsi (Rupiah)</t>
  </si>
  <si>
    <t>Nilai Pengeluaran Bukan Konsumsi, Bukan untuk Usaha
(Rupiah)</t>
  </si>
  <si>
    <t>Nilai Pengeluaran Bukan Konsumsi, untuk Usaha
(Rupiah)</t>
  </si>
  <si>
    <t>Nilai Pendapatan (Rupiah)</t>
  </si>
  <si>
    <t>Persentase Nilai Pengeluaran Konsumsi terhadap Nilai Pendapatan
(persen)</t>
  </si>
  <si>
    <t>15002</t>
  </si>
  <si>
    <t>009</t>
  </si>
  <si>
    <t>MISNATI</t>
  </si>
  <si>
    <t>C</t>
  </si>
  <si>
    <t>010</t>
  </si>
  <si>
    <t>HJ TATI YULIATI</t>
  </si>
  <si>
    <t>8</t>
  </si>
  <si>
    <t>014</t>
  </si>
  <si>
    <t>MUH YASIN</t>
  </si>
  <si>
    <t>6</t>
  </si>
  <si>
    <t>028</t>
  </si>
  <si>
    <t>JAMAL</t>
  </si>
  <si>
    <t>2</t>
  </si>
  <si>
    <t>029</t>
  </si>
  <si>
    <t>FEDRI TAMRIN</t>
  </si>
  <si>
    <t>5</t>
  </si>
  <si>
    <t>032</t>
  </si>
  <si>
    <t>MAKMUR</t>
  </si>
  <si>
    <t>9</t>
  </si>
  <si>
    <t>047</t>
  </si>
  <si>
    <t>HARIANTO</t>
  </si>
  <si>
    <t>064</t>
  </si>
  <si>
    <t>KUSWOYO</t>
  </si>
  <si>
    <t>073</t>
  </si>
  <si>
    <t>SUTARYONO</t>
  </si>
  <si>
    <t>3</t>
  </si>
  <si>
    <t>076</t>
  </si>
  <si>
    <t>ANDRA LISA</t>
  </si>
  <si>
    <t>15009</t>
  </si>
  <si>
    <t>013</t>
  </si>
  <si>
    <t>HALAMA</t>
  </si>
  <si>
    <t>4</t>
  </si>
  <si>
    <t>030</t>
  </si>
  <si>
    <t>KETUT SUARDIKA</t>
  </si>
  <si>
    <t>040</t>
  </si>
  <si>
    <t>HATIJAH</t>
  </si>
  <si>
    <t>048</t>
  </si>
  <si>
    <t>LA ODE ANGGO</t>
  </si>
  <si>
    <t>057</t>
  </si>
  <si>
    <t>RISAL RAMAN</t>
  </si>
  <si>
    <t>059</t>
  </si>
  <si>
    <t>JAPAR KUTUBALI</t>
  </si>
  <si>
    <t>7</t>
  </si>
  <si>
    <t>070</t>
  </si>
  <si>
    <t>SAMINTEN</t>
  </si>
  <si>
    <t>086</t>
  </si>
  <si>
    <t>HERMAN KALOTO</t>
  </si>
  <si>
    <t>087</t>
  </si>
  <si>
    <t>TAMRIN</t>
  </si>
  <si>
    <t>090</t>
  </si>
  <si>
    <t>AHMAT JAYA</t>
  </si>
  <si>
    <t>15044</t>
  </si>
  <si>
    <t>004</t>
  </si>
  <si>
    <t>HJ FATIMAH</t>
  </si>
  <si>
    <t>007</t>
  </si>
  <si>
    <t>H AKIL</t>
  </si>
  <si>
    <t>016</t>
  </si>
  <si>
    <t>LAODE SENTOT</t>
  </si>
  <si>
    <t>022</t>
  </si>
  <si>
    <t>JUMAR</t>
  </si>
  <si>
    <t>RATMINA</t>
  </si>
  <si>
    <t>039</t>
  </si>
  <si>
    <t>RAHMAN</t>
  </si>
  <si>
    <t>054</t>
  </si>
  <si>
    <t>SYAIDINA</t>
  </si>
  <si>
    <t>FAHRIN</t>
  </si>
  <si>
    <t>066</t>
  </si>
  <si>
    <t>THAMRIN</t>
  </si>
  <si>
    <t>079</t>
  </si>
  <si>
    <t>HAMZAH</t>
  </si>
  <si>
    <t>15055</t>
  </si>
  <si>
    <t>012</t>
  </si>
  <si>
    <t>AHMAD</t>
  </si>
  <si>
    <t>KRISTO PARUS</t>
  </si>
  <si>
    <t>ABD GAFUR</t>
  </si>
  <si>
    <t>036</t>
  </si>
  <si>
    <t>HASANUDDIN DG LALANG</t>
  </si>
  <si>
    <t>EKA TAMBURAKA</t>
  </si>
  <si>
    <t>045</t>
  </si>
  <si>
    <t>WINOTO HALIM</t>
  </si>
  <si>
    <t>NUR SALAM</t>
  </si>
  <si>
    <t>062</t>
  </si>
  <si>
    <t>NASRUDIN</t>
  </si>
  <si>
    <t>072</t>
  </si>
  <si>
    <t>SARINA AMIR</t>
  </si>
  <si>
    <t>FERI TAZRI</t>
  </si>
  <si>
    <t>15093</t>
  </si>
  <si>
    <t>052</t>
  </si>
  <si>
    <t>ILHAM</t>
  </si>
  <si>
    <t>H. KHARUDIN</t>
  </si>
  <si>
    <t>061</t>
  </si>
  <si>
    <t>LA ODE ABDUL AZIS</t>
  </si>
  <si>
    <t>067</t>
  </si>
  <si>
    <t>ANDI ASNAN</t>
  </si>
  <si>
    <t>068</t>
  </si>
  <si>
    <t>ERMAWANTO</t>
  </si>
  <si>
    <t>077</t>
  </si>
  <si>
    <t>SALAHUDIN</t>
  </si>
  <si>
    <t>UDIN</t>
  </si>
  <si>
    <t>093</t>
  </si>
  <si>
    <t>096</t>
  </si>
  <si>
    <t>RAIS</t>
  </si>
  <si>
    <t>127</t>
  </si>
  <si>
    <t>JONI</t>
  </si>
  <si>
    <t>15101</t>
  </si>
  <si>
    <t>020</t>
  </si>
  <si>
    <t>MULYADI</t>
  </si>
  <si>
    <t>ANWAR SH</t>
  </si>
  <si>
    <t>DJASIR</t>
  </si>
  <si>
    <t>LEMANI</t>
  </si>
  <si>
    <t>ALBERT T</t>
  </si>
  <si>
    <t>071</t>
  </si>
  <si>
    <t>ABDUR RAHMAN</t>
  </si>
  <si>
    <t>078</t>
  </si>
  <si>
    <t>ASFANDI</t>
  </si>
  <si>
    <t>085</t>
  </si>
  <si>
    <t>WAWAN NIRMALA</t>
  </si>
  <si>
    <t>105</t>
  </si>
  <si>
    <t>AL ASHAR</t>
  </si>
  <si>
    <t>15134</t>
  </si>
  <si>
    <t>001</t>
  </si>
  <si>
    <t>MUH AMIR</t>
  </si>
  <si>
    <t>002</t>
  </si>
  <si>
    <t>HALIM</t>
  </si>
  <si>
    <t>FERDIANTO</t>
  </si>
  <si>
    <t>024</t>
  </si>
  <si>
    <t>MUKZIN IBRAHIM</t>
  </si>
  <si>
    <t>026</t>
  </si>
  <si>
    <t>WENPI BANGA</t>
  </si>
  <si>
    <t>043</t>
  </si>
  <si>
    <t>RIDWAN MAHMUD</t>
  </si>
  <si>
    <t>NANANG</t>
  </si>
  <si>
    <t>050</t>
  </si>
  <si>
    <t>NURIYALIN LALLO</t>
  </si>
  <si>
    <t>063</t>
  </si>
  <si>
    <t>WD ST SUNARI</t>
  </si>
  <si>
    <t>069</t>
  </si>
  <si>
    <t>KURNIA MASIGA</t>
  </si>
  <si>
    <t>15139</t>
  </si>
  <si>
    <t>003</t>
  </si>
  <si>
    <t>ARIONO</t>
  </si>
  <si>
    <t>SYAMSUMARLIN</t>
  </si>
  <si>
    <t>HASANUDDIN</t>
  </si>
  <si>
    <t>023</t>
  </si>
  <si>
    <t>M ALI AKBAR</t>
  </si>
  <si>
    <t>LAODE AMIN SALEH</t>
  </si>
  <si>
    <t>MUH RAFI</t>
  </si>
  <si>
    <t>037</t>
  </si>
  <si>
    <t>JUSMAN</t>
  </si>
  <si>
    <t>HJ.A IBITKRI ABBAS</t>
  </si>
  <si>
    <t>046</t>
  </si>
  <si>
    <t>HAIRUDIN</t>
  </si>
  <si>
    <t>049</t>
  </si>
  <si>
    <t>H. RIDWAN</t>
  </si>
  <si>
    <t>15181</t>
  </si>
  <si>
    <t>008</t>
  </si>
  <si>
    <t>IRAWANSYAH</t>
  </si>
  <si>
    <t>MALIANG</t>
  </si>
  <si>
    <t>LA POASA</t>
  </si>
  <si>
    <t>017</t>
  </si>
  <si>
    <t>DARYONO</t>
  </si>
  <si>
    <t>025</t>
  </si>
  <si>
    <t>ISNAWATI</t>
  </si>
  <si>
    <t>027</t>
  </si>
  <si>
    <t>AGUS P</t>
  </si>
  <si>
    <t>035</t>
  </si>
  <si>
    <t>MARTEN SAMPE</t>
  </si>
  <si>
    <t>SANGNYOMAN ALIT SUSILA</t>
  </si>
  <si>
    <t>TAHIR BAHMID</t>
  </si>
  <si>
    <t>LD LIATO</t>
  </si>
  <si>
    <t>15188</t>
  </si>
  <si>
    <t>LAODE ANDI BONEKA</t>
  </si>
  <si>
    <t>LA SAI</t>
  </si>
  <si>
    <t>PAULUS EFENDY</t>
  </si>
  <si>
    <t>PONIRIN</t>
  </si>
  <si>
    <t>LAODE ANIS MUSTAMIR</t>
  </si>
  <si>
    <t>084</t>
  </si>
  <si>
    <t>LAODE BARA</t>
  </si>
  <si>
    <t>099</t>
  </si>
  <si>
    <t>ADAM</t>
  </si>
  <si>
    <t>124</t>
  </si>
  <si>
    <t>IDA BAGUS AGUNG</t>
  </si>
  <si>
    <t>131</t>
  </si>
  <si>
    <t>ABD. KADIR</t>
  </si>
  <si>
    <t>148</t>
  </si>
  <si>
    <t>SYAM ALIF</t>
  </si>
  <si>
    <t>15189</t>
  </si>
  <si>
    <t>RAHIYLU</t>
  </si>
  <si>
    <t>018</t>
  </si>
  <si>
    <t>JOHANSYAH</t>
  </si>
  <si>
    <t>MUHAMMAD RASYID</t>
  </si>
  <si>
    <t>HJ SITI AMIRAH</t>
  </si>
  <si>
    <t>041</t>
  </si>
  <si>
    <t>H MUH HAZBULLAH</t>
  </si>
  <si>
    <t>042</t>
  </si>
  <si>
    <t>INU DHARMAKIRTY</t>
  </si>
  <si>
    <t>MAISYAR</t>
  </si>
  <si>
    <t>051</t>
  </si>
  <si>
    <t>RATNA SUMINAR</t>
  </si>
  <si>
    <t>ALIFIN</t>
  </si>
  <si>
    <t>075</t>
  </si>
  <si>
    <t>SAM</t>
  </si>
  <si>
    <t>15191</t>
  </si>
  <si>
    <t>NURIYANTI</t>
  </si>
  <si>
    <t>JAMALUDIN</t>
  </si>
  <si>
    <t>WA ODE ARNA</t>
  </si>
  <si>
    <t>H SURYANA KADIRUDDIN</t>
  </si>
  <si>
    <t>LA NURU</t>
  </si>
  <si>
    <t>081</t>
  </si>
  <si>
    <t>TINO</t>
  </si>
  <si>
    <t>083</t>
  </si>
  <si>
    <t>SUHADA</t>
  </si>
  <si>
    <t>JUMARIS</t>
  </si>
  <si>
    <t>107</t>
  </si>
  <si>
    <t>YOYOT MUIS</t>
  </si>
  <si>
    <t>111</t>
  </si>
  <si>
    <t>RIDWAN</t>
  </si>
  <si>
    <t>15219</t>
  </si>
  <si>
    <t>ROSDIANA</t>
  </si>
  <si>
    <t>RUSLAN ABDUL GANI</t>
  </si>
  <si>
    <t>ANTON</t>
  </si>
  <si>
    <t>034</t>
  </si>
  <si>
    <t>ANDI KALENGGO</t>
  </si>
  <si>
    <t>ROSNAWATI</t>
  </si>
  <si>
    <t>080</t>
  </si>
  <si>
    <t>DARMANTO</t>
  </si>
  <si>
    <t>I GUSTI NYOMAN SUDARMIKA</t>
  </si>
  <si>
    <t>082</t>
  </si>
  <si>
    <t>YESNA SUARNI</t>
  </si>
  <si>
    <t>098</t>
  </si>
  <si>
    <t>ALAMSYAH PATORO</t>
  </si>
  <si>
    <t>15239</t>
  </si>
  <si>
    <t>IRWAN LAKAWA</t>
  </si>
  <si>
    <t>SYARIFUDDIN</t>
  </si>
  <si>
    <t>011</t>
  </si>
  <si>
    <t>H M EDY SUTANTO</t>
  </si>
  <si>
    <t>TAJUDDIN TAHIR</t>
  </si>
  <si>
    <t>SAID</t>
  </si>
  <si>
    <t>H ABDULLA HTP</t>
  </si>
  <si>
    <t>MUSKAM</t>
  </si>
  <si>
    <t>053</t>
  </si>
  <si>
    <t>SUDIRMAN</t>
  </si>
  <si>
    <t>HERMAN</t>
  </si>
  <si>
    <t>WIADI</t>
  </si>
  <si>
    <t>15250</t>
  </si>
  <si>
    <t>MUKMIN BARANTI</t>
  </si>
  <si>
    <t>005</t>
  </si>
  <si>
    <t>MUH IDRUS</t>
  </si>
  <si>
    <t>JERI MUCHTAR</t>
  </si>
  <si>
    <t>058</t>
  </si>
  <si>
    <t>ENNY WENDIWATI</t>
  </si>
  <si>
    <t>060</t>
  </si>
  <si>
    <t>RUSLAN SIRAIB</t>
  </si>
  <si>
    <t>SYAMSIR HIDI</t>
  </si>
  <si>
    <t>JAYLANI HAMDANI</t>
  </si>
  <si>
    <t>089</t>
  </si>
  <si>
    <t>ILHAM JAYA</t>
  </si>
  <si>
    <t>RICY RICARDO</t>
  </si>
  <si>
    <t>106</t>
  </si>
  <si>
    <t>ALDI DERMAWAN</t>
  </si>
  <si>
    <t>15258</t>
  </si>
  <si>
    <t>WA RUNIATIN</t>
  </si>
  <si>
    <t>LD NDAILESA</t>
  </si>
  <si>
    <t>LAODE MUSLIMIN</t>
  </si>
  <si>
    <t>AGUSLAN B BASARI</t>
  </si>
  <si>
    <t>SITI NURMINA</t>
  </si>
  <si>
    <t>RANDE</t>
  </si>
  <si>
    <t>SAMSUDDIN DAA</t>
  </si>
  <si>
    <t>ASRIANTO</t>
  </si>
  <si>
    <t>LA HAMIA</t>
  </si>
  <si>
    <t>HASAN JAYA</t>
  </si>
  <si>
    <t>15259</t>
  </si>
  <si>
    <t>MARKUS MANGEN</t>
  </si>
  <si>
    <t>MUSTHALIB</t>
  </si>
  <si>
    <t>MUH RASYID</t>
  </si>
  <si>
    <t>AKSI</t>
  </si>
  <si>
    <t>MULIADI</t>
  </si>
  <si>
    <t>074</t>
  </si>
  <si>
    <t>SIMON SULE</t>
  </si>
  <si>
    <t>100</t>
  </si>
  <si>
    <t>BUDI PRASETYA</t>
  </si>
  <si>
    <t>126</t>
  </si>
  <si>
    <t>H.ALWI</t>
  </si>
  <si>
    <t>130</t>
  </si>
  <si>
    <t>LABEABO PUTRA ASMAR</t>
  </si>
  <si>
    <t>139</t>
  </si>
  <si>
    <t>ALFIAMS</t>
  </si>
  <si>
    <t>15276</t>
  </si>
  <si>
    <t>MUCHTAR</t>
  </si>
  <si>
    <t>038</t>
  </si>
  <si>
    <t>WD SANTI</t>
  </si>
  <si>
    <t>SYABAN TAKDIR</t>
  </si>
  <si>
    <t>MUH ARFAN</t>
  </si>
  <si>
    <t>055</t>
  </si>
  <si>
    <t>ABANG</t>
  </si>
  <si>
    <t>LAODE BOGI</t>
  </si>
  <si>
    <t>LAODE HARUMU</t>
  </si>
  <si>
    <t>ABDUL SALAM</t>
  </si>
  <si>
    <t>RAHMAT HIDAYAT</t>
  </si>
  <si>
    <t>103</t>
  </si>
  <si>
    <t>RANNO</t>
  </si>
  <si>
    <t>15281</t>
  </si>
  <si>
    <t>LA ODE MUH. JAMAIN</t>
  </si>
  <si>
    <t>IIN BACHMID</t>
  </si>
  <si>
    <t>019</t>
  </si>
  <si>
    <t>BOY FAHRULLAH</t>
  </si>
  <si>
    <t>M ASIS</t>
  </si>
  <si>
    <t>EKI SAPUTRA</t>
  </si>
  <si>
    <t>DUDU</t>
  </si>
  <si>
    <t>HERMAN SETIAWAN</t>
  </si>
  <si>
    <t>URIBTAYE</t>
  </si>
  <si>
    <t>H M ZAMRUD</t>
  </si>
  <si>
    <t>095</t>
  </si>
  <si>
    <t>MISWAN SONARU</t>
  </si>
  <si>
    <t>15291</t>
  </si>
  <si>
    <t>006</t>
  </si>
  <si>
    <t>MUH YASIR</t>
  </si>
  <si>
    <t>LAODE ALIMIN</t>
  </si>
  <si>
    <t>WIDODO BASUKI</t>
  </si>
  <si>
    <t>MISRAN SAPAR</t>
  </si>
  <si>
    <t>SUDDIN</t>
  </si>
  <si>
    <t>H HANDUM</t>
  </si>
  <si>
    <t>TEGUH SUPRIADI</t>
  </si>
  <si>
    <t>ISHAK</t>
  </si>
  <si>
    <t>ABD AZIS</t>
  </si>
  <si>
    <t>088</t>
  </si>
  <si>
    <t>MUH. ISRA</t>
  </si>
  <si>
    <t>15295</t>
  </si>
  <si>
    <t>ALRIANI, SP</t>
  </si>
  <si>
    <t>MULIANTO</t>
  </si>
  <si>
    <t>ABD HARIS</t>
  </si>
  <si>
    <t>ANDI ACO</t>
  </si>
  <si>
    <t>ION KUSDIONO</t>
  </si>
  <si>
    <t>FADLAN</t>
  </si>
  <si>
    <t>IRWAN IDRIS</t>
  </si>
  <si>
    <t>TERANG OKURAS SEMBIRING</t>
  </si>
  <si>
    <t>YOYO ARLEX P</t>
  </si>
  <si>
    <t>097</t>
  </si>
  <si>
    <t>YAKOB</t>
  </si>
  <si>
    <t>15305</t>
  </si>
  <si>
    <t>ERIK RUSTANDI</t>
  </si>
  <si>
    <t>031</t>
  </si>
  <si>
    <t>ISMAIL SE</t>
  </si>
  <si>
    <t>RIBKA</t>
  </si>
  <si>
    <t>ISMAIL MAGU</t>
  </si>
  <si>
    <t>SIYANTO</t>
  </si>
  <si>
    <t>MAHABUDIN SAMBO</t>
  </si>
  <si>
    <t>094</t>
  </si>
  <si>
    <t>DELVIN SINGER LAKI</t>
  </si>
  <si>
    <t>ASRIFIN</t>
  </si>
  <si>
    <t>115</t>
  </si>
  <si>
    <t>SERSAN MAYOR SALAM SR</t>
  </si>
  <si>
    <t>SURIPTO</t>
  </si>
  <si>
    <t>15337</t>
  </si>
  <si>
    <t>M YUSUF</t>
  </si>
  <si>
    <t>BADARUDDIN</t>
  </si>
  <si>
    <t>YANUAR PRABOWO</t>
  </si>
  <si>
    <t>YOHANES ROBERT M</t>
  </si>
  <si>
    <t>USMAN</t>
  </si>
  <si>
    <t>IRWAN S</t>
  </si>
  <si>
    <t>065</t>
  </si>
  <si>
    <t>IRWANSYAH UMAR</t>
  </si>
  <si>
    <t>ABDUL RAPID</t>
  </si>
  <si>
    <t>WD HABRA</t>
  </si>
  <si>
    <t>IVAN MANSUR</t>
  </si>
  <si>
    <t>15340</t>
  </si>
  <si>
    <t>KOMANG SUPARTA</t>
  </si>
  <si>
    <t>015</t>
  </si>
  <si>
    <t>IRWAN AKBAR</t>
  </si>
  <si>
    <t>AMBO TUO</t>
  </si>
  <si>
    <t>RAFLI RAMADHAN QUNUT</t>
  </si>
  <si>
    <t>AMIR GANI</t>
  </si>
  <si>
    <t>JAMALUDDIN H</t>
  </si>
  <si>
    <t>056</t>
  </si>
  <si>
    <t>YANTO NURDIATO</t>
  </si>
  <si>
    <t>ANDI MUHAMAD SYAFAAT</t>
  </si>
  <si>
    <t>SAHRIR</t>
  </si>
  <si>
    <t>ZULHAN</t>
  </si>
  <si>
    <t>15350</t>
  </si>
  <si>
    <t>MUH KASUR</t>
  </si>
  <si>
    <t>LA DIMPOLO</t>
  </si>
  <si>
    <t>M HARUN R</t>
  </si>
  <si>
    <t>KAMARIAH</t>
  </si>
  <si>
    <t>NUR HANIAH</t>
  </si>
  <si>
    <t>MASUNA</t>
  </si>
  <si>
    <t>WAHYU</t>
  </si>
  <si>
    <t>091</t>
  </si>
  <si>
    <t>ANTONIUS BUDI</t>
  </si>
  <si>
    <t>TAQWA</t>
  </si>
  <si>
    <t>ISMAIL SYARIF</t>
  </si>
  <si>
    <t>15370</t>
  </si>
  <si>
    <t>JUK HAEDIR SARIRA</t>
  </si>
  <si>
    <t>HERI ADRIAN RENGIRIT</t>
  </si>
  <si>
    <t>LD ASLIM</t>
  </si>
  <si>
    <t>YUSRIN</t>
  </si>
  <si>
    <t>AHMAD NURPATI</t>
  </si>
  <si>
    <t>TURIAH</t>
  </si>
  <si>
    <t>DASLAN</t>
  </si>
  <si>
    <t>HASMINANG ISHAK</t>
  </si>
  <si>
    <t>HANI</t>
  </si>
  <si>
    <t>AGUSTANG</t>
  </si>
  <si>
    <t>15372</t>
  </si>
  <si>
    <t>SYAWAL</t>
  </si>
  <si>
    <t>MUH JAFAR PRATAMA</t>
  </si>
  <si>
    <t>MUH NURUL YUSUF</t>
  </si>
  <si>
    <t>LABIA</t>
  </si>
  <si>
    <t>MUH NASRUDDIN ARIF</t>
  </si>
  <si>
    <t>MUH FIRMAN</t>
  </si>
  <si>
    <t>MANIHUDDIN</t>
  </si>
  <si>
    <t>KETUT SUARTAWAN</t>
  </si>
  <si>
    <t>REMBAT SINAGA</t>
  </si>
  <si>
    <t>ISMUNANDAR</t>
  </si>
  <si>
    <t>15376</t>
  </si>
  <si>
    <t>ISWADI RAHMAN</t>
  </si>
  <si>
    <t>GAYATRIN LAWOLIYO</t>
  </si>
  <si>
    <t>HASTATI</t>
  </si>
  <si>
    <t>WAHYU UTOMO</t>
  </si>
  <si>
    <t>YUNHA IRI KARSA</t>
  </si>
  <si>
    <t>AMINUDIN MANGGALA</t>
  </si>
  <si>
    <t>AHMAD TONA</t>
  </si>
  <si>
    <t>LALLO</t>
  </si>
  <si>
    <t>LAMALISA</t>
  </si>
  <si>
    <t>SASTRIAWAN</t>
  </si>
  <si>
    <t>15397</t>
  </si>
  <si>
    <t>ARIFIN NAWA</t>
  </si>
  <si>
    <t>AMBO TANG</t>
  </si>
  <si>
    <t>LABAIDA</t>
  </si>
  <si>
    <t>MUHAMMAD RAJAB</t>
  </si>
  <si>
    <t>HARDIN</t>
  </si>
  <si>
    <t>ASNAN HERMANTO</t>
  </si>
  <si>
    <t>141</t>
  </si>
  <si>
    <t>GEDE MURWANTO</t>
  </si>
  <si>
    <t>156</t>
  </si>
  <si>
    <t>SUMIARDIN</t>
  </si>
  <si>
    <t>15409</t>
  </si>
  <si>
    <t>ANDI BASRU WAWO</t>
  </si>
  <si>
    <t>JAFAR</t>
  </si>
  <si>
    <t>LA RABANI</t>
  </si>
  <si>
    <t>ABDUL RIFAI ALNI</t>
  </si>
  <si>
    <t>LD SANTIAJI BANDE</t>
  </si>
  <si>
    <t>WA ODE AZIDA</t>
  </si>
  <si>
    <t>TAMRIN AZIS</t>
  </si>
  <si>
    <t>021</t>
  </si>
  <si>
    <t>BELEKE</t>
  </si>
  <si>
    <t>MAKMUR KAMBOLANG</t>
  </si>
  <si>
    <t>HALILI</t>
  </si>
  <si>
    <t>15434</t>
  </si>
  <si>
    <t>WA HEATI</t>
  </si>
  <si>
    <t>JUNAIS</t>
  </si>
  <si>
    <t>MUH SALEH</t>
  </si>
  <si>
    <t>BOSMAN</t>
  </si>
  <si>
    <t>LA ODE MUHAMMAD RASIJD</t>
  </si>
  <si>
    <t>SURYA AGUNG</t>
  </si>
  <si>
    <t xml:space="preserve">ADURIOUS </t>
  </si>
  <si>
    <t>JACOB M PELAUPESSY</t>
  </si>
  <si>
    <t>SYARIFUDDIN FARRA</t>
  </si>
  <si>
    <t>15437</t>
  </si>
  <si>
    <t>LD MUKSIN ANDI GOA</t>
  </si>
  <si>
    <t>ZULFIKAR FAJAR</t>
  </si>
  <si>
    <t>ALMIN</t>
  </si>
  <si>
    <t>HARTINA</t>
  </si>
  <si>
    <t>RUSLAINI</t>
  </si>
  <si>
    <t>HJ  NORMA</t>
  </si>
  <si>
    <t>JOKO</t>
  </si>
  <si>
    <t>YUSTINUS</t>
  </si>
  <si>
    <t>LA AJA</t>
  </si>
  <si>
    <t>PUTRA FIAD</t>
  </si>
  <si>
    <t>15440</t>
  </si>
  <si>
    <t>ABD KADIR</t>
  </si>
  <si>
    <t>SRI REJEKI</t>
  </si>
  <si>
    <t>044</t>
  </si>
  <si>
    <t>LA AGUSU</t>
  </si>
  <si>
    <t>MAHMUD</t>
  </si>
  <si>
    <t>ZURNAEDAH RAZAK</t>
  </si>
  <si>
    <t>SIDRATULLAH</t>
  </si>
  <si>
    <t>INDRA</t>
  </si>
  <si>
    <t>JAINUDDIN LADANSYAH</t>
  </si>
  <si>
    <t>H.FAHMI F. DJALLE, SE</t>
  </si>
  <si>
    <t>CALFIN</t>
  </si>
  <si>
    <t>15501</t>
  </si>
  <si>
    <t>SANTON</t>
  </si>
  <si>
    <t>WA PILI</t>
  </si>
  <si>
    <t>RAMLI</t>
  </si>
  <si>
    <t>SYAHRIR</t>
  </si>
  <si>
    <t>HANAFI</t>
  </si>
  <si>
    <t>WEMPI NUR</t>
  </si>
  <si>
    <t>ARMAN</t>
  </si>
  <si>
    <t>ADI KAWAN</t>
  </si>
  <si>
    <t>LAODE SUMARI</t>
  </si>
  <si>
    <t>LAODE ALIMUDIN</t>
  </si>
  <si>
    <t>15565</t>
  </si>
  <si>
    <t>HJ INDO UPE</t>
  </si>
  <si>
    <t>HJ HASUBAH</t>
  </si>
  <si>
    <t>ROSLINA RIANSE</t>
  </si>
  <si>
    <t>WA ODE KAMARIA</t>
  </si>
  <si>
    <t>M RAMLAN</t>
  </si>
  <si>
    <t>TRIKORA IRIANTO</t>
  </si>
  <si>
    <t>MURWANTO</t>
  </si>
  <si>
    <t>AGUSTINUS LIMIN</t>
  </si>
  <si>
    <t>ARWAN BERLINTA</t>
  </si>
  <si>
    <t>ARIF SALEH SJAMSU</t>
  </si>
  <si>
    <t>15580</t>
  </si>
  <si>
    <t>MESTIRA</t>
  </si>
  <si>
    <t>HJ. ST SYARIFAH</t>
  </si>
  <si>
    <t>IWAN SUSANTO</t>
  </si>
  <si>
    <t>FARI RIDWAN</t>
  </si>
  <si>
    <t>NY IDA SAKKE</t>
  </si>
  <si>
    <t>ABDULLAH MUFIED</t>
  </si>
  <si>
    <t>NETI</t>
  </si>
  <si>
    <t>IKSAN MALARO</t>
  </si>
  <si>
    <t>KAMIL SUPRIADI</t>
  </si>
  <si>
    <t>15581</t>
  </si>
  <si>
    <t>HJ NURUL ICHSAN S</t>
  </si>
  <si>
    <t>RACHMAN MAUDU</t>
  </si>
  <si>
    <t>LD MUH SAMSUL KAEDA</t>
  </si>
  <si>
    <t>WA SILU</t>
  </si>
  <si>
    <t>WD HALIMAH</t>
  </si>
  <si>
    <t>M NASRULLAH</t>
  </si>
  <si>
    <t>AGUS SALIM</t>
  </si>
  <si>
    <t>HARIS SAIDO</t>
  </si>
  <si>
    <t>ERSIVIANTO</t>
  </si>
  <si>
    <t>15625</t>
  </si>
  <si>
    <t>SAMSU MARLIN</t>
  </si>
  <si>
    <t>HALIK DG TUDUNG</t>
  </si>
  <si>
    <t>ANDI ANSARULLAH</t>
  </si>
  <si>
    <t>MARDIN</t>
  </si>
  <si>
    <t>ASNAN</t>
  </si>
  <si>
    <t>SINAR SIA</t>
  </si>
  <si>
    <t>ABD GAFFAR</t>
  </si>
  <si>
    <t>NURHAENA</t>
  </si>
  <si>
    <t>15661</t>
  </si>
  <si>
    <t>TALIB DADI</t>
  </si>
  <si>
    <t>YOHANES KENDEK</t>
  </si>
  <si>
    <t>PAULUS MENDA</t>
  </si>
  <si>
    <t>HJ HAFIFAH</t>
  </si>
  <si>
    <t>DAHLAWI</t>
  </si>
  <si>
    <t>MARTA RANTE</t>
  </si>
  <si>
    <t>SUWARDI</t>
  </si>
  <si>
    <t>EDI SUSANTO</t>
  </si>
  <si>
    <t>MUH BENDITO</t>
  </si>
  <si>
    <t>15662</t>
  </si>
  <si>
    <t>H NURHADIN</t>
  </si>
  <si>
    <t>SYAMSUL HASYIM</t>
  </si>
  <si>
    <t>MASRIA</t>
  </si>
  <si>
    <t>LA FILI</t>
  </si>
  <si>
    <t>MAHSIDIN</t>
  </si>
  <si>
    <t>JAFAR PAGALA</t>
  </si>
  <si>
    <t>PARTO</t>
  </si>
  <si>
    <t>HALI LAJAMU</t>
  </si>
  <si>
    <t>YUSRAN</t>
  </si>
  <si>
    <t>102</t>
  </si>
  <si>
    <t>SUGI</t>
  </si>
  <si>
    <t>3 digit</t>
  </si>
  <si>
    <t>total</t>
  </si>
  <si>
    <t>15002029</t>
  </si>
  <si>
    <t>Keterangan :</t>
  </si>
  <si>
    <t>Angka dikolom hijau boleh dirubah, cell yang dirubah tandai dengan warna kuning</t>
  </si>
  <si>
    <t>Berisi rumus excel jangan di rubah</t>
  </si>
  <si>
    <t>tandai cell yang dirubah dengan warna kuning</t>
  </si>
  <si>
    <t>Perbaikan</t>
  </si>
  <si>
    <t>Isian Tabungan, diisi jika Diskrepansi (kolom 13) &lt; 80%</t>
  </si>
  <si>
    <t>Pengambilan Tabungan, diisi jika Diskrepansi (kolom 13)&gt;120%</t>
  </si>
  <si>
    <t>Diskrepansi Setelah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</si>
</sst>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\(0\)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left" indent="1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left" indent="11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3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2" fillId="2" borderId="5" xfId="0" applyNumberFormat="1" applyFont="1" applyFill="1" applyBorder="1" applyAlignment="1">
      <alignment horizontal="center" vertical="center"/>
    </xf>
    <xf numFmtId="49" fontId="5" fillId="2" borderId="6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49" fontId="3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left" indent="7"/>
    </xf>
    <xf numFmtId="49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21" fontId="2" fillId="0" borderId="0" xfId="0" applyNumberFormat="1" applyFont="1" applyAlignment="1">
      <alignment horizontal="left"/>
    </xf>
    <xf numFmtId="0" fontId="2" fillId="2" borderId="7" xfId="0" applyFont="1" applyFill="1" applyBorder="1" applyAlignment="1">
      <alignment horizontal="center" vertical="center" wrapText="1"/>
    </xf>
    <xf numFmtId="166" fontId="0" fillId="2" borderId="7" xfId="0" applyNumberForma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166" fontId="0" fillId="2" borderId="10" xfId="0" applyNumberFormat="1" applyFill="1" applyBorder="1" applyAlignment="1">
      <alignment horizontal="center" vertical="center"/>
    </xf>
    <xf numFmtId="49" fontId="5" fillId="2" borderId="11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Alignment="1">
      <alignment horizontal="left"/>
    </xf>
    <xf numFmtId="0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left"/>
    </xf>
    <xf numFmtId="165" fontId="1" fillId="0" borderId="0" xfId="0" applyNumberFormat="1" applyFont="1" applyAlignment="1">
      <alignment vertical="center"/>
    </xf>
    <xf numFmtId="0" fontId="3" fillId="0" borderId="0" xfId="0" applyNumberFormat="1" applyFont="1" applyAlignment="1">
      <alignment horizontal="right"/>
    </xf>
    <xf numFmtId="49" fontId="1" fillId="0" borderId="0" xfId="0" applyNumberFormat="1" applyFont="1" applyAlignment="1">
      <alignment vertical="center" wrapText="1"/>
    </xf>
    <xf numFmtId="10" fontId="0" fillId="0" borderId="0" xfId="1" applyNumberFormat="1" applyFont="1"/>
    <xf numFmtId="2" fontId="0" fillId="0" borderId="0" xfId="0" applyNumberFormat="1"/>
    <xf numFmtId="49" fontId="5" fillId="3" borderId="6" xfId="0" applyNumberFormat="1" applyFont="1" applyFill="1" applyBorder="1" applyAlignment="1">
      <alignment horizontal="center" vertical="center"/>
    </xf>
    <xf numFmtId="49" fontId="5" fillId="4" borderId="6" xfId="0" applyNumberFormat="1" applyFont="1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49" fontId="5" fillId="4" borderId="11" xfId="0" applyNumberFormat="1" applyFont="1" applyFill="1" applyBorder="1" applyAlignment="1">
      <alignment horizontal="center" vertical="center"/>
    </xf>
    <xf numFmtId="49" fontId="5" fillId="3" borderId="11" xfId="0" applyNumberFormat="1" applyFont="1" applyFill="1" applyBorder="1" applyAlignment="1">
      <alignment horizontal="center" vertical="center"/>
    </xf>
    <xf numFmtId="166" fontId="0" fillId="4" borderId="10" xfId="0" applyNumberFormat="1" applyFill="1" applyBorder="1" applyAlignment="1">
      <alignment horizontal="center" vertical="center"/>
    </xf>
    <xf numFmtId="166" fontId="0" fillId="3" borderId="10" xfId="0" applyNumberForma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00"/>
  <sheetViews>
    <sheetView zoomScaleNormal="100" workbookViewId="0">
      <selection activeCell="J11" sqref="J11:K14"/>
    </sheetView>
  </sheetViews>
  <sheetFormatPr defaultRowHeight="15" x14ac:dyDescent="0.25"/>
  <cols>
    <col min="1" max="1" width="47.28515625" style="1" customWidth="1"/>
    <col min="2" max="6" width="19.7109375" style="2" customWidth="1"/>
    <col min="7" max="7" width="19.7109375" style="3" customWidth="1"/>
    <col min="8" max="8" width="18.28515625" style="4" hidden="1" customWidth="1"/>
    <col min="9" max="9" width="36" customWidth="1"/>
  </cols>
  <sheetData>
    <row r="1" spans="1:11" ht="39" customHeight="1" x14ac:dyDescent="0.25">
      <c r="A1" s="27" t="s">
        <v>0</v>
      </c>
      <c r="B1" s="27"/>
      <c r="C1" s="27"/>
      <c r="D1" s="27"/>
      <c r="E1" s="27"/>
      <c r="F1" s="27"/>
      <c r="G1" s="27"/>
      <c r="H1" s="44">
        <f>SUM(G11:G500)</f>
        <v>6776833.3333333349</v>
      </c>
    </row>
    <row r="2" spans="1:11" ht="15.75" customHeight="1" x14ac:dyDescent="0.25">
      <c r="A2" s="6" t="s">
        <v>1</v>
      </c>
      <c r="B2" s="7" t="s">
        <v>2</v>
      </c>
      <c r="C2" s="8"/>
      <c r="D2" s="8"/>
      <c r="E2" s="8"/>
      <c r="F2" s="8"/>
      <c r="G2" s="4"/>
      <c r="H2" s="43">
        <f>SUMIF(H11:H500,801,G11:G500)</f>
        <v>2433333.3333333335</v>
      </c>
    </row>
    <row r="3" spans="1:11" ht="15.75" customHeight="1" x14ac:dyDescent="0.25">
      <c r="A3" s="6" t="s">
        <v>3</v>
      </c>
      <c r="B3" s="7" t="s">
        <v>4</v>
      </c>
      <c r="C3" s="10"/>
      <c r="D3" s="8"/>
      <c r="E3" s="8"/>
      <c r="F3" s="8"/>
      <c r="G3" s="4"/>
      <c r="H3" s="45">
        <f>SUMIF(H11:H500,802,G11:G500)</f>
        <v>0</v>
      </c>
    </row>
    <row r="4" spans="1:11" ht="15.75" customHeight="1" x14ac:dyDescent="0.25">
      <c r="A4" s="6" t="s">
        <v>5</v>
      </c>
      <c r="B4" s="7" t="s">
        <v>6</v>
      </c>
      <c r="C4" s="10"/>
      <c r="D4" s="11"/>
      <c r="E4" s="12"/>
      <c r="F4" s="10"/>
      <c r="G4" s="9"/>
      <c r="H4" s="41"/>
    </row>
    <row r="5" spans="1:11" ht="15.75" customHeight="1" x14ac:dyDescent="0.25">
      <c r="A5" s="6" t="s">
        <v>7</v>
      </c>
      <c r="B5" s="7" t="s">
        <v>8</v>
      </c>
      <c r="C5" s="8"/>
      <c r="D5" s="9"/>
      <c r="E5" s="12"/>
      <c r="F5" s="9" t="s">
        <v>9</v>
      </c>
      <c r="G5" s="9" t="s">
        <v>10</v>
      </c>
      <c r="H5" s="41"/>
    </row>
    <row r="6" spans="1:11" ht="16.5" customHeight="1" x14ac:dyDescent="0.25">
      <c r="A6" s="6" t="s">
        <v>11</v>
      </c>
      <c r="B6" s="7" t="s">
        <v>12</v>
      </c>
      <c r="C6" s="8"/>
      <c r="D6" s="12"/>
      <c r="E6" s="12"/>
      <c r="F6" s="12" t="s">
        <v>13</v>
      </c>
      <c r="G6" s="9" t="s">
        <v>14</v>
      </c>
      <c r="H6" s="41"/>
    </row>
    <row r="7" spans="1:11" ht="24.75" customHeight="1" x14ac:dyDescent="0.25">
      <c r="A7" s="29" t="s">
        <v>15</v>
      </c>
      <c r="B7" s="28" t="s">
        <v>16</v>
      </c>
      <c r="C7" s="28"/>
      <c r="D7" s="28"/>
      <c r="E7" s="28"/>
      <c r="F7" s="28"/>
      <c r="G7" s="28"/>
      <c r="H7" s="42"/>
    </row>
    <row r="8" spans="1:11" ht="27.75" customHeight="1" x14ac:dyDescent="0.25">
      <c r="A8" s="29"/>
      <c r="B8" s="30" t="s">
        <v>17</v>
      </c>
      <c r="C8" s="30"/>
      <c r="D8" s="30"/>
      <c r="E8" s="31" t="s">
        <v>18</v>
      </c>
      <c r="F8" s="31" t="s">
        <v>19</v>
      </c>
      <c r="G8" s="32" t="s">
        <v>20</v>
      </c>
      <c r="H8" s="42"/>
    </row>
    <row r="9" spans="1:11" ht="15.75" customHeight="1" x14ac:dyDescent="0.25">
      <c r="A9" s="29"/>
      <c r="B9" s="13" t="s">
        <v>21</v>
      </c>
      <c r="C9" s="13" t="s">
        <v>22</v>
      </c>
      <c r="D9" s="13" t="s">
        <v>23</v>
      </c>
      <c r="E9" s="31"/>
      <c r="F9" s="31"/>
      <c r="G9" s="32"/>
      <c r="H9" s="42"/>
    </row>
    <row r="10" spans="1:11" ht="15.75" customHeight="1" x14ac:dyDescent="0.25">
      <c r="A10" s="14" t="s">
        <v>24</v>
      </c>
      <c r="B10" s="49" t="s">
        <v>25</v>
      </c>
      <c r="C10" s="49" t="s">
        <v>26</v>
      </c>
      <c r="D10" s="49" t="s">
        <v>27</v>
      </c>
      <c r="E10" s="49" t="s">
        <v>28</v>
      </c>
      <c r="F10" s="50" t="s">
        <v>29</v>
      </c>
      <c r="G10" s="50" t="s">
        <v>30</v>
      </c>
      <c r="H10" s="4" t="s">
        <v>703</v>
      </c>
    </row>
    <row r="11" spans="1:11" x14ac:dyDescent="0.25">
      <c r="A11" s="1" t="s">
        <v>31</v>
      </c>
      <c r="B11" s="2">
        <v>1200000</v>
      </c>
      <c r="C11" s="2">
        <v>1200000</v>
      </c>
      <c r="D11" s="2">
        <v>1200000</v>
      </c>
      <c r="E11" s="2">
        <v>0</v>
      </c>
      <c r="F11" s="2">
        <f>SUM(B11:E11)</f>
        <v>3600000</v>
      </c>
      <c r="G11" s="3">
        <f>F11/3</f>
        <v>1200000</v>
      </c>
      <c r="H11" s="4" t="str">
        <f>LEFT(A11,3)</f>
        <v>301</v>
      </c>
      <c r="J11" t="s">
        <v>706</v>
      </c>
    </row>
    <row r="12" spans="1:11" x14ac:dyDescent="0.25">
      <c r="A12" s="1" t="s">
        <v>32</v>
      </c>
      <c r="B12" s="2">
        <v>350000</v>
      </c>
      <c r="C12" s="2">
        <v>350000</v>
      </c>
      <c r="D12" s="2">
        <v>346000</v>
      </c>
      <c r="E12" s="2">
        <v>0</v>
      </c>
      <c r="F12" s="2">
        <f t="shared" ref="F12:F75" si="0">SUM(B12:E12)</f>
        <v>1046000</v>
      </c>
      <c r="G12" s="3">
        <f t="shared" ref="G12:G75" si="1">F12/3</f>
        <v>348666.66666666669</v>
      </c>
      <c r="H12" s="4" t="str">
        <f t="shared" ref="H12:H75" si="2">LEFT(A12,3)</f>
        <v>302</v>
      </c>
      <c r="J12" s="51"/>
      <c r="K12" t="s">
        <v>707</v>
      </c>
    </row>
    <row r="13" spans="1:11" x14ac:dyDescent="0.25">
      <c r="A13" s="1" t="s">
        <v>33</v>
      </c>
      <c r="B13" s="2">
        <v>0</v>
      </c>
      <c r="C13" s="2">
        <v>3000</v>
      </c>
      <c r="D13" s="2">
        <v>0</v>
      </c>
      <c r="E13" s="2">
        <v>0</v>
      </c>
      <c r="F13" s="2">
        <f t="shared" si="0"/>
        <v>3000</v>
      </c>
      <c r="G13" s="3">
        <f t="shared" si="1"/>
        <v>1000</v>
      </c>
      <c r="H13" s="4" t="str">
        <f t="shared" si="2"/>
        <v>302</v>
      </c>
      <c r="J13" s="52"/>
      <c r="K13" t="s">
        <v>708</v>
      </c>
    </row>
    <row r="14" spans="1:11" x14ac:dyDescent="0.25">
      <c r="A14" s="1" t="s">
        <v>34</v>
      </c>
      <c r="B14" s="2">
        <v>0</v>
      </c>
      <c r="C14" s="2">
        <v>0</v>
      </c>
      <c r="D14" s="2">
        <v>36000</v>
      </c>
      <c r="E14" s="2">
        <v>0</v>
      </c>
      <c r="F14" s="2">
        <f t="shared" si="0"/>
        <v>36000</v>
      </c>
      <c r="G14" s="3">
        <f t="shared" si="1"/>
        <v>12000</v>
      </c>
      <c r="H14" s="4" t="str">
        <f t="shared" si="2"/>
        <v>302</v>
      </c>
      <c r="J14" s="53"/>
      <c r="K14" t="s">
        <v>709</v>
      </c>
    </row>
    <row r="15" spans="1:11" x14ac:dyDescent="0.25">
      <c r="A15" s="1" t="s">
        <v>35</v>
      </c>
      <c r="B15" s="2">
        <v>160000</v>
      </c>
      <c r="C15" s="2">
        <v>0</v>
      </c>
      <c r="D15" s="2">
        <v>0</v>
      </c>
      <c r="E15" s="2">
        <v>0</v>
      </c>
      <c r="F15" s="2">
        <f t="shared" si="0"/>
        <v>160000</v>
      </c>
      <c r="G15" s="3">
        <f t="shared" si="1"/>
        <v>53333.333333333336</v>
      </c>
      <c r="H15" s="4" t="str">
        <f t="shared" si="2"/>
        <v>302</v>
      </c>
    </row>
    <row r="16" spans="1:11" x14ac:dyDescent="0.25">
      <c r="A16" s="1" t="s">
        <v>36</v>
      </c>
      <c r="B16" s="2">
        <v>300000</v>
      </c>
      <c r="C16" s="2">
        <v>280000</v>
      </c>
      <c r="D16" s="2">
        <v>327000</v>
      </c>
      <c r="E16" s="2">
        <v>0</v>
      </c>
      <c r="F16" s="2">
        <f t="shared" si="0"/>
        <v>907000</v>
      </c>
      <c r="G16" s="3">
        <f t="shared" si="1"/>
        <v>302333.33333333331</v>
      </c>
      <c r="H16" s="4" t="str">
        <f t="shared" si="2"/>
        <v>302</v>
      </c>
    </row>
    <row r="17" spans="1:8" x14ac:dyDescent="0.25">
      <c r="A17" s="1" t="s">
        <v>37</v>
      </c>
      <c r="B17" s="2">
        <v>8000</v>
      </c>
      <c r="C17" s="2">
        <v>0</v>
      </c>
      <c r="D17" s="2">
        <v>8000</v>
      </c>
      <c r="E17" s="2">
        <v>0</v>
      </c>
      <c r="F17" s="2">
        <f t="shared" si="0"/>
        <v>16000</v>
      </c>
      <c r="G17" s="3">
        <f t="shared" si="1"/>
        <v>5333.333333333333</v>
      </c>
      <c r="H17" s="4" t="str">
        <f t="shared" si="2"/>
        <v>304</v>
      </c>
    </row>
    <row r="18" spans="1:8" x14ac:dyDescent="0.25">
      <c r="A18" s="1" t="s">
        <v>38</v>
      </c>
      <c r="B18" s="2">
        <v>0</v>
      </c>
      <c r="C18" s="2">
        <v>0</v>
      </c>
      <c r="D18" s="2">
        <v>3000</v>
      </c>
      <c r="E18" s="2">
        <v>0</v>
      </c>
      <c r="F18" s="2">
        <f t="shared" si="0"/>
        <v>3000</v>
      </c>
      <c r="G18" s="3">
        <f t="shared" si="1"/>
        <v>1000</v>
      </c>
      <c r="H18" s="4" t="str">
        <f t="shared" si="2"/>
        <v>304</v>
      </c>
    </row>
    <row r="19" spans="1:8" x14ac:dyDescent="0.25">
      <c r="A19" s="1" t="s">
        <v>39</v>
      </c>
      <c r="B19" s="2">
        <v>13000</v>
      </c>
      <c r="C19" s="2">
        <v>20000</v>
      </c>
      <c r="D19" s="2">
        <v>18000</v>
      </c>
      <c r="E19" s="2">
        <v>0</v>
      </c>
      <c r="F19" s="2">
        <f t="shared" si="0"/>
        <v>51000</v>
      </c>
      <c r="G19" s="3">
        <f t="shared" si="1"/>
        <v>17000</v>
      </c>
      <c r="H19" s="4" t="str">
        <f t="shared" si="2"/>
        <v>304</v>
      </c>
    </row>
    <row r="20" spans="1:8" x14ac:dyDescent="0.25">
      <c r="A20" s="1" t="s">
        <v>40</v>
      </c>
      <c r="B20" s="2">
        <v>30000</v>
      </c>
      <c r="C20" s="2">
        <v>30000</v>
      </c>
      <c r="D20" s="2">
        <v>80000</v>
      </c>
      <c r="E20" s="2">
        <v>0</v>
      </c>
      <c r="F20" s="2">
        <f t="shared" si="0"/>
        <v>140000</v>
      </c>
      <c r="G20" s="3">
        <f t="shared" si="1"/>
        <v>46666.666666666664</v>
      </c>
      <c r="H20" s="4" t="str">
        <f t="shared" si="2"/>
        <v>304</v>
      </c>
    </row>
    <row r="21" spans="1:8" x14ac:dyDescent="0.25">
      <c r="A21" s="1" t="s">
        <v>41</v>
      </c>
      <c r="B21" s="2">
        <v>24000</v>
      </c>
      <c r="C21" s="2">
        <v>24000</v>
      </c>
      <c r="D21" s="2">
        <v>26000</v>
      </c>
      <c r="E21" s="2">
        <v>0</v>
      </c>
      <c r="F21" s="2">
        <f t="shared" si="0"/>
        <v>74000</v>
      </c>
      <c r="G21" s="3">
        <f t="shared" si="1"/>
        <v>24666.666666666668</v>
      </c>
      <c r="H21" s="4" t="str">
        <f t="shared" si="2"/>
        <v>304</v>
      </c>
    </row>
    <row r="22" spans="1:8" x14ac:dyDescent="0.25">
      <c r="A22" s="1" t="s">
        <v>42</v>
      </c>
      <c r="B22" s="2">
        <v>0</v>
      </c>
      <c r="C22" s="2">
        <v>13000</v>
      </c>
      <c r="D22" s="2">
        <v>12000</v>
      </c>
      <c r="E22" s="2">
        <v>0</v>
      </c>
      <c r="F22" s="2">
        <f t="shared" si="0"/>
        <v>25000</v>
      </c>
      <c r="G22" s="3">
        <f t="shared" si="1"/>
        <v>8333.3333333333339</v>
      </c>
      <c r="H22" s="4" t="str">
        <f t="shared" si="2"/>
        <v>304</v>
      </c>
    </row>
    <row r="23" spans="1:8" x14ac:dyDescent="0.25">
      <c r="A23" s="1" t="s">
        <v>43</v>
      </c>
      <c r="B23" s="2">
        <v>8000</v>
      </c>
      <c r="C23" s="2">
        <v>8000</v>
      </c>
      <c r="D23" s="2">
        <v>18000</v>
      </c>
      <c r="E23" s="2">
        <v>0</v>
      </c>
      <c r="F23" s="2">
        <f t="shared" si="0"/>
        <v>34000</v>
      </c>
      <c r="G23" s="3">
        <f t="shared" si="1"/>
        <v>11333.333333333334</v>
      </c>
      <c r="H23" s="4" t="str">
        <f t="shared" si="2"/>
        <v>304</v>
      </c>
    </row>
    <row r="24" spans="1:8" x14ac:dyDescent="0.25">
      <c r="A24" s="1" t="s">
        <v>44</v>
      </c>
      <c r="B24" s="2">
        <v>0</v>
      </c>
      <c r="C24" s="2">
        <v>0</v>
      </c>
      <c r="D24" s="2">
        <v>5000</v>
      </c>
      <c r="E24" s="2">
        <v>0</v>
      </c>
      <c r="F24" s="2">
        <f t="shared" si="0"/>
        <v>5000</v>
      </c>
      <c r="G24" s="3">
        <f t="shared" si="1"/>
        <v>1666.6666666666667</v>
      </c>
      <c r="H24" s="4" t="str">
        <f t="shared" si="2"/>
        <v>304</v>
      </c>
    </row>
    <row r="25" spans="1:8" x14ac:dyDescent="0.25">
      <c r="A25" s="1" t="s">
        <v>45</v>
      </c>
      <c r="B25" s="2">
        <v>0</v>
      </c>
      <c r="C25" s="2">
        <v>0</v>
      </c>
      <c r="D25" s="2">
        <v>30000</v>
      </c>
      <c r="E25" s="2">
        <v>0</v>
      </c>
      <c r="F25" s="2">
        <f t="shared" si="0"/>
        <v>30000</v>
      </c>
      <c r="G25" s="3">
        <f t="shared" si="1"/>
        <v>10000</v>
      </c>
      <c r="H25" s="4" t="str">
        <f t="shared" si="2"/>
        <v>401</v>
      </c>
    </row>
    <row r="26" spans="1:8" x14ac:dyDescent="0.25">
      <c r="A26" s="1" t="s">
        <v>46</v>
      </c>
      <c r="B26" s="2">
        <v>0</v>
      </c>
      <c r="C26" s="2">
        <v>15000</v>
      </c>
      <c r="D26" s="2">
        <v>0</v>
      </c>
      <c r="E26" s="2">
        <v>0</v>
      </c>
      <c r="F26" s="2">
        <f t="shared" si="0"/>
        <v>15000</v>
      </c>
      <c r="G26" s="3">
        <f t="shared" si="1"/>
        <v>5000</v>
      </c>
      <c r="H26" s="4" t="str">
        <f t="shared" si="2"/>
        <v>401</v>
      </c>
    </row>
    <row r="27" spans="1:8" x14ac:dyDescent="0.25">
      <c r="A27" s="1" t="s">
        <v>47</v>
      </c>
      <c r="B27" s="2">
        <v>0</v>
      </c>
      <c r="C27" s="2">
        <v>70000</v>
      </c>
      <c r="D27" s="2">
        <v>0</v>
      </c>
      <c r="E27" s="2">
        <v>0</v>
      </c>
      <c r="F27" s="2">
        <f t="shared" si="0"/>
        <v>70000</v>
      </c>
      <c r="G27" s="3">
        <f t="shared" si="1"/>
        <v>23333.333333333332</v>
      </c>
      <c r="H27" s="4" t="str">
        <f t="shared" si="2"/>
        <v>402</v>
      </c>
    </row>
    <row r="28" spans="1:8" x14ac:dyDescent="0.25">
      <c r="A28" s="1" t="s">
        <v>48</v>
      </c>
      <c r="B28" s="2">
        <v>0</v>
      </c>
      <c r="C28" s="2">
        <v>250000</v>
      </c>
      <c r="D28" s="2">
        <v>0</v>
      </c>
      <c r="E28" s="2">
        <v>0</v>
      </c>
      <c r="F28" s="2">
        <f t="shared" si="0"/>
        <v>250000</v>
      </c>
      <c r="G28" s="3">
        <f t="shared" si="1"/>
        <v>83333.333333333328</v>
      </c>
      <c r="H28" s="4" t="str">
        <f t="shared" si="2"/>
        <v>403</v>
      </c>
    </row>
    <row r="29" spans="1:8" x14ac:dyDescent="0.25">
      <c r="A29" s="1" t="s">
        <v>49</v>
      </c>
      <c r="B29" s="2">
        <v>0</v>
      </c>
      <c r="C29" s="2">
        <v>0</v>
      </c>
      <c r="D29" s="2">
        <v>75000</v>
      </c>
      <c r="E29" s="2">
        <v>0</v>
      </c>
      <c r="F29" s="2">
        <f t="shared" si="0"/>
        <v>75000</v>
      </c>
      <c r="G29" s="3">
        <f t="shared" si="1"/>
        <v>25000</v>
      </c>
      <c r="H29" s="4" t="str">
        <f t="shared" si="2"/>
        <v>404</v>
      </c>
    </row>
    <row r="30" spans="1:8" x14ac:dyDescent="0.25">
      <c r="A30" s="1" t="s">
        <v>50</v>
      </c>
      <c r="B30" s="2">
        <v>0</v>
      </c>
      <c r="C30" s="2">
        <v>70000</v>
      </c>
      <c r="D30" s="2">
        <v>0</v>
      </c>
      <c r="E30" s="2">
        <v>0</v>
      </c>
      <c r="F30" s="2">
        <f t="shared" si="0"/>
        <v>70000</v>
      </c>
      <c r="G30" s="3">
        <f t="shared" si="1"/>
        <v>23333.333333333332</v>
      </c>
      <c r="H30" s="4" t="str">
        <f t="shared" si="2"/>
        <v>404</v>
      </c>
    </row>
    <row r="31" spans="1:8" x14ac:dyDescent="0.25">
      <c r="A31" s="1" t="s">
        <v>51</v>
      </c>
      <c r="B31" s="2">
        <v>50000</v>
      </c>
      <c r="C31" s="2">
        <v>0</v>
      </c>
      <c r="D31" s="2">
        <v>15000</v>
      </c>
      <c r="E31" s="2">
        <v>0</v>
      </c>
      <c r="F31" s="2">
        <f t="shared" si="0"/>
        <v>65000</v>
      </c>
      <c r="G31" s="3">
        <f t="shared" si="1"/>
        <v>21666.666666666668</v>
      </c>
      <c r="H31" s="4" t="str">
        <f t="shared" si="2"/>
        <v>503</v>
      </c>
    </row>
    <row r="32" spans="1:8" x14ac:dyDescent="0.25">
      <c r="A32" s="1" t="s">
        <v>52</v>
      </c>
      <c r="B32" s="2">
        <v>0</v>
      </c>
      <c r="C32" s="2">
        <v>0</v>
      </c>
      <c r="D32" s="2">
        <v>15000</v>
      </c>
      <c r="E32" s="2">
        <v>0</v>
      </c>
      <c r="F32" s="2">
        <f t="shared" si="0"/>
        <v>15000</v>
      </c>
      <c r="G32" s="3">
        <f t="shared" si="1"/>
        <v>5000</v>
      </c>
      <c r="H32" s="4" t="str">
        <f t="shared" si="2"/>
        <v>503</v>
      </c>
    </row>
    <row r="33" spans="1:8" x14ac:dyDescent="0.25">
      <c r="A33" s="1" t="s">
        <v>53</v>
      </c>
      <c r="B33" s="2">
        <v>0</v>
      </c>
      <c r="C33" s="2">
        <v>40000</v>
      </c>
      <c r="D33" s="2">
        <v>0</v>
      </c>
      <c r="E33" s="2">
        <v>0</v>
      </c>
      <c r="F33" s="2">
        <f t="shared" si="0"/>
        <v>40000</v>
      </c>
      <c r="G33" s="3">
        <f t="shared" si="1"/>
        <v>13333.333333333334</v>
      </c>
      <c r="H33" s="4" t="str">
        <f t="shared" si="2"/>
        <v>504</v>
      </c>
    </row>
    <row r="34" spans="1:8" x14ac:dyDescent="0.25">
      <c r="A34" s="1" t="s">
        <v>54</v>
      </c>
      <c r="B34" s="2">
        <v>37000</v>
      </c>
      <c r="C34" s="2">
        <v>38000</v>
      </c>
      <c r="D34" s="2">
        <v>38000</v>
      </c>
      <c r="E34" s="2">
        <v>0</v>
      </c>
      <c r="F34" s="2">
        <f t="shared" si="0"/>
        <v>113000</v>
      </c>
      <c r="G34" s="3">
        <f t="shared" si="1"/>
        <v>37666.666666666664</v>
      </c>
      <c r="H34" s="4" t="str">
        <f t="shared" si="2"/>
        <v>504</v>
      </c>
    </row>
    <row r="35" spans="1:8" x14ac:dyDescent="0.25">
      <c r="A35" s="1" t="s">
        <v>55</v>
      </c>
      <c r="B35" s="2">
        <v>0</v>
      </c>
      <c r="C35" s="2">
        <v>30000</v>
      </c>
      <c r="D35" s="2">
        <v>0</v>
      </c>
      <c r="E35" s="2">
        <v>0</v>
      </c>
      <c r="F35" s="2">
        <f t="shared" si="0"/>
        <v>30000</v>
      </c>
      <c r="G35" s="3">
        <f t="shared" si="1"/>
        <v>10000</v>
      </c>
      <c r="H35" s="4" t="str">
        <f t="shared" si="2"/>
        <v>504</v>
      </c>
    </row>
    <row r="36" spans="1:8" x14ac:dyDescent="0.25">
      <c r="A36" s="1" t="s">
        <v>56</v>
      </c>
      <c r="B36" s="2">
        <v>77000</v>
      </c>
      <c r="C36" s="2">
        <v>140000</v>
      </c>
      <c r="D36" s="2">
        <v>140000</v>
      </c>
      <c r="E36" s="2">
        <v>0</v>
      </c>
      <c r="F36" s="2">
        <f t="shared" si="0"/>
        <v>357000</v>
      </c>
      <c r="G36" s="3">
        <f t="shared" si="1"/>
        <v>119000</v>
      </c>
      <c r="H36" s="4" t="str">
        <f t="shared" si="2"/>
        <v>504</v>
      </c>
    </row>
    <row r="37" spans="1:8" x14ac:dyDescent="0.25">
      <c r="A37" s="1" t="s">
        <v>57</v>
      </c>
      <c r="B37" s="2">
        <v>72000</v>
      </c>
      <c r="C37" s="2">
        <v>72000</v>
      </c>
      <c r="D37" s="2">
        <v>72000</v>
      </c>
      <c r="E37" s="2">
        <v>0</v>
      </c>
      <c r="F37" s="2">
        <f t="shared" si="0"/>
        <v>216000</v>
      </c>
      <c r="G37" s="3">
        <f t="shared" si="1"/>
        <v>72000</v>
      </c>
      <c r="H37" s="4" t="str">
        <f t="shared" si="2"/>
        <v>504</v>
      </c>
    </row>
    <row r="38" spans="1:8" x14ac:dyDescent="0.25">
      <c r="A38" s="1" t="s">
        <v>58</v>
      </c>
      <c r="B38" s="2">
        <v>50000</v>
      </c>
      <c r="C38" s="2">
        <v>50000</v>
      </c>
      <c r="D38" s="2">
        <v>0</v>
      </c>
      <c r="E38" s="2">
        <v>0</v>
      </c>
      <c r="F38" s="2">
        <f t="shared" si="0"/>
        <v>100000</v>
      </c>
      <c r="G38" s="3">
        <f t="shared" si="1"/>
        <v>33333.333333333336</v>
      </c>
      <c r="H38" s="4" t="str">
        <f t="shared" si="2"/>
        <v>504</v>
      </c>
    </row>
    <row r="39" spans="1:8" x14ac:dyDescent="0.25">
      <c r="A39" s="1" t="s">
        <v>59</v>
      </c>
      <c r="B39" s="2">
        <v>27000</v>
      </c>
      <c r="C39" s="2">
        <v>27000</v>
      </c>
      <c r="D39" s="2">
        <v>27000</v>
      </c>
      <c r="E39" s="2">
        <v>0</v>
      </c>
      <c r="F39" s="2">
        <f t="shared" si="0"/>
        <v>81000</v>
      </c>
      <c r="G39" s="3">
        <f t="shared" si="1"/>
        <v>27000</v>
      </c>
      <c r="H39" s="4" t="str">
        <f t="shared" si="2"/>
        <v>504</v>
      </c>
    </row>
    <row r="40" spans="1:8" x14ac:dyDescent="0.25">
      <c r="A40" s="1" t="s">
        <v>60</v>
      </c>
      <c r="B40" s="2">
        <v>40000</v>
      </c>
      <c r="C40" s="2">
        <v>40000</v>
      </c>
      <c r="D40" s="2">
        <v>40000</v>
      </c>
      <c r="E40" s="2">
        <v>0</v>
      </c>
      <c r="F40" s="2">
        <f t="shared" si="0"/>
        <v>120000</v>
      </c>
      <c r="G40" s="3">
        <f t="shared" si="1"/>
        <v>40000</v>
      </c>
      <c r="H40" s="4" t="str">
        <f t="shared" si="2"/>
        <v>504</v>
      </c>
    </row>
    <row r="41" spans="1:8" x14ac:dyDescent="0.25">
      <c r="A41" s="1" t="s">
        <v>61</v>
      </c>
      <c r="B41" s="2">
        <v>0</v>
      </c>
      <c r="C41" s="2">
        <v>15000</v>
      </c>
      <c r="D41" s="2">
        <v>0</v>
      </c>
      <c r="E41" s="2">
        <v>0</v>
      </c>
      <c r="F41" s="2">
        <f t="shared" si="0"/>
        <v>15000</v>
      </c>
      <c r="G41" s="3">
        <f t="shared" si="1"/>
        <v>5000</v>
      </c>
      <c r="H41" s="4" t="str">
        <f t="shared" si="2"/>
        <v>504</v>
      </c>
    </row>
    <row r="42" spans="1:8" x14ac:dyDescent="0.25">
      <c r="A42" s="1" t="s">
        <v>62</v>
      </c>
      <c r="B42" s="2">
        <v>7000</v>
      </c>
      <c r="C42" s="2">
        <v>7000</v>
      </c>
      <c r="D42" s="2">
        <v>7000</v>
      </c>
      <c r="E42" s="2">
        <v>0</v>
      </c>
      <c r="F42" s="2">
        <f t="shared" si="0"/>
        <v>21000</v>
      </c>
      <c r="G42" s="3">
        <f t="shared" si="1"/>
        <v>7000</v>
      </c>
      <c r="H42" s="4" t="str">
        <f t="shared" si="2"/>
        <v>504</v>
      </c>
    </row>
    <row r="43" spans="1:8" x14ac:dyDescent="0.25">
      <c r="A43" s="1" t="s">
        <v>63</v>
      </c>
      <c r="B43" s="2">
        <v>0</v>
      </c>
      <c r="C43" s="2">
        <v>0</v>
      </c>
      <c r="D43" s="2">
        <v>10000</v>
      </c>
      <c r="E43" s="2">
        <v>0</v>
      </c>
      <c r="F43" s="2">
        <f t="shared" si="0"/>
        <v>10000</v>
      </c>
      <c r="G43" s="3">
        <f t="shared" si="1"/>
        <v>3333.3333333333335</v>
      </c>
      <c r="H43" s="4" t="str">
        <f t="shared" si="2"/>
        <v>603</v>
      </c>
    </row>
    <row r="44" spans="1:8" x14ac:dyDescent="0.25">
      <c r="A44" s="1" t="s">
        <v>64</v>
      </c>
      <c r="B44" s="2">
        <v>0</v>
      </c>
      <c r="C44" s="2">
        <v>10000</v>
      </c>
      <c r="D44" s="2">
        <v>6000</v>
      </c>
      <c r="E44" s="2">
        <v>0</v>
      </c>
      <c r="F44" s="2">
        <f t="shared" si="0"/>
        <v>16000</v>
      </c>
      <c r="G44" s="3">
        <f t="shared" si="1"/>
        <v>5333.333333333333</v>
      </c>
      <c r="H44" s="4" t="str">
        <f t="shared" si="2"/>
        <v>603</v>
      </c>
    </row>
    <row r="45" spans="1:8" x14ac:dyDescent="0.25">
      <c r="A45" s="1" t="s">
        <v>65</v>
      </c>
      <c r="B45" s="2">
        <v>20000</v>
      </c>
      <c r="C45" s="2">
        <v>0</v>
      </c>
      <c r="D45" s="2">
        <v>0</v>
      </c>
      <c r="E45" s="2">
        <v>0</v>
      </c>
      <c r="F45" s="2">
        <f t="shared" si="0"/>
        <v>20000</v>
      </c>
      <c r="G45" s="3">
        <f t="shared" si="1"/>
        <v>6666.666666666667</v>
      </c>
      <c r="H45" s="4" t="str">
        <f t="shared" si="2"/>
        <v>604</v>
      </c>
    </row>
    <row r="46" spans="1:8" x14ac:dyDescent="0.25">
      <c r="A46" s="1" t="s">
        <v>66</v>
      </c>
      <c r="B46" s="2">
        <v>35000</v>
      </c>
      <c r="C46" s="2">
        <v>35000</v>
      </c>
      <c r="D46" s="2">
        <v>35000</v>
      </c>
      <c r="E46" s="2">
        <v>0</v>
      </c>
      <c r="F46" s="2">
        <f t="shared" si="0"/>
        <v>105000</v>
      </c>
      <c r="G46" s="3">
        <f t="shared" si="1"/>
        <v>35000</v>
      </c>
      <c r="H46" s="4" t="str">
        <f t="shared" si="2"/>
        <v>604</v>
      </c>
    </row>
    <row r="47" spans="1:8" x14ac:dyDescent="0.25">
      <c r="A47" s="1" t="s">
        <v>67</v>
      </c>
      <c r="B47" s="2">
        <v>697000</v>
      </c>
      <c r="C47" s="2">
        <v>40000</v>
      </c>
      <c r="D47" s="2">
        <v>35000</v>
      </c>
      <c r="E47" s="2">
        <v>0</v>
      </c>
      <c r="F47" s="2">
        <f t="shared" si="0"/>
        <v>772000</v>
      </c>
      <c r="G47" s="3">
        <f t="shared" si="1"/>
        <v>257333.33333333334</v>
      </c>
      <c r="H47" s="4" t="str">
        <f t="shared" si="2"/>
        <v>701</v>
      </c>
    </row>
    <row r="48" spans="1:8" x14ac:dyDescent="0.25">
      <c r="A48" s="1" t="s">
        <v>68</v>
      </c>
      <c r="B48" s="2">
        <v>800000</v>
      </c>
      <c r="C48" s="2">
        <v>1120000</v>
      </c>
      <c r="D48" s="2">
        <v>1150000</v>
      </c>
      <c r="E48" s="2">
        <v>0</v>
      </c>
      <c r="F48" s="2">
        <f t="shared" si="0"/>
        <v>3070000</v>
      </c>
      <c r="G48" s="3">
        <f t="shared" si="1"/>
        <v>1023333.3333333334</v>
      </c>
      <c r="H48" s="4" t="str">
        <f t="shared" si="2"/>
        <v>701</v>
      </c>
    </row>
    <row r="49" spans="1:8" x14ac:dyDescent="0.25">
      <c r="A49" s="1" t="s">
        <v>69</v>
      </c>
      <c r="B49" s="2">
        <v>352000</v>
      </c>
      <c r="C49" s="2">
        <v>300000</v>
      </c>
      <c r="D49" s="2">
        <v>350000</v>
      </c>
      <c r="E49" s="2">
        <v>0</v>
      </c>
      <c r="F49" s="2">
        <f t="shared" si="0"/>
        <v>1002000</v>
      </c>
      <c r="G49" s="3">
        <f t="shared" si="1"/>
        <v>334000</v>
      </c>
      <c r="H49" s="4" t="str">
        <f t="shared" si="2"/>
        <v>702</v>
      </c>
    </row>
    <row r="50" spans="1:8" x14ac:dyDescent="0.25">
      <c r="A50" s="1" t="s">
        <v>70</v>
      </c>
      <c r="B50" s="2">
        <v>0</v>
      </c>
      <c r="C50" s="2">
        <v>0</v>
      </c>
      <c r="D50" s="2">
        <v>100000</v>
      </c>
      <c r="E50" s="2">
        <v>0</v>
      </c>
      <c r="F50" s="2">
        <f t="shared" si="0"/>
        <v>100000</v>
      </c>
      <c r="G50" s="3">
        <f t="shared" si="1"/>
        <v>33333.333333333336</v>
      </c>
      <c r="H50" s="4" t="str">
        <f t="shared" si="2"/>
        <v>702</v>
      </c>
    </row>
    <row r="51" spans="1:8" x14ac:dyDescent="0.25">
      <c r="A51" s="1" t="s">
        <v>71</v>
      </c>
      <c r="B51" s="2">
        <v>12000</v>
      </c>
      <c r="C51" s="2">
        <v>8000</v>
      </c>
      <c r="D51" s="2">
        <v>18000</v>
      </c>
      <c r="E51" s="2">
        <v>0</v>
      </c>
      <c r="F51" s="2">
        <f t="shared" si="0"/>
        <v>38000</v>
      </c>
      <c r="G51" s="3">
        <f t="shared" si="1"/>
        <v>12666.666666666666</v>
      </c>
      <c r="H51" s="4" t="str">
        <f t="shared" si="2"/>
        <v>703</v>
      </c>
    </row>
    <row r="52" spans="1:8" x14ac:dyDescent="0.25">
      <c r="A52" s="1" t="s">
        <v>72</v>
      </c>
      <c r="B52" s="2">
        <v>0</v>
      </c>
      <c r="C52" s="2">
        <v>0</v>
      </c>
      <c r="D52" s="2">
        <v>50000</v>
      </c>
      <c r="E52" s="2">
        <v>0</v>
      </c>
      <c r="F52" s="2">
        <f t="shared" si="0"/>
        <v>50000</v>
      </c>
      <c r="G52" s="3">
        <f t="shared" si="1"/>
        <v>16666.666666666668</v>
      </c>
      <c r="H52" s="4" t="str">
        <f t="shared" si="2"/>
        <v>703</v>
      </c>
    </row>
    <row r="53" spans="1:8" x14ac:dyDescent="0.25">
      <c r="A53" s="1" t="s">
        <v>73</v>
      </c>
      <c r="B53" s="2">
        <v>0</v>
      </c>
      <c r="C53" s="2">
        <v>0</v>
      </c>
      <c r="D53" s="2">
        <v>2000</v>
      </c>
      <c r="E53" s="2">
        <v>0</v>
      </c>
      <c r="F53" s="2">
        <f t="shared" si="0"/>
        <v>2000</v>
      </c>
      <c r="G53" s="3">
        <f t="shared" si="1"/>
        <v>666.66666666666663</v>
      </c>
      <c r="H53" s="4" t="str">
        <f t="shared" si="2"/>
        <v>703</v>
      </c>
    </row>
    <row r="54" spans="1:8" x14ac:dyDescent="0.25">
      <c r="A54" s="1" t="s">
        <v>74</v>
      </c>
      <c r="B54" s="2">
        <v>10000</v>
      </c>
      <c r="C54" s="2">
        <v>25000</v>
      </c>
      <c r="D54" s="2">
        <v>27500</v>
      </c>
      <c r="E54" s="2">
        <v>0</v>
      </c>
      <c r="F54" s="2">
        <f t="shared" si="0"/>
        <v>62500</v>
      </c>
      <c r="G54" s="3">
        <f t="shared" si="1"/>
        <v>20833.333333333332</v>
      </c>
      <c r="H54" s="4" t="str">
        <f t="shared" si="2"/>
        <v>704</v>
      </c>
    </row>
    <row r="55" spans="1:8" x14ac:dyDescent="0.25">
      <c r="A55" s="1" t="s">
        <v>75</v>
      </c>
      <c r="B55" s="2">
        <v>0</v>
      </c>
      <c r="C55" s="2">
        <v>0</v>
      </c>
      <c r="D55" s="2">
        <v>100000</v>
      </c>
      <c r="E55" s="2">
        <v>0</v>
      </c>
      <c r="F55" s="2">
        <f t="shared" si="0"/>
        <v>100000</v>
      </c>
      <c r="G55" s="3">
        <f t="shared" si="1"/>
        <v>33333.333333333336</v>
      </c>
      <c r="H55" s="4" t="str">
        <f t="shared" si="2"/>
        <v>801</v>
      </c>
    </row>
    <row r="56" spans="1:8" x14ac:dyDescent="0.25">
      <c r="A56" s="1" t="s">
        <v>76</v>
      </c>
      <c r="B56" s="2">
        <v>3500000</v>
      </c>
      <c r="C56" s="2">
        <v>3500000</v>
      </c>
      <c r="D56" s="2">
        <v>0</v>
      </c>
      <c r="E56" s="2">
        <v>0</v>
      </c>
      <c r="F56" s="2">
        <f t="shared" si="0"/>
        <v>7000000</v>
      </c>
      <c r="G56" s="3">
        <f t="shared" si="1"/>
        <v>2333333.3333333335</v>
      </c>
      <c r="H56" s="4" t="str">
        <f t="shared" si="2"/>
        <v>801</v>
      </c>
    </row>
    <row r="57" spans="1:8" x14ac:dyDescent="0.25">
      <c r="A57" s="1" t="s">
        <v>77</v>
      </c>
      <c r="B57" s="2">
        <v>0</v>
      </c>
      <c r="C57" s="2">
        <v>200000</v>
      </c>
      <c r="D57" s="2">
        <v>0</v>
      </c>
      <c r="E57" s="2">
        <v>0</v>
      </c>
      <c r="F57" s="2">
        <f t="shared" si="0"/>
        <v>200000</v>
      </c>
      <c r="G57" s="3">
        <f t="shared" si="1"/>
        <v>66666.666666666672</v>
      </c>
      <c r="H57" s="4" t="str">
        <f t="shared" si="2"/>
        <v>801</v>
      </c>
    </row>
    <row r="58" spans="1:8" x14ac:dyDescent="0.25">
      <c r="F58" s="2">
        <f t="shared" si="0"/>
        <v>0</v>
      </c>
      <c r="G58" s="3">
        <f t="shared" si="1"/>
        <v>0</v>
      </c>
      <c r="H58" s="4" t="str">
        <f t="shared" si="2"/>
        <v/>
      </c>
    </row>
    <row r="59" spans="1:8" x14ac:dyDescent="0.25">
      <c r="F59" s="2">
        <f t="shared" si="0"/>
        <v>0</v>
      </c>
      <c r="G59" s="3">
        <f t="shared" si="1"/>
        <v>0</v>
      </c>
      <c r="H59" s="4" t="str">
        <f t="shared" si="2"/>
        <v/>
      </c>
    </row>
    <row r="60" spans="1:8" x14ac:dyDescent="0.25">
      <c r="F60" s="2">
        <f t="shared" si="0"/>
        <v>0</v>
      </c>
      <c r="G60" s="3">
        <f t="shared" si="1"/>
        <v>0</v>
      </c>
      <c r="H60" s="4" t="str">
        <f t="shared" si="2"/>
        <v/>
      </c>
    </row>
    <row r="61" spans="1:8" x14ac:dyDescent="0.25">
      <c r="F61" s="2">
        <f t="shared" si="0"/>
        <v>0</v>
      </c>
      <c r="G61" s="3">
        <f t="shared" si="1"/>
        <v>0</v>
      </c>
      <c r="H61" s="4" t="str">
        <f t="shared" si="2"/>
        <v/>
      </c>
    </row>
    <row r="62" spans="1:8" x14ac:dyDescent="0.25">
      <c r="F62" s="2">
        <f t="shared" si="0"/>
        <v>0</v>
      </c>
      <c r="G62" s="3">
        <f t="shared" si="1"/>
        <v>0</v>
      </c>
      <c r="H62" s="4" t="str">
        <f t="shared" si="2"/>
        <v/>
      </c>
    </row>
    <row r="63" spans="1:8" x14ac:dyDescent="0.25">
      <c r="F63" s="2">
        <f t="shared" si="0"/>
        <v>0</v>
      </c>
      <c r="G63" s="3">
        <f t="shared" si="1"/>
        <v>0</v>
      </c>
      <c r="H63" s="4" t="str">
        <f t="shared" si="2"/>
        <v/>
      </c>
    </row>
    <row r="64" spans="1:8" x14ac:dyDescent="0.25">
      <c r="F64" s="2">
        <f t="shared" si="0"/>
        <v>0</v>
      </c>
      <c r="G64" s="3">
        <f t="shared" si="1"/>
        <v>0</v>
      </c>
      <c r="H64" s="4" t="str">
        <f t="shared" si="2"/>
        <v/>
      </c>
    </row>
    <row r="65" spans="6:8" x14ac:dyDescent="0.25">
      <c r="F65" s="2">
        <f t="shared" si="0"/>
        <v>0</v>
      </c>
      <c r="G65" s="3">
        <f t="shared" si="1"/>
        <v>0</v>
      </c>
      <c r="H65" s="4" t="str">
        <f t="shared" si="2"/>
        <v/>
      </c>
    </row>
    <row r="66" spans="6:8" x14ac:dyDescent="0.25">
      <c r="F66" s="2">
        <f t="shared" si="0"/>
        <v>0</v>
      </c>
      <c r="G66" s="3">
        <f t="shared" si="1"/>
        <v>0</v>
      </c>
      <c r="H66" s="4" t="str">
        <f t="shared" si="2"/>
        <v/>
      </c>
    </row>
    <row r="67" spans="6:8" x14ac:dyDescent="0.25">
      <c r="F67" s="2">
        <f t="shared" si="0"/>
        <v>0</v>
      </c>
      <c r="G67" s="3">
        <f t="shared" si="1"/>
        <v>0</v>
      </c>
      <c r="H67" s="4" t="str">
        <f t="shared" si="2"/>
        <v/>
      </c>
    </row>
    <row r="68" spans="6:8" x14ac:dyDescent="0.25">
      <c r="F68" s="2">
        <f t="shared" si="0"/>
        <v>0</v>
      </c>
      <c r="G68" s="3">
        <f t="shared" si="1"/>
        <v>0</v>
      </c>
      <c r="H68" s="4" t="str">
        <f t="shared" si="2"/>
        <v/>
      </c>
    </row>
    <row r="69" spans="6:8" x14ac:dyDescent="0.25">
      <c r="F69" s="2">
        <f t="shared" si="0"/>
        <v>0</v>
      </c>
      <c r="G69" s="3">
        <f t="shared" si="1"/>
        <v>0</v>
      </c>
      <c r="H69" s="4" t="str">
        <f t="shared" si="2"/>
        <v/>
      </c>
    </row>
    <row r="70" spans="6:8" x14ac:dyDescent="0.25">
      <c r="F70" s="2">
        <f t="shared" si="0"/>
        <v>0</v>
      </c>
      <c r="G70" s="3">
        <f t="shared" si="1"/>
        <v>0</v>
      </c>
      <c r="H70" s="4" t="str">
        <f t="shared" si="2"/>
        <v/>
      </c>
    </row>
    <row r="71" spans="6:8" x14ac:dyDescent="0.25">
      <c r="F71" s="2">
        <f t="shared" si="0"/>
        <v>0</v>
      </c>
      <c r="G71" s="3">
        <f t="shared" si="1"/>
        <v>0</v>
      </c>
      <c r="H71" s="4" t="str">
        <f t="shared" si="2"/>
        <v/>
      </c>
    </row>
    <row r="72" spans="6:8" x14ac:dyDescent="0.25">
      <c r="F72" s="2">
        <f t="shared" si="0"/>
        <v>0</v>
      </c>
      <c r="G72" s="3">
        <f t="shared" si="1"/>
        <v>0</v>
      </c>
      <c r="H72" s="4" t="str">
        <f t="shared" si="2"/>
        <v/>
      </c>
    </row>
    <row r="73" spans="6:8" x14ac:dyDescent="0.25">
      <c r="F73" s="2">
        <f t="shared" si="0"/>
        <v>0</v>
      </c>
      <c r="G73" s="3">
        <f t="shared" si="1"/>
        <v>0</v>
      </c>
      <c r="H73" s="4" t="str">
        <f t="shared" si="2"/>
        <v/>
      </c>
    </row>
    <row r="74" spans="6:8" x14ac:dyDescent="0.25">
      <c r="F74" s="2">
        <f t="shared" si="0"/>
        <v>0</v>
      </c>
      <c r="G74" s="3">
        <f t="shared" si="1"/>
        <v>0</v>
      </c>
      <c r="H74" s="4" t="str">
        <f t="shared" si="2"/>
        <v/>
      </c>
    </row>
    <row r="75" spans="6:8" x14ac:dyDescent="0.25">
      <c r="F75" s="2">
        <f t="shared" si="0"/>
        <v>0</v>
      </c>
      <c r="G75" s="3">
        <f t="shared" si="1"/>
        <v>0</v>
      </c>
      <c r="H75" s="4" t="str">
        <f t="shared" si="2"/>
        <v/>
      </c>
    </row>
    <row r="76" spans="6:8" x14ac:dyDescent="0.25">
      <c r="F76" s="2">
        <f t="shared" ref="F76:F139" si="3">SUM(B76:E76)</f>
        <v>0</v>
      </c>
      <c r="G76" s="3">
        <f t="shared" ref="G76:G139" si="4">F76/3</f>
        <v>0</v>
      </c>
      <c r="H76" s="4" t="str">
        <f t="shared" ref="H76:H139" si="5">LEFT(A76,3)</f>
        <v/>
      </c>
    </row>
    <row r="77" spans="6:8" x14ac:dyDescent="0.25">
      <c r="F77" s="2">
        <f t="shared" si="3"/>
        <v>0</v>
      </c>
      <c r="G77" s="3">
        <f t="shared" si="4"/>
        <v>0</v>
      </c>
      <c r="H77" s="4" t="str">
        <f t="shared" si="5"/>
        <v/>
      </c>
    </row>
    <row r="78" spans="6:8" x14ac:dyDescent="0.25">
      <c r="F78" s="2">
        <f t="shared" si="3"/>
        <v>0</v>
      </c>
      <c r="G78" s="3">
        <f t="shared" si="4"/>
        <v>0</v>
      </c>
      <c r="H78" s="4" t="str">
        <f t="shared" si="5"/>
        <v/>
      </c>
    </row>
    <row r="79" spans="6:8" x14ac:dyDescent="0.25">
      <c r="F79" s="2">
        <f t="shared" si="3"/>
        <v>0</v>
      </c>
      <c r="G79" s="3">
        <f t="shared" si="4"/>
        <v>0</v>
      </c>
      <c r="H79" s="4" t="str">
        <f t="shared" si="5"/>
        <v/>
      </c>
    </row>
    <row r="80" spans="6:8" x14ac:dyDescent="0.25">
      <c r="F80" s="2">
        <f t="shared" si="3"/>
        <v>0</v>
      </c>
      <c r="G80" s="3">
        <f t="shared" si="4"/>
        <v>0</v>
      </c>
      <c r="H80" s="4" t="str">
        <f t="shared" si="5"/>
        <v/>
      </c>
    </row>
    <row r="81" spans="6:8" x14ac:dyDescent="0.25">
      <c r="F81" s="2">
        <f t="shared" si="3"/>
        <v>0</v>
      </c>
      <c r="G81" s="3">
        <f t="shared" si="4"/>
        <v>0</v>
      </c>
      <c r="H81" s="4" t="str">
        <f t="shared" si="5"/>
        <v/>
      </c>
    </row>
    <row r="82" spans="6:8" x14ac:dyDescent="0.25">
      <c r="F82" s="2">
        <f t="shared" si="3"/>
        <v>0</v>
      </c>
      <c r="G82" s="3">
        <f t="shared" si="4"/>
        <v>0</v>
      </c>
      <c r="H82" s="4" t="str">
        <f t="shared" si="5"/>
        <v/>
      </c>
    </row>
    <row r="83" spans="6:8" x14ac:dyDescent="0.25">
      <c r="F83" s="2">
        <f t="shared" si="3"/>
        <v>0</v>
      </c>
      <c r="G83" s="3">
        <f t="shared" si="4"/>
        <v>0</v>
      </c>
      <c r="H83" s="4" t="str">
        <f t="shared" si="5"/>
        <v/>
      </c>
    </row>
    <row r="84" spans="6:8" x14ac:dyDescent="0.25">
      <c r="F84" s="2">
        <f t="shared" si="3"/>
        <v>0</v>
      </c>
      <c r="G84" s="3">
        <f t="shared" si="4"/>
        <v>0</v>
      </c>
      <c r="H84" s="4" t="str">
        <f t="shared" si="5"/>
        <v/>
      </c>
    </row>
    <row r="85" spans="6:8" x14ac:dyDescent="0.25">
      <c r="F85" s="2">
        <f t="shared" si="3"/>
        <v>0</v>
      </c>
      <c r="G85" s="3">
        <f t="shared" si="4"/>
        <v>0</v>
      </c>
      <c r="H85" s="4" t="str">
        <f t="shared" si="5"/>
        <v/>
      </c>
    </row>
    <row r="86" spans="6:8" x14ac:dyDescent="0.25">
      <c r="F86" s="2">
        <f t="shared" si="3"/>
        <v>0</v>
      </c>
      <c r="G86" s="3">
        <f t="shared" si="4"/>
        <v>0</v>
      </c>
      <c r="H86" s="4" t="str">
        <f t="shared" si="5"/>
        <v/>
      </c>
    </row>
    <row r="87" spans="6:8" x14ac:dyDescent="0.25">
      <c r="F87" s="2">
        <f t="shared" si="3"/>
        <v>0</v>
      </c>
      <c r="G87" s="3">
        <f t="shared" si="4"/>
        <v>0</v>
      </c>
      <c r="H87" s="4" t="str">
        <f t="shared" si="5"/>
        <v/>
      </c>
    </row>
    <row r="88" spans="6:8" x14ac:dyDescent="0.25">
      <c r="F88" s="2">
        <f t="shared" si="3"/>
        <v>0</v>
      </c>
      <c r="G88" s="3">
        <f t="shared" si="4"/>
        <v>0</v>
      </c>
      <c r="H88" s="4" t="str">
        <f t="shared" si="5"/>
        <v/>
      </c>
    </row>
    <row r="89" spans="6:8" x14ac:dyDescent="0.25">
      <c r="F89" s="2">
        <f t="shared" si="3"/>
        <v>0</v>
      </c>
      <c r="G89" s="3">
        <f t="shared" si="4"/>
        <v>0</v>
      </c>
      <c r="H89" s="4" t="str">
        <f t="shared" si="5"/>
        <v/>
      </c>
    </row>
    <row r="90" spans="6:8" x14ac:dyDescent="0.25">
      <c r="F90" s="2">
        <f t="shared" si="3"/>
        <v>0</v>
      </c>
      <c r="G90" s="3">
        <f t="shared" si="4"/>
        <v>0</v>
      </c>
      <c r="H90" s="4" t="str">
        <f t="shared" si="5"/>
        <v/>
      </c>
    </row>
    <row r="91" spans="6:8" x14ac:dyDescent="0.25">
      <c r="F91" s="2">
        <f t="shared" si="3"/>
        <v>0</v>
      </c>
      <c r="G91" s="3">
        <f t="shared" si="4"/>
        <v>0</v>
      </c>
      <c r="H91" s="4" t="str">
        <f t="shared" si="5"/>
        <v/>
      </c>
    </row>
    <row r="92" spans="6:8" x14ac:dyDescent="0.25">
      <c r="F92" s="2">
        <f t="shared" si="3"/>
        <v>0</v>
      </c>
      <c r="G92" s="3">
        <f t="shared" si="4"/>
        <v>0</v>
      </c>
      <c r="H92" s="4" t="str">
        <f t="shared" si="5"/>
        <v/>
      </c>
    </row>
    <row r="93" spans="6:8" x14ac:dyDescent="0.25">
      <c r="F93" s="2">
        <f t="shared" si="3"/>
        <v>0</v>
      </c>
      <c r="G93" s="3">
        <f t="shared" si="4"/>
        <v>0</v>
      </c>
      <c r="H93" s="4" t="str">
        <f t="shared" si="5"/>
        <v/>
      </c>
    </row>
    <row r="94" spans="6:8" x14ac:dyDescent="0.25">
      <c r="F94" s="2">
        <f t="shared" si="3"/>
        <v>0</v>
      </c>
      <c r="G94" s="3">
        <f t="shared" si="4"/>
        <v>0</v>
      </c>
      <c r="H94" s="4" t="str">
        <f t="shared" si="5"/>
        <v/>
      </c>
    </row>
    <row r="95" spans="6:8" x14ac:dyDescent="0.25">
      <c r="F95" s="2">
        <f t="shared" si="3"/>
        <v>0</v>
      </c>
      <c r="G95" s="3">
        <f t="shared" si="4"/>
        <v>0</v>
      </c>
      <c r="H95" s="4" t="str">
        <f t="shared" si="5"/>
        <v/>
      </c>
    </row>
    <row r="96" spans="6:8" x14ac:dyDescent="0.25">
      <c r="F96" s="2">
        <f t="shared" si="3"/>
        <v>0</v>
      </c>
      <c r="G96" s="3">
        <f t="shared" si="4"/>
        <v>0</v>
      </c>
      <c r="H96" s="4" t="str">
        <f t="shared" si="5"/>
        <v/>
      </c>
    </row>
    <row r="97" spans="6:8" x14ac:dyDescent="0.25">
      <c r="F97" s="2">
        <f t="shared" si="3"/>
        <v>0</v>
      </c>
      <c r="G97" s="3">
        <f t="shared" si="4"/>
        <v>0</v>
      </c>
      <c r="H97" s="4" t="str">
        <f t="shared" si="5"/>
        <v/>
      </c>
    </row>
    <row r="98" spans="6:8" x14ac:dyDescent="0.25">
      <c r="F98" s="2">
        <f t="shared" si="3"/>
        <v>0</v>
      </c>
      <c r="G98" s="3">
        <f t="shared" si="4"/>
        <v>0</v>
      </c>
      <c r="H98" s="4" t="str">
        <f t="shared" si="5"/>
        <v/>
      </c>
    </row>
    <row r="99" spans="6:8" x14ac:dyDescent="0.25">
      <c r="F99" s="2">
        <f t="shared" si="3"/>
        <v>0</v>
      </c>
      <c r="G99" s="3">
        <f t="shared" si="4"/>
        <v>0</v>
      </c>
      <c r="H99" s="4" t="str">
        <f t="shared" si="5"/>
        <v/>
      </c>
    </row>
    <row r="100" spans="6:8" x14ac:dyDescent="0.25">
      <c r="F100" s="2">
        <f t="shared" si="3"/>
        <v>0</v>
      </c>
      <c r="G100" s="3">
        <f t="shared" si="4"/>
        <v>0</v>
      </c>
      <c r="H100" s="4" t="str">
        <f t="shared" si="5"/>
        <v/>
      </c>
    </row>
    <row r="101" spans="6:8" x14ac:dyDescent="0.25">
      <c r="F101" s="2">
        <f t="shared" si="3"/>
        <v>0</v>
      </c>
      <c r="G101" s="3">
        <f t="shared" si="4"/>
        <v>0</v>
      </c>
      <c r="H101" s="4" t="str">
        <f t="shared" si="5"/>
        <v/>
      </c>
    </row>
    <row r="102" spans="6:8" x14ac:dyDescent="0.25">
      <c r="F102" s="2">
        <f t="shared" si="3"/>
        <v>0</v>
      </c>
      <c r="G102" s="3">
        <f t="shared" si="4"/>
        <v>0</v>
      </c>
      <c r="H102" s="4" t="str">
        <f t="shared" si="5"/>
        <v/>
      </c>
    </row>
    <row r="103" spans="6:8" x14ac:dyDescent="0.25">
      <c r="F103" s="2">
        <f t="shared" si="3"/>
        <v>0</v>
      </c>
      <c r="G103" s="3">
        <f t="shared" si="4"/>
        <v>0</v>
      </c>
      <c r="H103" s="4" t="str">
        <f t="shared" si="5"/>
        <v/>
      </c>
    </row>
    <row r="104" spans="6:8" x14ac:dyDescent="0.25">
      <c r="F104" s="2">
        <f t="shared" si="3"/>
        <v>0</v>
      </c>
      <c r="G104" s="3">
        <f t="shared" si="4"/>
        <v>0</v>
      </c>
      <c r="H104" s="4" t="str">
        <f t="shared" si="5"/>
        <v/>
      </c>
    </row>
    <row r="105" spans="6:8" x14ac:dyDescent="0.25">
      <c r="F105" s="2">
        <f t="shared" si="3"/>
        <v>0</v>
      </c>
      <c r="G105" s="3">
        <f t="shared" si="4"/>
        <v>0</v>
      </c>
      <c r="H105" s="4" t="str">
        <f t="shared" si="5"/>
        <v/>
      </c>
    </row>
    <row r="106" spans="6:8" x14ac:dyDescent="0.25">
      <c r="F106" s="2">
        <f t="shared" si="3"/>
        <v>0</v>
      </c>
      <c r="G106" s="3">
        <f t="shared" si="4"/>
        <v>0</v>
      </c>
      <c r="H106" s="4" t="str">
        <f t="shared" si="5"/>
        <v/>
      </c>
    </row>
    <row r="107" spans="6:8" x14ac:dyDescent="0.25">
      <c r="F107" s="2">
        <f t="shared" si="3"/>
        <v>0</v>
      </c>
      <c r="G107" s="3">
        <f t="shared" si="4"/>
        <v>0</v>
      </c>
      <c r="H107" s="4" t="str">
        <f t="shared" si="5"/>
        <v/>
      </c>
    </row>
    <row r="108" spans="6:8" x14ac:dyDescent="0.25">
      <c r="F108" s="2">
        <f t="shared" si="3"/>
        <v>0</v>
      </c>
      <c r="G108" s="3">
        <f t="shared" si="4"/>
        <v>0</v>
      </c>
      <c r="H108" s="4" t="str">
        <f t="shared" si="5"/>
        <v/>
      </c>
    </row>
    <row r="109" spans="6:8" x14ac:dyDescent="0.25">
      <c r="F109" s="2">
        <f t="shared" si="3"/>
        <v>0</v>
      </c>
      <c r="G109" s="3">
        <f t="shared" si="4"/>
        <v>0</v>
      </c>
      <c r="H109" s="4" t="str">
        <f t="shared" si="5"/>
        <v/>
      </c>
    </row>
    <row r="110" spans="6:8" x14ac:dyDescent="0.25">
      <c r="F110" s="2">
        <f t="shared" si="3"/>
        <v>0</v>
      </c>
      <c r="G110" s="3">
        <f t="shared" si="4"/>
        <v>0</v>
      </c>
      <c r="H110" s="4" t="str">
        <f t="shared" si="5"/>
        <v/>
      </c>
    </row>
    <row r="111" spans="6:8" x14ac:dyDescent="0.25">
      <c r="F111" s="2">
        <f t="shared" si="3"/>
        <v>0</v>
      </c>
      <c r="G111" s="3">
        <f t="shared" si="4"/>
        <v>0</v>
      </c>
      <c r="H111" s="4" t="str">
        <f t="shared" si="5"/>
        <v/>
      </c>
    </row>
    <row r="112" spans="6:8" x14ac:dyDescent="0.25">
      <c r="F112" s="2">
        <f t="shared" si="3"/>
        <v>0</v>
      </c>
      <c r="G112" s="3">
        <f t="shared" si="4"/>
        <v>0</v>
      </c>
      <c r="H112" s="4" t="str">
        <f t="shared" si="5"/>
        <v/>
      </c>
    </row>
    <row r="113" spans="6:8" x14ac:dyDescent="0.25">
      <c r="F113" s="2">
        <f t="shared" si="3"/>
        <v>0</v>
      </c>
      <c r="G113" s="3">
        <f t="shared" si="4"/>
        <v>0</v>
      </c>
      <c r="H113" s="4" t="str">
        <f t="shared" si="5"/>
        <v/>
      </c>
    </row>
    <row r="114" spans="6:8" x14ac:dyDescent="0.25">
      <c r="F114" s="2">
        <f t="shared" si="3"/>
        <v>0</v>
      </c>
      <c r="G114" s="3">
        <f t="shared" si="4"/>
        <v>0</v>
      </c>
      <c r="H114" s="4" t="str">
        <f t="shared" si="5"/>
        <v/>
      </c>
    </row>
    <row r="115" spans="6:8" x14ac:dyDescent="0.25">
      <c r="F115" s="2">
        <f t="shared" si="3"/>
        <v>0</v>
      </c>
      <c r="G115" s="3">
        <f t="shared" si="4"/>
        <v>0</v>
      </c>
      <c r="H115" s="4" t="str">
        <f t="shared" si="5"/>
        <v/>
      </c>
    </row>
    <row r="116" spans="6:8" x14ac:dyDescent="0.25">
      <c r="F116" s="2">
        <f t="shared" si="3"/>
        <v>0</v>
      </c>
      <c r="G116" s="3">
        <f t="shared" si="4"/>
        <v>0</v>
      </c>
      <c r="H116" s="4" t="str">
        <f t="shared" si="5"/>
        <v/>
      </c>
    </row>
    <row r="117" spans="6:8" x14ac:dyDescent="0.25">
      <c r="F117" s="2">
        <f t="shared" si="3"/>
        <v>0</v>
      </c>
      <c r="G117" s="3">
        <f t="shared" si="4"/>
        <v>0</v>
      </c>
      <c r="H117" s="4" t="str">
        <f t="shared" si="5"/>
        <v/>
      </c>
    </row>
    <row r="118" spans="6:8" x14ac:dyDescent="0.25">
      <c r="F118" s="2">
        <f t="shared" si="3"/>
        <v>0</v>
      </c>
      <c r="G118" s="3">
        <f t="shared" si="4"/>
        <v>0</v>
      </c>
      <c r="H118" s="4" t="str">
        <f t="shared" si="5"/>
        <v/>
      </c>
    </row>
    <row r="119" spans="6:8" x14ac:dyDescent="0.25">
      <c r="F119" s="2">
        <f t="shared" si="3"/>
        <v>0</v>
      </c>
      <c r="G119" s="3">
        <f t="shared" si="4"/>
        <v>0</v>
      </c>
      <c r="H119" s="4" t="str">
        <f t="shared" si="5"/>
        <v/>
      </c>
    </row>
    <row r="120" spans="6:8" x14ac:dyDescent="0.25">
      <c r="F120" s="2">
        <f t="shared" si="3"/>
        <v>0</v>
      </c>
      <c r="G120" s="3">
        <f t="shared" si="4"/>
        <v>0</v>
      </c>
      <c r="H120" s="4" t="str">
        <f t="shared" si="5"/>
        <v/>
      </c>
    </row>
    <row r="121" spans="6:8" x14ac:dyDescent="0.25">
      <c r="F121" s="2">
        <f t="shared" si="3"/>
        <v>0</v>
      </c>
      <c r="G121" s="3">
        <f t="shared" si="4"/>
        <v>0</v>
      </c>
      <c r="H121" s="4" t="str">
        <f t="shared" si="5"/>
        <v/>
      </c>
    </row>
    <row r="122" spans="6:8" x14ac:dyDescent="0.25">
      <c r="F122" s="2">
        <f t="shared" si="3"/>
        <v>0</v>
      </c>
      <c r="G122" s="3">
        <f t="shared" si="4"/>
        <v>0</v>
      </c>
      <c r="H122" s="4" t="str">
        <f t="shared" si="5"/>
        <v/>
      </c>
    </row>
    <row r="123" spans="6:8" x14ac:dyDescent="0.25">
      <c r="F123" s="2">
        <f t="shared" si="3"/>
        <v>0</v>
      </c>
      <c r="G123" s="3">
        <f t="shared" si="4"/>
        <v>0</v>
      </c>
      <c r="H123" s="4" t="str">
        <f t="shared" si="5"/>
        <v/>
      </c>
    </row>
    <row r="124" spans="6:8" x14ac:dyDescent="0.25">
      <c r="F124" s="2">
        <f t="shared" si="3"/>
        <v>0</v>
      </c>
      <c r="G124" s="3">
        <f t="shared" si="4"/>
        <v>0</v>
      </c>
      <c r="H124" s="4" t="str">
        <f t="shared" si="5"/>
        <v/>
      </c>
    </row>
    <row r="125" spans="6:8" x14ac:dyDescent="0.25">
      <c r="F125" s="2">
        <f t="shared" si="3"/>
        <v>0</v>
      </c>
      <c r="G125" s="3">
        <f t="shared" si="4"/>
        <v>0</v>
      </c>
      <c r="H125" s="4" t="str">
        <f t="shared" si="5"/>
        <v/>
      </c>
    </row>
    <row r="126" spans="6:8" x14ac:dyDescent="0.25">
      <c r="F126" s="2">
        <f t="shared" si="3"/>
        <v>0</v>
      </c>
      <c r="G126" s="3">
        <f t="shared" si="4"/>
        <v>0</v>
      </c>
      <c r="H126" s="4" t="str">
        <f t="shared" si="5"/>
        <v/>
      </c>
    </row>
    <row r="127" spans="6:8" x14ac:dyDescent="0.25">
      <c r="F127" s="2">
        <f t="shared" si="3"/>
        <v>0</v>
      </c>
      <c r="G127" s="3">
        <f t="shared" si="4"/>
        <v>0</v>
      </c>
      <c r="H127" s="4" t="str">
        <f t="shared" si="5"/>
        <v/>
      </c>
    </row>
    <row r="128" spans="6:8" x14ac:dyDescent="0.25">
      <c r="F128" s="2">
        <f t="shared" si="3"/>
        <v>0</v>
      </c>
      <c r="G128" s="3">
        <f t="shared" si="4"/>
        <v>0</v>
      </c>
      <c r="H128" s="4" t="str">
        <f t="shared" si="5"/>
        <v/>
      </c>
    </row>
    <row r="129" spans="6:8" x14ac:dyDescent="0.25">
      <c r="F129" s="2">
        <f t="shared" si="3"/>
        <v>0</v>
      </c>
      <c r="G129" s="3">
        <f t="shared" si="4"/>
        <v>0</v>
      </c>
      <c r="H129" s="4" t="str">
        <f t="shared" si="5"/>
        <v/>
      </c>
    </row>
    <row r="130" spans="6:8" x14ac:dyDescent="0.25">
      <c r="F130" s="2">
        <f t="shared" si="3"/>
        <v>0</v>
      </c>
      <c r="G130" s="3">
        <f t="shared" si="4"/>
        <v>0</v>
      </c>
      <c r="H130" s="4" t="str">
        <f t="shared" si="5"/>
        <v/>
      </c>
    </row>
    <row r="131" spans="6:8" x14ac:dyDescent="0.25">
      <c r="F131" s="2">
        <f t="shared" si="3"/>
        <v>0</v>
      </c>
      <c r="G131" s="3">
        <f t="shared" si="4"/>
        <v>0</v>
      </c>
      <c r="H131" s="4" t="str">
        <f t="shared" si="5"/>
        <v/>
      </c>
    </row>
    <row r="132" spans="6:8" x14ac:dyDescent="0.25">
      <c r="F132" s="2">
        <f t="shared" si="3"/>
        <v>0</v>
      </c>
      <c r="G132" s="3">
        <f t="shared" si="4"/>
        <v>0</v>
      </c>
      <c r="H132" s="4" t="str">
        <f t="shared" si="5"/>
        <v/>
      </c>
    </row>
    <row r="133" spans="6:8" x14ac:dyDescent="0.25">
      <c r="F133" s="2">
        <f t="shared" si="3"/>
        <v>0</v>
      </c>
      <c r="G133" s="3">
        <f t="shared" si="4"/>
        <v>0</v>
      </c>
      <c r="H133" s="4" t="str">
        <f t="shared" si="5"/>
        <v/>
      </c>
    </row>
    <row r="134" spans="6:8" x14ac:dyDescent="0.25">
      <c r="F134" s="2">
        <f t="shared" si="3"/>
        <v>0</v>
      </c>
      <c r="G134" s="3">
        <f t="shared" si="4"/>
        <v>0</v>
      </c>
      <c r="H134" s="4" t="str">
        <f t="shared" si="5"/>
        <v/>
      </c>
    </row>
    <row r="135" spans="6:8" x14ac:dyDescent="0.25">
      <c r="F135" s="2">
        <f t="shared" si="3"/>
        <v>0</v>
      </c>
      <c r="G135" s="3">
        <f t="shared" si="4"/>
        <v>0</v>
      </c>
      <c r="H135" s="4" t="str">
        <f t="shared" si="5"/>
        <v/>
      </c>
    </row>
    <row r="136" spans="6:8" x14ac:dyDescent="0.25">
      <c r="F136" s="2">
        <f t="shared" si="3"/>
        <v>0</v>
      </c>
      <c r="G136" s="3">
        <f t="shared" si="4"/>
        <v>0</v>
      </c>
      <c r="H136" s="4" t="str">
        <f t="shared" si="5"/>
        <v/>
      </c>
    </row>
    <row r="137" spans="6:8" x14ac:dyDescent="0.25">
      <c r="F137" s="2">
        <f t="shared" si="3"/>
        <v>0</v>
      </c>
      <c r="G137" s="3">
        <f t="shared" si="4"/>
        <v>0</v>
      </c>
      <c r="H137" s="4" t="str">
        <f t="shared" si="5"/>
        <v/>
      </c>
    </row>
    <row r="138" spans="6:8" x14ac:dyDescent="0.25">
      <c r="F138" s="2">
        <f t="shared" si="3"/>
        <v>0</v>
      </c>
      <c r="G138" s="3">
        <f t="shared" si="4"/>
        <v>0</v>
      </c>
      <c r="H138" s="4" t="str">
        <f t="shared" si="5"/>
        <v/>
      </c>
    </row>
    <row r="139" spans="6:8" x14ac:dyDescent="0.25">
      <c r="F139" s="2">
        <f t="shared" si="3"/>
        <v>0</v>
      </c>
      <c r="G139" s="3">
        <f t="shared" si="4"/>
        <v>0</v>
      </c>
      <c r="H139" s="4" t="str">
        <f t="shared" si="5"/>
        <v/>
      </c>
    </row>
    <row r="140" spans="6:8" x14ac:dyDescent="0.25">
      <c r="F140" s="2">
        <f t="shared" ref="F140:F203" si="6">SUM(B140:E140)</f>
        <v>0</v>
      </c>
      <c r="G140" s="3">
        <f t="shared" ref="G140:G203" si="7">F140/3</f>
        <v>0</v>
      </c>
      <c r="H140" s="4" t="str">
        <f t="shared" ref="H140:H203" si="8">LEFT(A140,3)</f>
        <v/>
      </c>
    </row>
    <row r="141" spans="6:8" x14ac:dyDescent="0.25">
      <c r="F141" s="2">
        <f t="shared" si="6"/>
        <v>0</v>
      </c>
      <c r="G141" s="3">
        <f t="shared" si="7"/>
        <v>0</v>
      </c>
      <c r="H141" s="4" t="str">
        <f t="shared" si="8"/>
        <v/>
      </c>
    </row>
    <row r="142" spans="6:8" x14ac:dyDescent="0.25">
      <c r="F142" s="2">
        <f t="shared" si="6"/>
        <v>0</v>
      </c>
      <c r="G142" s="3">
        <f t="shared" si="7"/>
        <v>0</v>
      </c>
      <c r="H142" s="4" t="str">
        <f t="shared" si="8"/>
        <v/>
      </c>
    </row>
    <row r="143" spans="6:8" x14ac:dyDescent="0.25">
      <c r="F143" s="2">
        <f t="shared" si="6"/>
        <v>0</v>
      </c>
      <c r="G143" s="3">
        <f t="shared" si="7"/>
        <v>0</v>
      </c>
      <c r="H143" s="4" t="str">
        <f t="shared" si="8"/>
        <v/>
      </c>
    </row>
    <row r="144" spans="6:8" x14ac:dyDescent="0.25">
      <c r="F144" s="2">
        <f t="shared" si="6"/>
        <v>0</v>
      </c>
      <c r="G144" s="3">
        <f t="shared" si="7"/>
        <v>0</v>
      </c>
      <c r="H144" s="4" t="str">
        <f t="shared" si="8"/>
        <v/>
      </c>
    </row>
    <row r="145" spans="6:8" x14ac:dyDescent="0.25">
      <c r="F145" s="2">
        <f t="shared" si="6"/>
        <v>0</v>
      </c>
      <c r="G145" s="3">
        <f t="shared" si="7"/>
        <v>0</v>
      </c>
      <c r="H145" s="4" t="str">
        <f t="shared" si="8"/>
        <v/>
      </c>
    </row>
    <row r="146" spans="6:8" x14ac:dyDescent="0.25">
      <c r="F146" s="2">
        <f t="shared" si="6"/>
        <v>0</v>
      </c>
      <c r="G146" s="3">
        <f t="shared" si="7"/>
        <v>0</v>
      </c>
      <c r="H146" s="4" t="str">
        <f t="shared" si="8"/>
        <v/>
      </c>
    </row>
    <row r="147" spans="6:8" x14ac:dyDescent="0.25">
      <c r="F147" s="2">
        <f t="shared" si="6"/>
        <v>0</v>
      </c>
      <c r="G147" s="3">
        <f t="shared" si="7"/>
        <v>0</v>
      </c>
      <c r="H147" s="4" t="str">
        <f t="shared" si="8"/>
        <v/>
      </c>
    </row>
    <row r="148" spans="6:8" x14ac:dyDescent="0.25">
      <c r="F148" s="2">
        <f t="shared" si="6"/>
        <v>0</v>
      </c>
      <c r="G148" s="3">
        <f t="shared" si="7"/>
        <v>0</v>
      </c>
      <c r="H148" s="4" t="str">
        <f t="shared" si="8"/>
        <v/>
      </c>
    </row>
    <row r="149" spans="6:8" x14ac:dyDescent="0.25">
      <c r="F149" s="2">
        <f t="shared" si="6"/>
        <v>0</v>
      </c>
      <c r="G149" s="3">
        <f t="shared" si="7"/>
        <v>0</v>
      </c>
      <c r="H149" s="4" t="str">
        <f t="shared" si="8"/>
        <v/>
      </c>
    </row>
    <row r="150" spans="6:8" x14ac:dyDescent="0.25">
      <c r="F150" s="2">
        <f t="shared" si="6"/>
        <v>0</v>
      </c>
      <c r="G150" s="3">
        <f t="shared" si="7"/>
        <v>0</v>
      </c>
      <c r="H150" s="4" t="str">
        <f t="shared" si="8"/>
        <v/>
      </c>
    </row>
    <row r="151" spans="6:8" x14ac:dyDescent="0.25">
      <c r="F151" s="2">
        <f t="shared" si="6"/>
        <v>0</v>
      </c>
      <c r="G151" s="3">
        <f t="shared" si="7"/>
        <v>0</v>
      </c>
      <c r="H151" s="4" t="str">
        <f t="shared" si="8"/>
        <v/>
      </c>
    </row>
    <row r="152" spans="6:8" x14ac:dyDescent="0.25">
      <c r="F152" s="2">
        <f t="shared" si="6"/>
        <v>0</v>
      </c>
      <c r="G152" s="3">
        <f t="shared" si="7"/>
        <v>0</v>
      </c>
      <c r="H152" s="4" t="str">
        <f t="shared" si="8"/>
        <v/>
      </c>
    </row>
    <row r="153" spans="6:8" x14ac:dyDescent="0.25">
      <c r="F153" s="2">
        <f t="shared" si="6"/>
        <v>0</v>
      </c>
      <c r="G153" s="3">
        <f t="shared" si="7"/>
        <v>0</v>
      </c>
      <c r="H153" s="4" t="str">
        <f t="shared" si="8"/>
        <v/>
      </c>
    </row>
    <row r="154" spans="6:8" x14ac:dyDescent="0.25">
      <c r="F154" s="2">
        <f t="shared" si="6"/>
        <v>0</v>
      </c>
      <c r="G154" s="3">
        <f t="shared" si="7"/>
        <v>0</v>
      </c>
      <c r="H154" s="4" t="str">
        <f t="shared" si="8"/>
        <v/>
      </c>
    </row>
    <row r="155" spans="6:8" x14ac:dyDescent="0.25">
      <c r="F155" s="2">
        <f t="shared" si="6"/>
        <v>0</v>
      </c>
      <c r="G155" s="3">
        <f t="shared" si="7"/>
        <v>0</v>
      </c>
      <c r="H155" s="4" t="str">
        <f t="shared" si="8"/>
        <v/>
      </c>
    </row>
    <row r="156" spans="6:8" x14ac:dyDescent="0.25">
      <c r="F156" s="2">
        <f t="shared" si="6"/>
        <v>0</v>
      </c>
      <c r="G156" s="3">
        <f t="shared" si="7"/>
        <v>0</v>
      </c>
      <c r="H156" s="4" t="str">
        <f t="shared" si="8"/>
        <v/>
      </c>
    </row>
    <row r="157" spans="6:8" x14ac:dyDescent="0.25">
      <c r="F157" s="2">
        <f t="shared" si="6"/>
        <v>0</v>
      </c>
      <c r="G157" s="3">
        <f t="shared" si="7"/>
        <v>0</v>
      </c>
      <c r="H157" s="4" t="str">
        <f t="shared" si="8"/>
        <v/>
      </c>
    </row>
    <row r="158" spans="6:8" x14ac:dyDescent="0.25">
      <c r="F158" s="2">
        <f t="shared" si="6"/>
        <v>0</v>
      </c>
      <c r="G158" s="3">
        <f t="shared" si="7"/>
        <v>0</v>
      </c>
      <c r="H158" s="4" t="str">
        <f t="shared" si="8"/>
        <v/>
      </c>
    </row>
    <row r="159" spans="6:8" x14ac:dyDescent="0.25">
      <c r="F159" s="2">
        <f t="shared" si="6"/>
        <v>0</v>
      </c>
      <c r="G159" s="3">
        <f t="shared" si="7"/>
        <v>0</v>
      </c>
      <c r="H159" s="4" t="str">
        <f t="shared" si="8"/>
        <v/>
      </c>
    </row>
    <row r="160" spans="6:8" x14ac:dyDescent="0.25">
      <c r="F160" s="2">
        <f t="shared" si="6"/>
        <v>0</v>
      </c>
      <c r="G160" s="3">
        <f t="shared" si="7"/>
        <v>0</v>
      </c>
      <c r="H160" s="4" t="str">
        <f t="shared" si="8"/>
        <v/>
      </c>
    </row>
    <row r="161" spans="6:8" x14ac:dyDescent="0.25">
      <c r="F161" s="2">
        <f t="shared" si="6"/>
        <v>0</v>
      </c>
      <c r="G161" s="3">
        <f t="shared" si="7"/>
        <v>0</v>
      </c>
      <c r="H161" s="4" t="str">
        <f t="shared" si="8"/>
        <v/>
      </c>
    </row>
    <row r="162" spans="6:8" x14ac:dyDescent="0.25">
      <c r="F162" s="2">
        <f t="shared" si="6"/>
        <v>0</v>
      </c>
      <c r="G162" s="3">
        <f t="shared" si="7"/>
        <v>0</v>
      </c>
      <c r="H162" s="4" t="str">
        <f t="shared" si="8"/>
        <v/>
      </c>
    </row>
    <row r="163" spans="6:8" x14ac:dyDescent="0.25">
      <c r="F163" s="2">
        <f t="shared" si="6"/>
        <v>0</v>
      </c>
      <c r="G163" s="3">
        <f t="shared" si="7"/>
        <v>0</v>
      </c>
      <c r="H163" s="4" t="str">
        <f t="shared" si="8"/>
        <v/>
      </c>
    </row>
    <row r="164" spans="6:8" x14ac:dyDescent="0.25">
      <c r="F164" s="2">
        <f t="shared" si="6"/>
        <v>0</v>
      </c>
      <c r="G164" s="3">
        <f t="shared" si="7"/>
        <v>0</v>
      </c>
      <c r="H164" s="4" t="str">
        <f t="shared" si="8"/>
        <v/>
      </c>
    </row>
    <row r="165" spans="6:8" x14ac:dyDescent="0.25">
      <c r="F165" s="2">
        <f t="shared" si="6"/>
        <v>0</v>
      </c>
      <c r="G165" s="3">
        <f t="shared" si="7"/>
        <v>0</v>
      </c>
      <c r="H165" s="4" t="str">
        <f t="shared" si="8"/>
        <v/>
      </c>
    </row>
    <row r="166" spans="6:8" x14ac:dyDescent="0.25">
      <c r="F166" s="2">
        <f t="shared" si="6"/>
        <v>0</v>
      </c>
      <c r="G166" s="3">
        <f t="shared" si="7"/>
        <v>0</v>
      </c>
      <c r="H166" s="4" t="str">
        <f t="shared" si="8"/>
        <v/>
      </c>
    </row>
    <row r="167" spans="6:8" x14ac:dyDescent="0.25">
      <c r="F167" s="2">
        <f t="shared" si="6"/>
        <v>0</v>
      </c>
      <c r="G167" s="3">
        <f t="shared" si="7"/>
        <v>0</v>
      </c>
      <c r="H167" s="4" t="str">
        <f t="shared" si="8"/>
        <v/>
      </c>
    </row>
    <row r="168" spans="6:8" x14ac:dyDescent="0.25">
      <c r="F168" s="2">
        <f t="shared" si="6"/>
        <v>0</v>
      </c>
      <c r="G168" s="3">
        <f t="shared" si="7"/>
        <v>0</v>
      </c>
      <c r="H168" s="4" t="str">
        <f t="shared" si="8"/>
        <v/>
      </c>
    </row>
    <row r="169" spans="6:8" x14ac:dyDescent="0.25">
      <c r="F169" s="2">
        <f t="shared" si="6"/>
        <v>0</v>
      </c>
      <c r="G169" s="3">
        <f t="shared" si="7"/>
        <v>0</v>
      </c>
      <c r="H169" s="4" t="str">
        <f t="shared" si="8"/>
        <v/>
      </c>
    </row>
    <row r="170" spans="6:8" x14ac:dyDescent="0.25">
      <c r="F170" s="2">
        <f t="shared" si="6"/>
        <v>0</v>
      </c>
      <c r="G170" s="3">
        <f t="shared" si="7"/>
        <v>0</v>
      </c>
      <c r="H170" s="4" t="str">
        <f t="shared" si="8"/>
        <v/>
      </c>
    </row>
    <row r="171" spans="6:8" x14ac:dyDescent="0.25">
      <c r="F171" s="2">
        <f t="shared" si="6"/>
        <v>0</v>
      </c>
      <c r="G171" s="3">
        <f t="shared" si="7"/>
        <v>0</v>
      </c>
      <c r="H171" s="4" t="str">
        <f t="shared" si="8"/>
        <v/>
      </c>
    </row>
    <row r="172" spans="6:8" x14ac:dyDescent="0.25">
      <c r="F172" s="2">
        <f t="shared" si="6"/>
        <v>0</v>
      </c>
      <c r="G172" s="3">
        <f t="shared" si="7"/>
        <v>0</v>
      </c>
      <c r="H172" s="4" t="str">
        <f t="shared" si="8"/>
        <v/>
      </c>
    </row>
    <row r="173" spans="6:8" x14ac:dyDescent="0.25">
      <c r="F173" s="2">
        <f t="shared" si="6"/>
        <v>0</v>
      </c>
      <c r="G173" s="3">
        <f t="shared" si="7"/>
        <v>0</v>
      </c>
      <c r="H173" s="4" t="str">
        <f t="shared" si="8"/>
        <v/>
      </c>
    </row>
    <row r="174" spans="6:8" x14ac:dyDescent="0.25">
      <c r="F174" s="2">
        <f t="shared" si="6"/>
        <v>0</v>
      </c>
      <c r="G174" s="3">
        <f t="shared" si="7"/>
        <v>0</v>
      </c>
      <c r="H174" s="4" t="str">
        <f t="shared" si="8"/>
        <v/>
      </c>
    </row>
    <row r="175" spans="6:8" x14ac:dyDescent="0.25">
      <c r="F175" s="2">
        <f t="shared" si="6"/>
        <v>0</v>
      </c>
      <c r="G175" s="3">
        <f t="shared" si="7"/>
        <v>0</v>
      </c>
      <c r="H175" s="4" t="str">
        <f t="shared" si="8"/>
        <v/>
      </c>
    </row>
    <row r="176" spans="6:8" x14ac:dyDescent="0.25">
      <c r="F176" s="2">
        <f t="shared" si="6"/>
        <v>0</v>
      </c>
      <c r="G176" s="3">
        <f t="shared" si="7"/>
        <v>0</v>
      </c>
      <c r="H176" s="4" t="str">
        <f t="shared" si="8"/>
        <v/>
      </c>
    </row>
    <row r="177" spans="6:8" x14ac:dyDescent="0.25">
      <c r="F177" s="2">
        <f t="shared" si="6"/>
        <v>0</v>
      </c>
      <c r="G177" s="3">
        <f t="shared" si="7"/>
        <v>0</v>
      </c>
      <c r="H177" s="4" t="str">
        <f t="shared" si="8"/>
        <v/>
      </c>
    </row>
    <row r="178" spans="6:8" x14ac:dyDescent="0.25">
      <c r="F178" s="2">
        <f t="shared" si="6"/>
        <v>0</v>
      </c>
      <c r="G178" s="3">
        <f t="shared" si="7"/>
        <v>0</v>
      </c>
      <c r="H178" s="4" t="str">
        <f t="shared" si="8"/>
        <v/>
      </c>
    </row>
    <row r="179" spans="6:8" x14ac:dyDescent="0.25">
      <c r="F179" s="2">
        <f t="shared" si="6"/>
        <v>0</v>
      </c>
      <c r="G179" s="3">
        <f t="shared" si="7"/>
        <v>0</v>
      </c>
      <c r="H179" s="4" t="str">
        <f t="shared" si="8"/>
        <v/>
      </c>
    </row>
    <row r="180" spans="6:8" x14ac:dyDescent="0.25">
      <c r="F180" s="2">
        <f t="shared" si="6"/>
        <v>0</v>
      </c>
      <c r="G180" s="3">
        <f t="shared" si="7"/>
        <v>0</v>
      </c>
      <c r="H180" s="4" t="str">
        <f t="shared" si="8"/>
        <v/>
      </c>
    </row>
    <row r="181" spans="6:8" x14ac:dyDescent="0.25">
      <c r="F181" s="2">
        <f t="shared" si="6"/>
        <v>0</v>
      </c>
      <c r="G181" s="3">
        <f t="shared" si="7"/>
        <v>0</v>
      </c>
      <c r="H181" s="4" t="str">
        <f t="shared" si="8"/>
        <v/>
      </c>
    </row>
    <row r="182" spans="6:8" x14ac:dyDescent="0.25">
      <c r="F182" s="2">
        <f t="shared" si="6"/>
        <v>0</v>
      </c>
      <c r="G182" s="3">
        <f t="shared" si="7"/>
        <v>0</v>
      </c>
      <c r="H182" s="4" t="str">
        <f t="shared" si="8"/>
        <v/>
      </c>
    </row>
    <row r="183" spans="6:8" x14ac:dyDescent="0.25">
      <c r="F183" s="2">
        <f t="shared" si="6"/>
        <v>0</v>
      </c>
      <c r="G183" s="3">
        <f t="shared" si="7"/>
        <v>0</v>
      </c>
      <c r="H183" s="4" t="str">
        <f t="shared" si="8"/>
        <v/>
      </c>
    </row>
    <row r="184" spans="6:8" x14ac:dyDescent="0.25">
      <c r="F184" s="2">
        <f t="shared" si="6"/>
        <v>0</v>
      </c>
      <c r="G184" s="3">
        <f t="shared" si="7"/>
        <v>0</v>
      </c>
      <c r="H184" s="4" t="str">
        <f t="shared" si="8"/>
        <v/>
      </c>
    </row>
    <row r="185" spans="6:8" x14ac:dyDescent="0.25">
      <c r="F185" s="2">
        <f t="shared" si="6"/>
        <v>0</v>
      </c>
      <c r="G185" s="3">
        <f t="shared" si="7"/>
        <v>0</v>
      </c>
      <c r="H185" s="4" t="str">
        <f t="shared" si="8"/>
        <v/>
      </c>
    </row>
    <row r="186" spans="6:8" x14ac:dyDescent="0.25">
      <c r="F186" s="2">
        <f t="shared" si="6"/>
        <v>0</v>
      </c>
      <c r="G186" s="3">
        <f t="shared" si="7"/>
        <v>0</v>
      </c>
      <c r="H186" s="4" t="str">
        <f t="shared" si="8"/>
        <v/>
      </c>
    </row>
    <row r="187" spans="6:8" x14ac:dyDescent="0.25">
      <c r="F187" s="2">
        <f t="shared" si="6"/>
        <v>0</v>
      </c>
      <c r="G187" s="3">
        <f t="shared" si="7"/>
        <v>0</v>
      </c>
      <c r="H187" s="4" t="str">
        <f t="shared" si="8"/>
        <v/>
      </c>
    </row>
    <row r="188" spans="6:8" x14ac:dyDescent="0.25">
      <c r="F188" s="2">
        <f t="shared" si="6"/>
        <v>0</v>
      </c>
      <c r="G188" s="3">
        <f t="shared" si="7"/>
        <v>0</v>
      </c>
      <c r="H188" s="4" t="str">
        <f t="shared" si="8"/>
        <v/>
      </c>
    </row>
    <row r="189" spans="6:8" x14ac:dyDescent="0.25">
      <c r="F189" s="2">
        <f t="shared" si="6"/>
        <v>0</v>
      </c>
      <c r="G189" s="3">
        <f t="shared" si="7"/>
        <v>0</v>
      </c>
      <c r="H189" s="4" t="str">
        <f t="shared" si="8"/>
        <v/>
      </c>
    </row>
    <row r="190" spans="6:8" x14ac:dyDescent="0.25">
      <c r="F190" s="2">
        <f t="shared" si="6"/>
        <v>0</v>
      </c>
      <c r="G190" s="3">
        <f t="shared" si="7"/>
        <v>0</v>
      </c>
      <c r="H190" s="4" t="str">
        <f t="shared" si="8"/>
        <v/>
      </c>
    </row>
    <row r="191" spans="6:8" x14ac:dyDescent="0.25">
      <c r="F191" s="2">
        <f t="shared" si="6"/>
        <v>0</v>
      </c>
      <c r="G191" s="3">
        <f t="shared" si="7"/>
        <v>0</v>
      </c>
      <c r="H191" s="4" t="str">
        <f t="shared" si="8"/>
        <v/>
      </c>
    </row>
    <row r="192" spans="6:8" x14ac:dyDescent="0.25">
      <c r="F192" s="2">
        <f t="shared" si="6"/>
        <v>0</v>
      </c>
      <c r="G192" s="3">
        <f t="shared" si="7"/>
        <v>0</v>
      </c>
      <c r="H192" s="4" t="str">
        <f t="shared" si="8"/>
        <v/>
      </c>
    </row>
    <row r="193" spans="6:8" x14ac:dyDescent="0.25">
      <c r="F193" s="2">
        <f t="shared" si="6"/>
        <v>0</v>
      </c>
      <c r="G193" s="3">
        <f t="shared" si="7"/>
        <v>0</v>
      </c>
      <c r="H193" s="4" t="str">
        <f t="shared" si="8"/>
        <v/>
      </c>
    </row>
    <row r="194" spans="6:8" x14ac:dyDescent="0.25">
      <c r="F194" s="2">
        <f t="shared" si="6"/>
        <v>0</v>
      </c>
      <c r="G194" s="3">
        <f t="shared" si="7"/>
        <v>0</v>
      </c>
      <c r="H194" s="4" t="str">
        <f t="shared" si="8"/>
        <v/>
      </c>
    </row>
    <row r="195" spans="6:8" x14ac:dyDescent="0.25">
      <c r="F195" s="2">
        <f t="shared" si="6"/>
        <v>0</v>
      </c>
      <c r="G195" s="3">
        <f t="shared" si="7"/>
        <v>0</v>
      </c>
      <c r="H195" s="4" t="str">
        <f t="shared" si="8"/>
        <v/>
      </c>
    </row>
    <row r="196" spans="6:8" x14ac:dyDescent="0.25">
      <c r="F196" s="2">
        <f t="shared" si="6"/>
        <v>0</v>
      </c>
      <c r="G196" s="3">
        <f t="shared" si="7"/>
        <v>0</v>
      </c>
      <c r="H196" s="4" t="str">
        <f t="shared" si="8"/>
        <v/>
      </c>
    </row>
    <row r="197" spans="6:8" x14ac:dyDescent="0.25">
      <c r="F197" s="2">
        <f t="shared" si="6"/>
        <v>0</v>
      </c>
      <c r="G197" s="3">
        <f t="shared" si="7"/>
        <v>0</v>
      </c>
      <c r="H197" s="4" t="str">
        <f t="shared" si="8"/>
        <v/>
      </c>
    </row>
    <row r="198" spans="6:8" x14ac:dyDescent="0.25">
      <c r="F198" s="2">
        <f t="shared" si="6"/>
        <v>0</v>
      </c>
      <c r="G198" s="3">
        <f t="shared" si="7"/>
        <v>0</v>
      </c>
      <c r="H198" s="4" t="str">
        <f t="shared" si="8"/>
        <v/>
      </c>
    </row>
    <row r="199" spans="6:8" x14ac:dyDescent="0.25">
      <c r="F199" s="2">
        <f t="shared" si="6"/>
        <v>0</v>
      </c>
      <c r="G199" s="3">
        <f t="shared" si="7"/>
        <v>0</v>
      </c>
      <c r="H199" s="4" t="str">
        <f t="shared" si="8"/>
        <v/>
      </c>
    </row>
    <row r="200" spans="6:8" x14ac:dyDescent="0.25">
      <c r="F200" s="2">
        <f t="shared" si="6"/>
        <v>0</v>
      </c>
      <c r="G200" s="3">
        <f t="shared" si="7"/>
        <v>0</v>
      </c>
      <c r="H200" s="4" t="str">
        <f t="shared" si="8"/>
        <v/>
      </c>
    </row>
    <row r="201" spans="6:8" x14ac:dyDescent="0.25">
      <c r="F201" s="2">
        <f t="shared" si="6"/>
        <v>0</v>
      </c>
      <c r="G201" s="3">
        <f t="shared" si="7"/>
        <v>0</v>
      </c>
      <c r="H201" s="4" t="str">
        <f t="shared" si="8"/>
        <v/>
      </c>
    </row>
    <row r="202" spans="6:8" x14ac:dyDescent="0.25">
      <c r="F202" s="2">
        <f t="shared" si="6"/>
        <v>0</v>
      </c>
      <c r="G202" s="3">
        <f t="shared" si="7"/>
        <v>0</v>
      </c>
      <c r="H202" s="4" t="str">
        <f t="shared" si="8"/>
        <v/>
      </c>
    </row>
    <row r="203" spans="6:8" x14ac:dyDescent="0.25">
      <c r="F203" s="2">
        <f t="shared" si="6"/>
        <v>0</v>
      </c>
      <c r="G203" s="3">
        <f t="shared" si="7"/>
        <v>0</v>
      </c>
      <c r="H203" s="4" t="str">
        <f t="shared" si="8"/>
        <v/>
      </c>
    </row>
    <row r="204" spans="6:8" x14ac:dyDescent="0.25">
      <c r="F204" s="2">
        <f t="shared" ref="F204:F267" si="9">SUM(B204:E204)</f>
        <v>0</v>
      </c>
      <c r="G204" s="3">
        <f t="shared" ref="G204:G267" si="10">F204/3</f>
        <v>0</v>
      </c>
      <c r="H204" s="4" t="str">
        <f t="shared" ref="H204:H267" si="11">LEFT(A204,3)</f>
        <v/>
      </c>
    </row>
    <row r="205" spans="6:8" x14ac:dyDescent="0.25">
      <c r="F205" s="2">
        <f t="shared" si="9"/>
        <v>0</v>
      </c>
      <c r="G205" s="3">
        <f t="shared" si="10"/>
        <v>0</v>
      </c>
      <c r="H205" s="4" t="str">
        <f t="shared" si="11"/>
        <v/>
      </c>
    </row>
    <row r="206" spans="6:8" x14ac:dyDescent="0.25">
      <c r="F206" s="2">
        <f t="shared" si="9"/>
        <v>0</v>
      </c>
      <c r="G206" s="3">
        <f t="shared" si="10"/>
        <v>0</v>
      </c>
      <c r="H206" s="4" t="str">
        <f t="shared" si="11"/>
        <v/>
      </c>
    </row>
    <row r="207" spans="6:8" x14ac:dyDescent="0.25">
      <c r="F207" s="2">
        <f t="shared" si="9"/>
        <v>0</v>
      </c>
      <c r="G207" s="3">
        <f t="shared" si="10"/>
        <v>0</v>
      </c>
      <c r="H207" s="4" t="str">
        <f t="shared" si="11"/>
        <v/>
      </c>
    </row>
    <row r="208" spans="6:8" x14ac:dyDescent="0.25">
      <c r="F208" s="2">
        <f t="shared" si="9"/>
        <v>0</v>
      </c>
      <c r="G208" s="3">
        <f t="shared" si="10"/>
        <v>0</v>
      </c>
      <c r="H208" s="4" t="str">
        <f t="shared" si="11"/>
        <v/>
      </c>
    </row>
    <row r="209" spans="6:8" x14ac:dyDescent="0.25">
      <c r="F209" s="2">
        <f t="shared" si="9"/>
        <v>0</v>
      </c>
      <c r="G209" s="3">
        <f t="shared" si="10"/>
        <v>0</v>
      </c>
      <c r="H209" s="4" t="str">
        <f t="shared" si="11"/>
        <v/>
      </c>
    </row>
    <row r="210" spans="6:8" x14ac:dyDescent="0.25">
      <c r="F210" s="2">
        <f t="shared" si="9"/>
        <v>0</v>
      </c>
      <c r="G210" s="3">
        <f t="shared" si="10"/>
        <v>0</v>
      </c>
      <c r="H210" s="4" t="str">
        <f t="shared" si="11"/>
        <v/>
      </c>
    </row>
    <row r="211" spans="6:8" x14ac:dyDescent="0.25">
      <c r="F211" s="2">
        <f t="shared" si="9"/>
        <v>0</v>
      </c>
      <c r="G211" s="3">
        <f t="shared" si="10"/>
        <v>0</v>
      </c>
      <c r="H211" s="4" t="str">
        <f t="shared" si="11"/>
        <v/>
      </c>
    </row>
    <row r="212" spans="6:8" x14ac:dyDescent="0.25">
      <c r="F212" s="2">
        <f t="shared" si="9"/>
        <v>0</v>
      </c>
      <c r="G212" s="3">
        <f t="shared" si="10"/>
        <v>0</v>
      </c>
      <c r="H212" s="4" t="str">
        <f t="shared" si="11"/>
        <v/>
      </c>
    </row>
    <row r="213" spans="6:8" x14ac:dyDescent="0.25">
      <c r="F213" s="2">
        <f t="shared" si="9"/>
        <v>0</v>
      </c>
      <c r="G213" s="3">
        <f t="shared" si="10"/>
        <v>0</v>
      </c>
      <c r="H213" s="4" t="str">
        <f t="shared" si="11"/>
        <v/>
      </c>
    </row>
    <row r="214" spans="6:8" x14ac:dyDescent="0.25">
      <c r="F214" s="2">
        <f t="shared" si="9"/>
        <v>0</v>
      </c>
      <c r="G214" s="3">
        <f t="shared" si="10"/>
        <v>0</v>
      </c>
      <c r="H214" s="4" t="str">
        <f t="shared" si="11"/>
        <v/>
      </c>
    </row>
    <row r="215" spans="6:8" x14ac:dyDescent="0.25">
      <c r="F215" s="2">
        <f t="shared" si="9"/>
        <v>0</v>
      </c>
      <c r="G215" s="3">
        <f t="shared" si="10"/>
        <v>0</v>
      </c>
      <c r="H215" s="4" t="str">
        <f t="shared" si="11"/>
        <v/>
      </c>
    </row>
    <row r="216" spans="6:8" x14ac:dyDescent="0.25">
      <c r="F216" s="2">
        <f t="shared" si="9"/>
        <v>0</v>
      </c>
      <c r="G216" s="3">
        <f t="shared" si="10"/>
        <v>0</v>
      </c>
      <c r="H216" s="4" t="str">
        <f t="shared" si="11"/>
        <v/>
      </c>
    </row>
    <row r="217" spans="6:8" x14ac:dyDescent="0.25">
      <c r="F217" s="2">
        <f t="shared" si="9"/>
        <v>0</v>
      </c>
      <c r="G217" s="3">
        <f t="shared" si="10"/>
        <v>0</v>
      </c>
      <c r="H217" s="4" t="str">
        <f t="shared" si="11"/>
        <v/>
      </c>
    </row>
    <row r="218" spans="6:8" x14ac:dyDescent="0.25">
      <c r="F218" s="2">
        <f t="shared" si="9"/>
        <v>0</v>
      </c>
      <c r="G218" s="3">
        <f t="shared" si="10"/>
        <v>0</v>
      </c>
      <c r="H218" s="4" t="str">
        <f t="shared" si="11"/>
        <v/>
      </c>
    </row>
    <row r="219" spans="6:8" x14ac:dyDescent="0.25">
      <c r="F219" s="2">
        <f t="shared" si="9"/>
        <v>0</v>
      </c>
      <c r="G219" s="3">
        <f t="shared" si="10"/>
        <v>0</v>
      </c>
      <c r="H219" s="4" t="str">
        <f t="shared" si="11"/>
        <v/>
      </c>
    </row>
    <row r="220" spans="6:8" x14ac:dyDescent="0.25">
      <c r="F220" s="2">
        <f t="shared" si="9"/>
        <v>0</v>
      </c>
      <c r="G220" s="3">
        <f t="shared" si="10"/>
        <v>0</v>
      </c>
      <c r="H220" s="4" t="str">
        <f t="shared" si="11"/>
        <v/>
      </c>
    </row>
    <row r="221" spans="6:8" x14ac:dyDescent="0.25">
      <c r="F221" s="2">
        <f t="shared" si="9"/>
        <v>0</v>
      </c>
      <c r="G221" s="3">
        <f t="shared" si="10"/>
        <v>0</v>
      </c>
      <c r="H221" s="4" t="str">
        <f t="shared" si="11"/>
        <v/>
      </c>
    </row>
    <row r="222" spans="6:8" x14ac:dyDescent="0.25">
      <c r="F222" s="2">
        <f t="shared" si="9"/>
        <v>0</v>
      </c>
      <c r="G222" s="3">
        <f t="shared" si="10"/>
        <v>0</v>
      </c>
      <c r="H222" s="4" t="str">
        <f t="shared" si="11"/>
        <v/>
      </c>
    </row>
    <row r="223" spans="6:8" x14ac:dyDescent="0.25">
      <c r="F223" s="2">
        <f t="shared" si="9"/>
        <v>0</v>
      </c>
      <c r="G223" s="3">
        <f t="shared" si="10"/>
        <v>0</v>
      </c>
      <c r="H223" s="4" t="str">
        <f t="shared" si="11"/>
        <v/>
      </c>
    </row>
    <row r="224" spans="6:8" x14ac:dyDescent="0.25">
      <c r="F224" s="2">
        <f t="shared" si="9"/>
        <v>0</v>
      </c>
      <c r="G224" s="3">
        <f t="shared" si="10"/>
        <v>0</v>
      </c>
      <c r="H224" s="4" t="str">
        <f t="shared" si="11"/>
        <v/>
      </c>
    </row>
    <row r="225" spans="6:8" x14ac:dyDescent="0.25">
      <c r="F225" s="2">
        <f t="shared" si="9"/>
        <v>0</v>
      </c>
      <c r="G225" s="3">
        <f t="shared" si="10"/>
        <v>0</v>
      </c>
      <c r="H225" s="4" t="str">
        <f t="shared" si="11"/>
        <v/>
      </c>
    </row>
    <row r="226" spans="6:8" x14ac:dyDescent="0.25">
      <c r="F226" s="2">
        <f t="shared" si="9"/>
        <v>0</v>
      </c>
      <c r="G226" s="3">
        <f t="shared" si="10"/>
        <v>0</v>
      </c>
      <c r="H226" s="4" t="str">
        <f t="shared" si="11"/>
        <v/>
      </c>
    </row>
    <row r="227" spans="6:8" x14ac:dyDescent="0.25">
      <c r="F227" s="2">
        <f t="shared" si="9"/>
        <v>0</v>
      </c>
      <c r="G227" s="3">
        <f t="shared" si="10"/>
        <v>0</v>
      </c>
      <c r="H227" s="4" t="str">
        <f t="shared" si="11"/>
        <v/>
      </c>
    </row>
    <row r="228" spans="6:8" x14ac:dyDescent="0.25">
      <c r="F228" s="2">
        <f t="shared" si="9"/>
        <v>0</v>
      </c>
      <c r="G228" s="3">
        <f t="shared" si="10"/>
        <v>0</v>
      </c>
      <c r="H228" s="4" t="str">
        <f t="shared" si="11"/>
        <v/>
      </c>
    </row>
    <row r="229" spans="6:8" x14ac:dyDescent="0.25">
      <c r="F229" s="2">
        <f t="shared" si="9"/>
        <v>0</v>
      </c>
      <c r="G229" s="3">
        <f t="shared" si="10"/>
        <v>0</v>
      </c>
      <c r="H229" s="4" t="str">
        <f t="shared" si="11"/>
        <v/>
      </c>
    </row>
    <row r="230" spans="6:8" x14ac:dyDescent="0.25">
      <c r="F230" s="2">
        <f t="shared" si="9"/>
        <v>0</v>
      </c>
      <c r="G230" s="3">
        <f t="shared" si="10"/>
        <v>0</v>
      </c>
      <c r="H230" s="4" t="str">
        <f t="shared" si="11"/>
        <v/>
      </c>
    </row>
    <row r="231" spans="6:8" x14ac:dyDescent="0.25">
      <c r="F231" s="2">
        <f t="shared" si="9"/>
        <v>0</v>
      </c>
      <c r="G231" s="3">
        <f t="shared" si="10"/>
        <v>0</v>
      </c>
      <c r="H231" s="4" t="str">
        <f t="shared" si="11"/>
        <v/>
      </c>
    </row>
    <row r="232" spans="6:8" x14ac:dyDescent="0.25">
      <c r="F232" s="2">
        <f t="shared" si="9"/>
        <v>0</v>
      </c>
      <c r="G232" s="3">
        <f t="shared" si="10"/>
        <v>0</v>
      </c>
      <c r="H232" s="4" t="str">
        <f t="shared" si="11"/>
        <v/>
      </c>
    </row>
    <row r="233" spans="6:8" x14ac:dyDescent="0.25">
      <c r="F233" s="2">
        <f t="shared" si="9"/>
        <v>0</v>
      </c>
      <c r="G233" s="3">
        <f t="shared" si="10"/>
        <v>0</v>
      </c>
      <c r="H233" s="4" t="str">
        <f t="shared" si="11"/>
        <v/>
      </c>
    </row>
    <row r="234" spans="6:8" x14ac:dyDescent="0.25">
      <c r="F234" s="2">
        <f t="shared" si="9"/>
        <v>0</v>
      </c>
      <c r="G234" s="3">
        <f t="shared" si="10"/>
        <v>0</v>
      </c>
      <c r="H234" s="4" t="str">
        <f t="shared" si="11"/>
        <v/>
      </c>
    </row>
    <row r="235" spans="6:8" x14ac:dyDescent="0.25">
      <c r="F235" s="2">
        <f t="shared" si="9"/>
        <v>0</v>
      </c>
      <c r="G235" s="3">
        <f t="shared" si="10"/>
        <v>0</v>
      </c>
      <c r="H235" s="4" t="str">
        <f t="shared" si="11"/>
        <v/>
      </c>
    </row>
    <row r="236" spans="6:8" x14ac:dyDescent="0.25">
      <c r="F236" s="2">
        <f t="shared" si="9"/>
        <v>0</v>
      </c>
      <c r="G236" s="3">
        <f t="shared" si="10"/>
        <v>0</v>
      </c>
      <c r="H236" s="4" t="str">
        <f t="shared" si="11"/>
        <v/>
      </c>
    </row>
    <row r="237" spans="6:8" x14ac:dyDescent="0.25">
      <c r="F237" s="2">
        <f t="shared" si="9"/>
        <v>0</v>
      </c>
      <c r="G237" s="3">
        <f t="shared" si="10"/>
        <v>0</v>
      </c>
      <c r="H237" s="4" t="str">
        <f t="shared" si="11"/>
        <v/>
      </c>
    </row>
    <row r="238" spans="6:8" x14ac:dyDescent="0.25">
      <c r="F238" s="2">
        <f t="shared" si="9"/>
        <v>0</v>
      </c>
      <c r="G238" s="3">
        <f t="shared" si="10"/>
        <v>0</v>
      </c>
      <c r="H238" s="4" t="str">
        <f t="shared" si="11"/>
        <v/>
      </c>
    </row>
    <row r="239" spans="6:8" x14ac:dyDescent="0.25">
      <c r="F239" s="2">
        <f t="shared" si="9"/>
        <v>0</v>
      </c>
      <c r="G239" s="3">
        <f t="shared" si="10"/>
        <v>0</v>
      </c>
      <c r="H239" s="4" t="str">
        <f t="shared" si="11"/>
        <v/>
      </c>
    </row>
    <row r="240" spans="6:8" x14ac:dyDescent="0.25">
      <c r="F240" s="2">
        <f t="shared" si="9"/>
        <v>0</v>
      </c>
      <c r="G240" s="3">
        <f t="shared" si="10"/>
        <v>0</v>
      </c>
      <c r="H240" s="4" t="str">
        <f t="shared" si="11"/>
        <v/>
      </c>
    </row>
    <row r="241" spans="6:8" x14ac:dyDescent="0.25">
      <c r="F241" s="2">
        <f t="shared" si="9"/>
        <v>0</v>
      </c>
      <c r="G241" s="3">
        <f t="shared" si="10"/>
        <v>0</v>
      </c>
      <c r="H241" s="4" t="str">
        <f t="shared" si="11"/>
        <v/>
      </c>
    </row>
    <row r="242" spans="6:8" x14ac:dyDescent="0.25">
      <c r="F242" s="2">
        <f t="shared" si="9"/>
        <v>0</v>
      </c>
      <c r="G242" s="3">
        <f t="shared" si="10"/>
        <v>0</v>
      </c>
      <c r="H242" s="4" t="str">
        <f t="shared" si="11"/>
        <v/>
      </c>
    </row>
    <row r="243" spans="6:8" x14ac:dyDescent="0.25">
      <c r="F243" s="2">
        <f t="shared" si="9"/>
        <v>0</v>
      </c>
      <c r="G243" s="3">
        <f t="shared" si="10"/>
        <v>0</v>
      </c>
      <c r="H243" s="4" t="str">
        <f t="shared" si="11"/>
        <v/>
      </c>
    </row>
    <row r="244" spans="6:8" x14ac:dyDescent="0.25">
      <c r="F244" s="2">
        <f t="shared" si="9"/>
        <v>0</v>
      </c>
      <c r="G244" s="3">
        <f t="shared" si="10"/>
        <v>0</v>
      </c>
      <c r="H244" s="4" t="str">
        <f t="shared" si="11"/>
        <v/>
      </c>
    </row>
    <row r="245" spans="6:8" x14ac:dyDescent="0.25">
      <c r="F245" s="2">
        <f t="shared" si="9"/>
        <v>0</v>
      </c>
      <c r="G245" s="3">
        <f t="shared" si="10"/>
        <v>0</v>
      </c>
      <c r="H245" s="4" t="str">
        <f t="shared" si="11"/>
        <v/>
      </c>
    </row>
    <row r="246" spans="6:8" x14ac:dyDescent="0.25">
      <c r="F246" s="2">
        <f t="shared" si="9"/>
        <v>0</v>
      </c>
      <c r="G246" s="3">
        <f t="shared" si="10"/>
        <v>0</v>
      </c>
      <c r="H246" s="4" t="str">
        <f t="shared" si="11"/>
        <v/>
      </c>
    </row>
    <row r="247" spans="6:8" x14ac:dyDescent="0.25">
      <c r="F247" s="2">
        <f t="shared" si="9"/>
        <v>0</v>
      </c>
      <c r="G247" s="3">
        <f t="shared" si="10"/>
        <v>0</v>
      </c>
      <c r="H247" s="4" t="str">
        <f t="shared" si="11"/>
        <v/>
      </c>
    </row>
    <row r="248" spans="6:8" x14ac:dyDescent="0.25">
      <c r="F248" s="2">
        <f t="shared" si="9"/>
        <v>0</v>
      </c>
      <c r="G248" s="3">
        <f t="shared" si="10"/>
        <v>0</v>
      </c>
      <c r="H248" s="4" t="str">
        <f t="shared" si="11"/>
        <v/>
      </c>
    </row>
    <row r="249" spans="6:8" x14ac:dyDescent="0.25">
      <c r="F249" s="2">
        <f t="shared" si="9"/>
        <v>0</v>
      </c>
      <c r="G249" s="3">
        <f t="shared" si="10"/>
        <v>0</v>
      </c>
      <c r="H249" s="4" t="str">
        <f t="shared" si="11"/>
        <v/>
      </c>
    </row>
    <row r="250" spans="6:8" x14ac:dyDescent="0.25">
      <c r="F250" s="2">
        <f t="shared" si="9"/>
        <v>0</v>
      </c>
      <c r="G250" s="3">
        <f t="shared" si="10"/>
        <v>0</v>
      </c>
      <c r="H250" s="4" t="str">
        <f t="shared" si="11"/>
        <v/>
      </c>
    </row>
    <row r="251" spans="6:8" x14ac:dyDescent="0.25">
      <c r="F251" s="2">
        <f t="shared" si="9"/>
        <v>0</v>
      </c>
      <c r="G251" s="3">
        <f t="shared" si="10"/>
        <v>0</v>
      </c>
      <c r="H251" s="4" t="str">
        <f t="shared" si="11"/>
        <v/>
      </c>
    </row>
    <row r="252" spans="6:8" x14ac:dyDescent="0.25">
      <c r="F252" s="2">
        <f t="shared" si="9"/>
        <v>0</v>
      </c>
      <c r="G252" s="3">
        <f t="shared" si="10"/>
        <v>0</v>
      </c>
      <c r="H252" s="4" t="str">
        <f t="shared" si="11"/>
        <v/>
      </c>
    </row>
    <row r="253" spans="6:8" x14ac:dyDescent="0.25">
      <c r="F253" s="2">
        <f t="shared" si="9"/>
        <v>0</v>
      </c>
      <c r="G253" s="3">
        <f t="shared" si="10"/>
        <v>0</v>
      </c>
      <c r="H253" s="4" t="str">
        <f t="shared" si="11"/>
        <v/>
      </c>
    </row>
    <row r="254" spans="6:8" x14ac:dyDescent="0.25">
      <c r="F254" s="2">
        <f t="shared" si="9"/>
        <v>0</v>
      </c>
      <c r="G254" s="3">
        <f t="shared" si="10"/>
        <v>0</v>
      </c>
      <c r="H254" s="4" t="str">
        <f t="shared" si="11"/>
        <v/>
      </c>
    </row>
    <row r="255" spans="6:8" x14ac:dyDescent="0.25">
      <c r="F255" s="2">
        <f t="shared" si="9"/>
        <v>0</v>
      </c>
      <c r="G255" s="3">
        <f t="shared" si="10"/>
        <v>0</v>
      </c>
      <c r="H255" s="4" t="str">
        <f t="shared" si="11"/>
        <v/>
      </c>
    </row>
    <row r="256" spans="6:8" x14ac:dyDescent="0.25">
      <c r="F256" s="2">
        <f t="shared" si="9"/>
        <v>0</v>
      </c>
      <c r="G256" s="3">
        <f t="shared" si="10"/>
        <v>0</v>
      </c>
      <c r="H256" s="4" t="str">
        <f t="shared" si="11"/>
        <v/>
      </c>
    </row>
    <row r="257" spans="6:8" x14ac:dyDescent="0.25">
      <c r="F257" s="2">
        <f t="shared" si="9"/>
        <v>0</v>
      </c>
      <c r="G257" s="3">
        <f t="shared" si="10"/>
        <v>0</v>
      </c>
      <c r="H257" s="4" t="str">
        <f t="shared" si="11"/>
        <v/>
      </c>
    </row>
    <row r="258" spans="6:8" x14ac:dyDescent="0.25">
      <c r="F258" s="2">
        <f t="shared" si="9"/>
        <v>0</v>
      </c>
      <c r="G258" s="3">
        <f t="shared" si="10"/>
        <v>0</v>
      </c>
      <c r="H258" s="4" t="str">
        <f t="shared" si="11"/>
        <v/>
      </c>
    </row>
    <row r="259" spans="6:8" x14ac:dyDescent="0.25">
      <c r="F259" s="2">
        <f t="shared" si="9"/>
        <v>0</v>
      </c>
      <c r="G259" s="3">
        <f t="shared" si="10"/>
        <v>0</v>
      </c>
      <c r="H259" s="4" t="str">
        <f t="shared" si="11"/>
        <v/>
      </c>
    </row>
    <row r="260" spans="6:8" x14ac:dyDescent="0.25">
      <c r="F260" s="2">
        <f t="shared" si="9"/>
        <v>0</v>
      </c>
      <c r="G260" s="3">
        <f t="shared" si="10"/>
        <v>0</v>
      </c>
      <c r="H260" s="4" t="str">
        <f t="shared" si="11"/>
        <v/>
      </c>
    </row>
    <row r="261" spans="6:8" x14ac:dyDescent="0.25">
      <c r="F261" s="2">
        <f t="shared" si="9"/>
        <v>0</v>
      </c>
      <c r="G261" s="3">
        <f t="shared" si="10"/>
        <v>0</v>
      </c>
      <c r="H261" s="4" t="str">
        <f t="shared" si="11"/>
        <v/>
      </c>
    </row>
    <row r="262" spans="6:8" x14ac:dyDescent="0.25">
      <c r="F262" s="2">
        <f t="shared" si="9"/>
        <v>0</v>
      </c>
      <c r="G262" s="3">
        <f t="shared" si="10"/>
        <v>0</v>
      </c>
      <c r="H262" s="4" t="str">
        <f t="shared" si="11"/>
        <v/>
      </c>
    </row>
    <row r="263" spans="6:8" x14ac:dyDescent="0.25">
      <c r="F263" s="2">
        <f t="shared" si="9"/>
        <v>0</v>
      </c>
      <c r="G263" s="3">
        <f t="shared" si="10"/>
        <v>0</v>
      </c>
      <c r="H263" s="4" t="str">
        <f t="shared" si="11"/>
        <v/>
      </c>
    </row>
    <row r="264" spans="6:8" x14ac:dyDescent="0.25">
      <c r="F264" s="2">
        <f t="shared" si="9"/>
        <v>0</v>
      </c>
      <c r="G264" s="3">
        <f t="shared" si="10"/>
        <v>0</v>
      </c>
      <c r="H264" s="4" t="str">
        <f t="shared" si="11"/>
        <v/>
      </c>
    </row>
    <row r="265" spans="6:8" x14ac:dyDescent="0.25">
      <c r="F265" s="2">
        <f t="shared" si="9"/>
        <v>0</v>
      </c>
      <c r="G265" s="3">
        <f t="shared" si="10"/>
        <v>0</v>
      </c>
      <c r="H265" s="4" t="str">
        <f t="shared" si="11"/>
        <v/>
      </c>
    </row>
    <row r="266" spans="6:8" x14ac:dyDescent="0.25">
      <c r="F266" s="2">
        <f t="shared" si="9"/>
        <v>0</v>
      </c>
      <c r="G266" s="3">
        <f t="shared" si="10"/>
        <v>0</v>
      </c>
      <c r="H266" s="4" t="str">
        <f t="shared" si="11"/>
        <v/>
      </c>
    </row>
    <row r="267" spans="6:8" x14ac:dyDescent="0.25">
      <c r="F267" s="2">
        <f t="shared" si="9"/>
        <v>0</v>
      </c>
      <c r="G267" s="3">
        <f t="shared" si="10"/>
        <v>0</v>
      </c>
      <c r="H267" s="4" t="str">
        <f t="shared" si="11"/>
        <v/>
      </c>
    </row>
    <row r="268" spans="6:8" x14ac:dyDescent="0.25">
      <c r="F268" s="2">
        <f t="shared" ref="F268:F331" si="12">SUM(B268:E268)</f>
        <v>0</v>
      </c>
      <c r="G268" s="3">
        <f t="shared" ref="G268:G331" si="13">F268/3</f>
        <v>0</v>
      </c>
      <c r="H268" s="4" t="str">
        <f t="shared" ref="H268:H331" si="14">LEFT(A268,3)</f>
        <v/>
      </c>
    </row>
    <row r="269" spans="6:8" x14ac:dyDescent="0.25">
      <c r="F269" s="2">
        <f t="shared" si="12"/>
        <v>0</v>
      </c>
      <c r="G269" s="3">
        <f t="shared" si="13"/>
        <v>0</v>
      </c>
      <c r="H269" s="4" t="str">
        <f t="shared" si="14"/>
        <v/>
      </c>
    </row>
    <row r="270" spans="6:8" x14ac:dyDescent="0.25">
      <c r="F270" s="2">
        <f t="shared" si="12"/>
        <v>0</v>
      </c>
      <c r="G270" s="3">
        <f t="shared" si="13"/>
        <v>0</v>
      </c>
      <c r="H270" s="4" t="str">
        <f t="shared" si="14"/>
        <v/>
      </c>
    </row>
    <row r="271" spans="6:8" x14ac:dyDescent="0.25">
      <c r="F271" s="2">
        <f t="shared" si="12"/>
        <v>0</v>
      </c>
      <c r="G271" s="3">
        <f t="shared" si="13"/>
        <v>0</v>
      </c>
      <c r="H271" s="4" t="str">
        <f t="shared" si="14"/>
        <v/>
      </c>
    </row>
    <row r="272" spans="6:8" x14ac:dyDescent="0.25">
      <c r="F272" s="2">
        <f t="shared" si="12"/>
        <v>0</v>
      </c>
      <c r="G272" s="3">
        <f t="shared" si="13"/>
        <v>0</v>
      </c>
      <c r="H272" s="4" t="str">
        <f t="shared" si="14"/>
        <v/>
      </c>
    </row>
    <row r="273" spans="6:8" x14ac:dyDescent="0.25">
      <c r="F273" s="2">
        <f t="shared" si="12"/>
        <v>0</v>
      </c>
      <c r="G273" s="3">
        <f t="shared" si="13"/>
        <v>0</v>
      </c>
      <c r="H273" s="4" t="str">
        <f t="shared" si="14"/>
        <v/>
      </c>
    </row>
    <row r="274" spans="6:8" x14ac:dyDescent="0.25">
      <c r="F274" s="2">
        <f t="shared" si="12"/>
        <v>0</v>
      </c>
      <c r="G274" s="3">
        <f t="shared" si="13"/>
        <v>0</v>
      </c>
      <c r="H274" s="4" t="str">
        <f t="shared" si="14"/>
        <v/>
      </c>
    </row>
    <row r="275" spans="6:8" x14ac:dyDescent="0.25">
      <c r="F275" s="2">
        <f t="shared" si="12"/>
        <v>0</v>
      </c>
      <c r="G275" s="3">
        <f t="shared" si="13"/>
        <v>0</v>
      </c>
      <c r="H275" s="4" t="str">
        <f t="shared" si="14"/>
        <v/>
      </c>
    </row>
    <row r="276" spans="6:8" x14ac:dyDescent="0.25">
      <c r="F276" s="2">
        <f t="shared" si="12"/>
        <v>0</v>
      </c>
      <c r="G276" s="3">
        <f t="shared" si="13"/>
        <v>0</v>
      </c>
      <c r="H276" s="4" t="str">
        <f t="shared" si="14"/>
        <v/>
      </c>
    </row>
    <row r="277" spans="6:8" x14ac:dyDescent="0.25">
      <c r="F277" s="2">
        <f t="shared" si="12"/>
        <v>0</v>
      </c>
      <c r="G277" s="3">
        <f t="shared" si="13"/>
        <v>0</v>
      </c>
      <c r="H277" s="4" t="str">
        <f t="shared" si="14"/>
        <v/>
      </c>
    </row>
    <row r="278" spans="6:8" x14ac:dyDescent="0.25">
      <c r="F278" s="2">
        <f t="shared" si="12"/>
        <v>0</v>
      </c>
      <c r="G278" s="3">
        <f t="shared" si="13"/>
        <v>0</v>
      </c>
      <c r="H278" s="4" t="str">
        <f t="shared" si="14"/>
        <v/>
      </c>
    </row>
    <row r="279" spans="6:8" x14ac:dyDescent="0.25">
      <c r="F279" s="2">
        <f t="shared" si="12"/>
        <v>0</v>
      </c>
      <c r="G279" s="3">
        <f t="shared" si="13"/>
        <v>0</v>
      </c>
      <c r="H279" s="4" t="str">
        <f t="shared" si="14"/>
        <v/>
      </c>
    </row>
    <row r="280" spans="6:8" x14ac:dyDescent="0.25">
      <c r="F280" s="2">
        <f t="shared" si="12"/>
        <v>0</v>
      </c>
      <c r="G280" s="3">
        <f t="shared" si="13"/>
        <v>0</v>
      </c>
      <c r="H280" s="4" t="str">
        <f t="shared" si="14"/>
        <v/>
      </c>
    </row>
    <row r="281" spans="6:8" x14ac:dyDescent="0.25">
      <c r="F281" s="2">
        <f t="shared" si="12"/>
        <v>0</v>
      </c>
      <c r="G281" s="3">
        <f t="shared" si="13"/>
        <v>0</v>
      </c>
      <c r="H281" s="4" t="str">
        <f t="shared" si="14"/>
        <v/>
      </c>
    </row>
    <row r="282" spans="6:8" x14ac:dyDescent="0.25">
      <c r="F282" s="2">
        <f t="shared" si="12"/>
        <v>0</v>
      </c>
      <c r="G282" s="3">
        <f t="shared" si="13"/>
        <v>0</v>
      </c>
      <c r="H282" s="4" t="str">
        <f t="shared" si="14"/>
        <v/>
      </c>
    </row>
    <row r="283" spans="6:8" x14ac:dyDescent="0.25">
      <c r="F283" s="2">
        <f t="shared" si="12"/>
        <v>0</v>
      </c>
      <c r="G283" s="3">
        <f t="shared" si="13"/>
        <v>0</v>
      </c>
      <c r="H283" s="4" t="str">
        <f t="shared" si="14"/>
        <v/>
      </c>
    </row>
    <row r="284" spans="6:8" x14ac:dyDescent="0.25">
      <c r="F284" s="2">
        <f t="shared" si="12"/>
        <v>0</v>
      </c>
      <c r="G284" s="3">
        <f t="shared" si="13"/>
        <v>0</v>
      </c>
      <c r="H284" s="4" t="str">
        <f t="shared" si="14"/>
        <v/>
      </c>
    </row>
    <row r="285" spans="6:8" x14ac:dyDescent="0.25">
      <c r="F285" s="2">
        <f t="shared" si="12"/>
        <v>0</v>
      </c>
      <c r="G285" s="3">
        <f t="shared" si="13"/>
        <v>0</v>
      </c>
      <c r="H285" s="4" t="str">
        <f t="shared" si="14"/>
        <v/>
      </c>
    </row>
    <row r="286" spans="6:8" x14ac:dyDescent="0.25">
      <c r="F286" s="2">
        <f t="shared" si="12"/>
        <v>0</v>
      </c>
      <c r="G286" s="3">
        <f t="shared" si="13"/>
        <v>0</v>
      </c>
      <c r="H286" s="4" t="str">
        <f t="shared" si="14"/>
        <v/>
      </c>
    </row>
    <row r="287" spans="6:8" x14ac:dyDescent="0.25">
      <c r="F287" s="2">
        <f t="shared" si="12"/>
        <v>0</v>
      </c>
      <c r="G287" s="3">
        <f t="shared" si="13"/>
        <v>0</v>
      </c>
      <c r="H287" s="4" t="str">
        <f t="shared" si="14"/>
        <v/>
      </c>
    </row>
    <row r="288" spans="6:8" x14ac:dyDescent="0.25">
      <c r="F288" s="2">
        <f t="shared" si="12"/>
        <v>0</v>
      </c>
      <c r="G288" s="3">
        <f t="shared" si="13"/>
        <v>0</v>
      </c>
      <c r="H288" s="4" t="str">
        <f t="shared" si="14"/>
        <v/>
      </c>
    </row>
    <row r="289" spans="6:8" x14ac:dyDescent="0.25">
      <c r="F289" s="2">
        <f t="shared" si="12"/>
        <v>0</v>
      </c>
      <c r="G289" s="3">
        <f t="shared" si="13"/>
        <v>0</v>
      </c>
      <c r="H289" s="4" t="str">
        <f t="shared" si="14"/>
        <v/>
      </c>
    </row>
    <row r="290" spans="6:8" x14ac:dyDescent="0.25">
      <c r="F290" s="2">
        <f t="shared" si="12"/>
        <v>0</v>
      </c>
      <c r="G290" s="3">
        <f t="shared" si="13"/>
        <v>0</v>
      </c>
      <c r="H290" s="4" t="str">
        <f t="shared" si="14"/>
        <v/>
      </c>
    </row>
    <row r="291" spans="6:8" x14ac:dyDescent="0.25">
      <c r="F291" s="2">
        <f t="shared" si="12"/>
        <v>0</v>
      </c>
      <c r="G291" s="3">
        <f t="shared" si="13"/>
        <v>0</v>
      </c>
      <c r="H291" s="4" t="str">
        <f t="shared" si="14"/>
        <v/>
      </c>
    </row>
    <row r="292" spans="6:8" x14ac:dyDescent="0.25">
      <c r="F292" s="2">
        <f t="shared" si="12"/>
        <v>0</v>
      </c>
      <c r="G292" s="3">
        <f t="shared" si="13"/>
        <v>0</v>
      </c>
      <c r="H292" s="4" t="str">
        <f t="shared" si="14"/>
        <v/>
      </c>
    </row>
    <row r="293" spans="6:8" x14ac:dyDescent="0.25">
      <c r="F293" s="2">
        <f t="shared" si="12"/>
        <v>0</v>
      </c>
      <c r="G293" s="3">
        <f t="shared" si="13"/>
        <v>0</v>
      </c>
      <c r="H293" s="4" t="str">
        <f t="shared" si="14"/>
        <v/>
      </c>
    </row>
    <row r="294" spans="6:8" x14ac:dyDescent="0.25">
      <c r="F294" s="2">
        <f t="shared" si="12"/>
        <v>0</v>
      </c>
      <c r="G294" s="3">
        <f t="shared" si="13"/>
        <v>0</v>
      </c>
      <c r="H294" s="4" t="str">
        <f t="shared" si="14"/>
        <v/>
      </c>
    </row>
    <row r="295" spans="6:8" x14ac:dyDescent="0.25">
      <c r="F295" s="2">
        <f t="shared" si="12"/>
        <v>0</v>
      </c>
      <c r="G295" s="3">
        <f t="shared" si="13"/>
        <v>0</v>
      </c>
      <c r="H295" s="4" t="str">
        <f t="shared" si="14"/>
        <v/>
      </c>
    </row>
    <row r="296" spans="6:8" x14ac:dyDescent="0.25">
      <c r="F296" s="2">
        <f t="shared" si="12"/>
        <v>0</v>
      </c>
      <c r="G296" s="3">
        <f t="shared" si="13"/>
        <v>0</v>
      </c>
      <c r="H296" s="4" t="str">
        <f t="shared" si="14"/>
        <v/>
      </c>
    </row>
    <row r="297" spans="6:8" x14ac:dyDescent="0.25">
      <c r="F297" s="2">
        <f t="shared" si="12"/>
        <v>0</v>
      </c>
      <c r="G297" s="3">
        <f t="shared" si="13"/>
        <v>0</v>
      </c>
      <c r="H297" s="4" t="str">
        <f t="shared" si="14"/>
        <v/>
      </c>
    </row>
    <row r="298" spans="6:8" x14ac:dyDescent="0.25">
      <c r="F298" s="2">
        <f t="shared" si="12"/>
        <v>0</v>
      </c>
      <c r="G298" s="3">
        <f t="shared" si="13"/>
        <v>0</v>
      </c>
      <c r="H298" s="4" t="str">
        <f t="shared" si="14"/>
        <v/>
      </c>
    </row>
    <row r="299" spans="6:8" x14ac:dyDescent="0.25">
      <c r="F299" s="2">
        <f t="shared" si="12"/>
        <v>0</v>
      </c>
      <c r="G299" s="3">
        <f t="shared" si="13"/>
        <v>0</v>
      </c>
      <c r="H299" s="4" t="str">
        <f t="shared" si="14"/>
        <v/>
      </c>
    </row>
    <row r="300" spans="6:8" x14ac:dyDescent="0.25">
      <c r="F300" s="2">
        <f t="shared" si="12"/>
        <v>0</v>
      </c>
      <c r="G300" s="3">
        <f t="shared" si="13"/>
        <v>0</v>
      </c>
      <c r="H300" s="4" t="str">
        <f t="shared" si="14"/>
        <v/>
      </c>
    </row>
    <row r="301" spans="6:8" x14ac:dyDescent="0.25">
      <c r="F301" s="2">
        <f t="shared" si="12"/>
        <v>0</v>
      </c>
      <c r="G301" s="3">
        <f t="shared" si="13"/>
        <v>0</v>
      </c>
      <c r="H301" s="4" t="str">
        <f t="shared" si="14"/>
        <v/>
      </c>
    </row>
    <row r="302" spans="6:8" x14ac:dyDescent="0.25">
      <c r="F302" s="2">
        <f t="shared" si="12"/>
        <v>0</v>
      </c>
      <c r="G302" s="3">
        <f t="shared" si="13"/>
        <v>0</v>
      </c>
      <c r="H302" s="4" t="str">
        <f t="shared" si="14"/>
        <v/>
      </c>
    </row>
    <row r="303" spans="6:8" x14ac:dyDescent="0.25">
      <c r="F303" s="2">
        <f t="shared" si="12"/>
        <v>0</v>
      </c>
      <c r="G303" s="3">
        <f t="shared" si="13"/>
        <v>0</v>
      </c>
      <c r="H303" s="4" t="str">
        <f t="shared" si="14"/>
        <v/>
      </c>
    </row>
    <row r="304" spans="6:8" x14ac:dyDescent="0.25">
      <c r="F304" s="2">
        <f t="shared" si="12"/>
        <v>0</v>
      </c>
      <c r="G304" s="3">
        <f t="shared" si="13"/>
        <v>0</v>
      </c>
      <c r="H304" s="4" t="str">
        <f t="shared" si="14"/>
        <v/>
      </c>
    </row>
    <row r="305" spans="6:8" x14ac:dyDescent="0.25">
      <c r="F305" s="2">
        <f t="shared" si="12"/>
        <v>0</v>
      </c>
      <c r="G305" s="3">
        <f t="shared" si="13"/>
        <v>0</v>
      </c>
      <c r="H305" s="4" t="str">
        <f t="shared" si="14"/>
        <v/>
      </c>
    </row>
    <row r="306" spans="6:8" x14ac:dyDescent="0.25">
      <c r="F306" s="2">
        <f t="shared" si="12"/>
        <v>0</v>
      </c>
      <c r="G306" s="3">
        <f t="shared" si="13"/>
        <v>0</v>
      </c>
      <c r="H306" s="4" t="str">
        <f t="shared" si="14"/>
        <v/>
      </c>
    </row>
    <row r="307" spans="6:8" x14ac:dyDescent="0.25">
      <c r="F307" s="2">
        <f t="shared" si="12"/>
        <v>0</v>
      </c>
      <c r="G307" s="3">
        <f t="shared" si="13"/>
        <v>0</v>
      </c>
      <c r="H307" s="4" t="str">
        <f t="shared" si="14"/>
        <v/>
      </c>
    </row>
    <row r="308" spans="6:8" x14ac:dyDescent="0.25">
      <c r="F308" s="2">
        <f t="shared" si="12"/>
        <v>0</v>
      </c>
      <c r="G308" s="3">
        <f t="shared" si="13"/>
        <v>0</v>
      </c>
      <c r="H308" s="4" t="str">
        <f t="shared" si="14"/>
        <v/>
      </c>
    </row>
    <row r="309" spans="6:8" x14ac:dyDescent="0.25">
      <c r="F309" s="2">
        <f t="shared" si="12"/>
        <v>0</v>
      </c>
      <c r="G309" s="3">
        <f t="shared" si="13"/>
        <v>0</v>
      </c>
      <c r="H309" s="4" t="str">
        <f t="shared" si="14"/>
        <v/>
      </c>
    </row>
    <row r="310" spans="6:8" x14ac:dyDescent="0.25">
      <c r="F310" s="2">
        <f t="shared" si="12"/>
        <v>0</v>
      </c>
      <c r="G310" s="3">
        <f t="shared" si="13"/>
        <v>0</v>
      </c>
      <c r="H310" s="4" t="str">
        <f t="shared" si="14"/>
        <v/>
      </c>
    </row>
    <row r="311" spans="6:8" x14ac:dyDescent="0.25">
      <c r="F311" s="2">
        <f t="shared" si="12"/>
        <v>0</v>
      </c>
      <c r="G311" s="3">
        <f t="shared" si="13"/>
        <v>0</v>
      </c>
      <c r="H311" s="4" t="str">
        <f t="shared" si="14"/>
        <v/>
      </c>
    </row>
    <row r="312" spans="6:8" x14ac:dyDescent="0.25">
      <c r="F312" s="2">
        <f t="shared" si="12"/>
        <v>0</v>
      </c>
      <c r="G312" s="3">
        <f t="shared" si="13"/>
        <v>0</v>
      </c>
      <c r="H312" s="4" t="str">
        <f t="shared" si="14"/>
        <v/>
      </c>
    </row>
    <row r="313" spans="6:8" x14ac:dyDescent="0.25">
      <c r="F313" s="2">
        <f t="shared" si="12"/>
        <v>0</v>
      </c>
      <c r="G313" s="3">
        <f t="shared" si="13"/>
        <v>0</v>
      </c>
      <c r="H313" s="4" t="str">
        <f t="shared" si="14"/>
        <v/>
      </c>
    </row>
    <row r="314" spans="6:8" x14ac:dyDescent="0.25">
      <c r="F314" s="2">
        <f t="shared" si="12"/>
        <v>0</v>
      </c>
      <c r="G314" s="3">
        <f t="shared" si="13"/>
        <v>0</v>
      </c>
      <c r="H314" s="4" t="str">
        <f t="shared" si="14"/>
        <v/>
      </c>
    </row>
    <row r="315" spans="6:8" x14ac:dyDescent="0.25">
      <c r="F315" s="2">
        <f t="shared" si="12"/>
        <v>0</v>
      </c>
      <c r="G315" s="3">
        <f t="shared" si="13"/>
        <v>0</v>
      </c>
      <c r="H315" s="4" t="str">
        <f t="shared" si="14"/>
        <v/>
      </c>
    </row>
    <row r="316" spans="6:8" x14ac:dyDescent="0.25">
      <c r="F316" s="2">
        <f t="shared" si="12"/>
        <v>0</v>
      </c>
      <c r="G316" s="3">
        <f t="shared" si="13"/>
        <v>0</v>
      </c>
      <c r="H316" s="4" t="str">
        <f t="shared" si="14"/>
        <v/>
      </c>
    </row>
    <row r="317" spans="6:8" x14ac:dyDescent="0.25">
      <c r="F317" s="2">
        <f t="shared" si="12"/>
        <v>0</v>
      </c>
      <c r="G317" s="3">
        <f t="shared" si="13"/>
        <v>0</v>
      </c>
      <c r="H317" s="4" t="str">
        <f t="shared" si="14"/>
        <v/>
      </c>
    </row>
    <row r="318" spans="6:8" x14ac:dyDescent="0.25">
      <c r="F318" s="2">
        <f t="shared" si="12"/>
        <v>0</v>
      </c>
      <c r="G318" s="3">
        <f t="shared" si="13"/>
        <v>0</v>
      </c>
      <c r="H318" s="4" t="str">
        <f t="shared" si="14"/>
        <v/>
      </c>
    </row>
    <row r="319" spans="6:8" x14ac:dyDescent="0.25">
      <c r="F319" s="2">
        <f t="shared" si="12"/>
        <v>0</v>
      </c>
      <c r="G319" s="3">
        <f t="shared" si="13"/>
        <v>0</v>
      </c>
      <c r="H319" s="4" t="str">
        <f t="shared" si="14"/>
        <v/>
      </c>
    </row>
    <row r="320" spans="6:8" x14ac:dyDescent="0.25">
      <c r="F320" s="2">
        <f t="shared" si="12"/>
        <v>0</v>
      </c>
      <c r="G320" s="3">
        <f t="shared" si="13"/>
        <v>0</v>
      </c>
      <c r="H320" s="4" t="str">
        <f t="shared" si="14"/>
        <v/>
      </c>
    </row>
    <row r="321" spans="6:8" x14ac:dyDescent="0.25">
      <c r="F321" s="2">
        <f t="shared" si="12"/>
        <v>0</v>
      </c>
      <c r="G321" s="3">
        <f t="shared" si="13"/>
        <v>0</v>
      </c>
      <c r="H321" s="4" t="str">
        <f t="shared" si="14"/>
        <v/>
      </c>
    </row>
    <row r="322" spans="6:8" x14ac:dyDescent="0.25">
      <c r="F322" s="2">
        <f t="shared" si="12"/>
        <v>0</v>
      </c>
      <c r="G322" s="3">
        <f t="shared" si="13"/>
        <v>0</v>
      </c>
      <c r="H322" s="4" t="str">
        <f t="shared" si="14"/>
        <v/>
      </c>
    </row>
    <row r="323" spans="6:8" x14ac:dyDescent="0.25">
      <c r="F323" s="2">
        <f t="shared" si="12"/>
        <v>0</v>
      </c>
      <c r="G323" s="3">
        <f t="shared" si="13"/>
        <v>0</v>
      </c>
      <c r="H323" s="4" t="str">
        <f t="shared" si="14"/>
        <v/>
      </c>
    </row>
    <row r="324" spans="6:8" x14ac:dyDescent="0.25">
      <c r="F324" s="2">
        <f t="shared" si="12"/>
        <v>0</v>
      </c>
      <c r="G324" s="3">
        <f t="shared" si="13"/>
        <v>0</v>
      </c>
      <c r="H324" s="4" t="str">
        <f t="shared" si="14"/>
        <v/>
      </c>
    </row>
    <row r="325" spans="6:8" x14ac:dyDescent="0.25">
      <c r="F325" s="2">
        <f t="shared" si="12"/>
        <v>0</v>
      </c>
      <c r="G325" s="3">
        <f t="shared" si="13"/>
        <v>0</v>
      </c>
      <c r="H325" s="4" t="str">
        <f t="shared" si="14"/>
        <v/>
      </c>
    </row>
    <row r="326" spans="6:8" x14ac:dyDescent="0.25">
      <c r="F326" s="2">
        <f t="shared" si="12"/>
        <v>0</v>
      </c>
      <c r="G326" s="3">
        <f t="shared" si="13"/>
        <v>0</v>
      </c>
      <c r="H326" s="4" t="str">
        <f t="shared" si="14"/>
        <v/>
      </c>
    </row>
    <row r="327" spans="6:8" x14ac:dyDescent="0.25">
      <c r="F327" s="2">
        <f t="shared" si="12"/>
        <v>0</v>
      </c>
      <c r="G327" s="3">
        <f t="shared" si="13"/>
        <v>0</v>
      </c>
      <c r="H327" s="4" t="str">
        <f t="shared" si="14"/>
        <v/>
      </c>
    </row>
    <row r="328" spans="6:8" x14ac:dyDescent="0.25">
      <c r="F328" s="2">
        <f t="shared" si="12"/>
        <v>0</v>
      </c>
      <c r="G328" s="3">
        <f t="shared" si="13"/>
        <v>0</v>
      </c>
      <c r="H328" s="4" t="str">
        <f t="shared" si="14"/>
        <v/>
      </c>
    </row>
    <row r="329" spans="6:8" x14ac:dyDescent="0.25">
      <c r="F329" s="2">
        <f t="shared" si="12"/>
        <v>0</v>
      </c>
      <c r="G329" s="3">
        <f t="shared" si="13"/>
        <v>0</v>
      </c>
      <c r="H329" s="4" t="str">
        <f t="shared" si="14"/>
        <v/>
      </c>
    </row>
    <row r="330" spans="6:8" x14ac:dyDescent="0.25">
      <c r="F330" s="2">
        <f t="shared" si="12"/>
        <v>0</v>
      </c>
      <c r="G330" s="3">
        <f t="shared" si="13"/>
        <v>0</v>
      </c>
      <c r="H330" s="4" t="str">
        <f t="shared" si="14"/>
        <v/>
      </c>
    </row>
    <row r="331" spans="6:8" x14ac:dyDescent="0.25">
      <c r="F331" s="2">
        <f t="shared" si="12"/>
        <v>0</v>
      </c>
      <c r="G331" s="3">
        <f t="shared" si="13"/>
        <v>0</v>
      </c>
      <c r="H331" s="4" t="str">
        <f t="shared" si="14"/>
        <v/>
      </c>
    </row>
    <row r="332" spans="6:8" x14ac:dyDescent="0.25">
      <c r="F332" s="2">
        <f t="shared" ref="F332:F395" si="15">SUM(B332:E332)</f>
        <v>0</v>
      </c>
      <c r="G332" s="3">
        <f t="shared" ref="G332:G395" si="16">F332/3</f>
        <v>0</v>
      </c>
      <c r="H332" s="4" t="str">
        <f t="shared" ref="H332:H395" si="17">LEFT(A332,3)</f>
        <v/>
      </c>
    </row>
    <row r="333" spans="6:8" x14ac:dyDescent="0.25">
      <c r="F333" s="2">
        <f t="shared" si="15"/>
        <v>0</v>
      </c>
      <c r="G333" s="3">
        <f t="shared" si="16"/>
        <v>0</v>
      </c>
      <c r="H333" s="4" t="str">
        <f t="shared" si="17"/>
        <v/>
      </c>
    </row>
    <row r="334" spans="6:8" x14ac:dyDescent="0.25">
      <c r="F334" s="2">
        <f t="shared" si="15"/>
        <v>0</v>
      </c>
      <c r="G334" s="3">
        <f t="shared" si="16"/>
        <v>0</v>
      </c>
      <c r="H334" s="4" t="str">
        <f t="shared" si="17"/>
        <v/>
      </c>
    </row>
    <row r="335" spans="6:8" x14ac:dyDescent="0.25">
      <c r="F335" s="2">
        <f t="shared" si="15"/>
        <v>0</v>
      </c>
      <c r="G335" s="3">
        <f t="shared" si="16"/>
        <v>0</v>
      </c>
      <c r="H335" s="4" t="str">
        <f t="shared" si="17"/>
        <v/>
      </c>
    </row>
    <row r="336" spans="6:8" x14ac:dyDescent="0.25">
      <c r="F336" s="2">
        <f t="shared" si="15"/>
        <v>0</v>
      </c>
      <c r="G336" s="3">
        <f t="shared" si="16"/>
        <v>0</v>
      </c>
      <c r="H336" s="4" t="str">
        <f t="shared" si="17"/>
        <v/>
      </c>
    </row>
    <row r="337" spans="6:8" x14ac:dyDescent="0.25">
      <c r="F337" s="2">
        <f t="shared" si="15"/>
        <v>0</v>
      </c>
      <c r="G337" s="3">
        <f t="shared" si="16"/>
        <v>0</v>
      </c>
      <c r="H337" s="4" t="str">
        <f t="shared" si="17"/>
        <v/>
      </c>
    </row>
    <row r="338" spans="6:8" x14ac:dyDescent="0.25">
      <c r="F338" s="2">
        <f t="shared" si="15"/>
        <v>0</v>
      </c>
      <c r="G338" s="3">
        <f t="shared" si="16"/>
        <v>0</v>
      </c>
      <c r="H338" s="4" t="str">
        <f t="shared" si="17"/>
        <v/>
      </c>
    </row>
    <row r="339" spans="6:8" x14ac:dyDescent="0.25">
      <c r="F339" s="2">
        <f t="shared" si="15"/>
        <v>0</v>
      </c>
      <c r="G339" s="3">
        <f t="shared" si="16"/>
        <v>0</v>
      </c>
      <c r="H339" s="4" t="str">
        <f t="shared" si="17"/>
        <v/>
      </c>
    </row>
    <row r="340" spans="6:8" x14ac:dyDescent="0.25">
      <c r="F340" s="2">
        <f t="shared" si="15"/>
        <v>0</v>
      </c>
      <c r="G340" s="3">
        <f t="shared" si="16"/>
        <v>0</v>
      </c>
      <c r="H340" s="4" t="str">
        <f t="shared" si="17"/>
        <v/>
      </c>
    </row>
    <row r="341" spans="6:8" x14ac:dyDescent="0.25">
      <c r="F341" s="2">
        <f t="shared" si="15"/>
        <v>0</v>
      </c>
      <c r="G341" s="3">
        <f t="shared" si="16"/>
        <v>0</v>
      </c>
      <c r="H341" s="4" t="str">
        <f t="shared" si="17"/>
        <v/>
      </c>
    </row>
    <row r="342" spans="6:8" x14ac:dyDescent="0.25">
      <c r="F342" s="2">
        <f t="shared" si="15"/>
        <v>0</v>
      </c>
      <c r="G342" s="3">
        <f t="shared" si="16"/>
        <v>0</v>
      </c>
      <c r="H342" s="4" t="str">
        <f t="shared" si="17"/>
        <v/>
      </c>
    </row>
    <row r="343" spans="6:8" x14ac:dyDescent="0.25">
      <c r="F343" s="2">
        <f t="shared" si="15"/>
        <v>0</v>
      </c>
      <c r="G343" s="3">
        <f t="shared" si="16"/>
        <v>0</v>
      </c>
      <c r="H343" s="4" t="str">
        <f t="shared" si="17"/>
        <v/>
      </c>
    </row>
    <row r="344" spans="6:8" x14ac:dyDescent="0.25">
      <c r="F344" s="2">
        <f t="shared" si="15"/>
        <v>0</v>
      </c>
      <c r="G344" s="3">
        <f t="shared" si="16"/>
        <v>0</v>
      </c>
      <c r="H344" s="4" t="str">
        <f t="shared" si="17"/>
        <v/>
      </c>
    </row>
    <row r="345" spans="6:8" x14ac:dyDescent="0.25">
      <c r="F345" s="2">
        <f t="shared" si="15"/>
        <v>0</v>
      </c>
      <c r="G345" s="3">
        <f t="shared" si="16"/>
        <v>0</v>
      </c>
      <c r="H345" s="4" t="str">
        <f t="shared" si="17"/>
        <v/>
      </c>
    </row>
    <row r="346" spans="6:8" x14ac:dyDescent="0.25">
      <c r="F346" s="2">
        <f t="shared" si="15"/>
        <v>0</v>
      </c>
      <c r="G346" s="3">
        <f t="shared" si="16"/>
        <v>0</v>
      </c>
      <c r="H346" s="4" t="str">
        <f t="shared" si="17"/>
        <v/>
      </c>
    </row>
    <row r="347" spans="6:8" x14ac:dyDescent="0.25">
      <c r="F347" s="2">
        <f t="shared" si="15"/>
        <v>0</v>
      </c>
      <c r="G347" s="3">
        <f t="shared" si="16"/>
        <v>0</v>
      </c>
      <c r="H347" s="4" t="str">
        <f t="shared" si="17"/>
        <v/>
      </c>
    </row>
    <row r="348" spans="6:8" x14ac:dyDescent="0.25">
      <c r="F348" s="2">
        <f t="shared" si="15"/>
        <v>0</v>
      </c>
      <c r="G348" s="3">
        <f t="shared" si="16"/>
        <v>0</v>
      </c>
      <c r="H348" s="4" t="str">
        <f t="shared" si="17"/>
        <v/>
      </c>
    </row>
    <row r="349" spans="6:8" x14ac:dyDescent="0.25">
      <c r="F349" s="2">
        <f t="shared" si="15"/>
        <v>0</v>
      </c>
      <c r="G349" s="3">
        <f t="shared" si="16"/>
        <v>0</v>
      </c>
      <c r="H349" s="4" t="str">
        <f t="shared" si="17"/>
        <v/>
      </c>
    </row>
    <row r="350" spans="6:8" x14ac:dyDescent="0.25">
      <c r="F350" s="2">
        <f t="shared" si="15"/>
        <v>0</v>
      </c>
      <c r="G350" s="3">
        <f t="shared" si="16"/>
        <v>0</v>
      </c>
      <c r="H350" s="4" t="str">
        <f t="shared" si="17"/>
        <v/>
      </c>
    </row>
    <row r="351" spans="6:8" x14ac:dyDescent="0.25">
      <c r="F351" s="2">
        <f t="shared" si="15"/>
        <v>0</v>
      </c>
      <c r="G351" s="3">
        <f t="shared" si="16"/>
        <v>0</v>
      </c>
      <c r="H351" s="4" t="str">
        <f t="shared" si="17"/>
        <v/>
      </c>
    </row>
    <row r="352" spans="6:8" x14ac:dyDescent="0.25">
      <c r="F352" s="2">
        <f t="shared" si="15"/>
        <v>0</v>
      </c>
      <c r="G352" s="3">
        <f t="shared" si="16"/>
        <v>0</v>
      </c>
      <c r="H352" s="4" t="str">
        <f t="shared" si="17"/>
        <v/>
      </c>
    </row>
    <row r="353" spans="6:8" x14ac:dyDescent="0.25">
      <c r="F353" s="2">
        <f t="shared" si="15"/>
        <v>0</v>
      </c>
      <c r="G353" s="3">
        <f t="shared" si="16"/>
        <v>0</v>
      </c>
      <c r="H353" s="4" t="str">
        <f t="shared" si="17"/>
        <v/>
      </c>
    </row>
    <row r="354" spans="6:8" x14ac:dyDescent="0.25">
      <c r="F354" s="2">
        <f t="shared" si="15"/>
        <v>0</v>
      </c>
      <c r="G354" s="3">
        <f t="shared" si="16"/>
        <v>0</v>
      </c>
      <c r="H354" s="4" t="str">
        <f t="shared" si="17"/>
        <v/>
      </c>
    </row>
    <row r="355" spans="6:8" x14ac:dyDescent="0.25">
      <c r="F355" s="2">
        <f t="shared" si="15"/>
        <v>0</v>
      </c>
      <c r="G355" s="3">
        <f t="shared" si="16"/>
        <v>0</v>
      </c>
      <c r="H355" s="4" t="str">
        <f t="shared" si="17"/>
        <v/>
      </c>
    </row>
    <row r="356" spans="6:8" x14ac:dyDescent="0.25">
      <c r="F356" s="2">
        <f t="shared" si="15"/>
        <v>0</v>
      </c>
      <c r="G356" s="3">
        <f t="shared" si="16"/>
        <v>0</v>
      </c>
      <c r="H356" s="4" t="str">
        <f t="shared" si="17"/>
        <v/>
      </c>
    </row>
    <row r="357" spans="6:8" x14ac:dyDescent="0.25">
      <c r="F357" s="2">
        <f t="shared" si="15"/>
        <v>0</v>
      </c>
      <c r="G357" s="3">
        <f t="shared" si="16"/>
        <v>0</v>
      </c>
      <c r="H357" s="4" t="str">
        <f t="shared" si="17"/>
        <v/>
      </c>
    </row>
    <row r="358" spans="6:8" x14ac:dyDescent="0.25">
      <c r="F358" s="2">
        <f t="shared" si="15"/>
        <v>0</v>
      </c>
      <c r="G358" s="3">
        <f t="shared" si="16"/>
        <v>0</v>
      </c>
      <c r="H358" s="4" t="str">
        <f t="shared" si="17"/>
        <v/>
      </c>
    </row>
    <row r="359" spans="6:8" x14ac:dyDescent="0.25">
      <c r="F359" s="2">
        <f t="shared" si="15"/>
        <v>0</v>
      </c>
      <c r="G359" s="3">
        <f t="shared" si="16"/>
        <v>0</v>
      </c>
      <c r="H359" s="4" t="str">
        <f t="shared" si="17"/>
        <v/>
      </c>
    </row>
    <row r="360" spans="6:8" x14ac:dyDescent="0.25">
      <c r="F360" s="2">
        <f t="shared" si="15"/>
        <v>0</v>
      </c>
      <c r="G360" s="3">
        <f t="shared" si="16"/>
        <v>0</v>
      </c>
      <c r="H360" s="4" t="str">
        <f t="shared" si="17"/>
        <v/>
      </c>
    </row>
    <row r="361" spans="6:8" x14ac:dyDescent="0.25">
      <c r="F361" s="2">
        <f t="shared" si="15"/>
        <v>0</v>
      </c>
      <c r="G361" s="3">
        <f t="shared" si="16"/>
        <v>0</v>
      </c>
      <c r="H361" s="4" t="str">
        <f t="shared" si="17"/>
        <v/>
      </c>
    </row>
    <row r="362" spans="6:8" x14ac:dyDescent="0.25">
      <c r="F362" s="2">
        <f t="shared" si="15"/>
        <v>0</v>
      </c>
      <c r="G362" s="3">
        <f t="shared" si="16"/>
        <v>0</v>
      </c>
      <c r="H362" s="4" t="str">
        <f t="shared" si="17"/>
        <v/>
      </c>
    </row>
    <row r="363" spans="6:8" x14ac:dyDescent="0.25">
      <c r="F363" s="2">
        <f t="shared" si="15"/>
        <v>0</v>
      </c>
      <c r="G363" s="3">
        <f t="shared" si="16"/>
        <v>0</v>
      </c>
      <c r="H363" s="4" t="str">
        <f t="shared" si="17"/>
        <v/>
      </c>
    </row>
    <row r="364" spans="6:8" x14ac:dyDescent="0.25">
      <c r="F364" s="2">
        <f t="shared" si="15"/>
        <v>0</v>
      </c>
      <c r="G364" s="3">
        <f t="shared" si="16"/>
        <v>0</v>
      </c>
      <c r="H364" s="4" t="str">
        <f t="shared" si="17"/>
        <v/>
      </c>
    </row>
    <row r="365" spans="6:8" x14ac:dyDescent="0.25">
      <c r="F365" s="2">
        <f t="shared" si="15"/>
        <v>0</v>
      </c>
      <c r="G365" s="3">
        <f t="shared" si="16"/>
        <v>0</v>
      </c>
      <c r="H365" s="4" t="str">
        <f t="shared" si="17"/>
        <v/>
      </c>
    </row>
    <row r="366" spans="6:8" x14ac:dyDescent="0.25">
      <c r="F366" s="2">
        <f t="shared" si="15"/>
        <v>0</v>
      </c>
      <c r="G366" s="3">
        <f t="shared" si="16"/>
        <v>0</v>
      </c>
      <c r="H366" s="4" t="str">
        <f t="shared" si="17"/>
        <v/>
      </c>
    </row>
    <row r="367" spans="6:8" x14ac:dyDescent="0.25">
      <c r="F367" s="2">
        <f t="shared" si="15"/>
        <v>0</v>
      </c>
      <c r="G367" s="3">
        <f t="shared" si="16"/>
        <v>0</v>
      </c>
      <c r="H367" s="4" t="str">
        <f t="shared" si="17"/>
        <v/>
      </c>
    </row>
    <row r="368" spans="6:8" x14ac:dyDescent="0.25">
      <c r="F368" s="2">
        <f t="shared" si="15"/>
        <v>0</v>
      </c>
      <c r="G368" s="3">
        <f t="shared" si="16"/>
        <v>0</v>
      </c>
      <c r="H368" s="4" t="str">
        <f t="shared" si="17"/>
        <v/>
      </c>
    </row>
    <row r="369" spans="6:8" x14ac:dyDescent="0.25">
      <c r="F369" s="2">
        <f t="shared" si="15"/>
        <v>0</v>
      </c>
      <c r="G369" s="3">
        <f t="shared" si="16"/>
        <v>0</v>
      </c>
      <c r="H369" s="4" t="str">
        <f t="shared" si="17"/>
        <v/>
      </c>
    </row>
    <row r="370" spans="6:8" x14ac:dyDescent="0.25">
      <c r="F370" s="2">
        <f t="shared" si="15"/>
        <v>0</v>
      </c>
      <c r="G370" s="3">
        <f t="shared" si="16"/>
        <v>0</v>
      </c>
      <c r="H370" s="4" t="str">
        <f t="shared" si="17"/>
        <v/>
      </c>
    </row>
    <row r="371" spans="6:8" x14ac:dyDescent="0.25">
      <c r="F371" s="2">
        <f t="shared" si="15"/>
        <v>0</v>
      </c>
      <c r="G371" s="3">
        <f t="shared" si="16"/>
        <v>0</v>
      </c>
      <c r="H371" s="4" t="str">
        <f t="shared" si="17"/>
        <v/>
      </c>
    </row>
    <row r="372" spans="6:8" x14ac:dyDescent="0.25">
      <c r="F372" s="2">
        <f t="shared" si="15"/>
        <v>0</v>
      </c>
      <c r="G372" s="3">
        <f t="shared" si="16"/>
        <v>0</v>
      </c>
      <c r="H372" s="4" t="str">
        <f t="shared" si="17"/>
        <v/>
      </c>
    </row>
    <row r="373" spans="6:8" x14ac:dyDescent="0.25">
      <c r="F373" s="2">
        <f t="shared" si="15"/>
        <v>0</v>
      </c>
      <c r="G373" s="3">
        <f t="shared" si="16"/>
        <v>0</v>
      </c>
      <c r="H373" s="4" t="str">
        <f t="shared" si="17"/>
        <v/>
      </c>
    </row>
    <row r="374" spans="6:8" x14ac:dyDescent="0.25">
      <c r="F374" s="2">
        <f t="shared" si="15"/>
        <v>0</v>
      </c>
      <c r="G374" s="3">
        <f t="shared" si="16"/>
        <v>0</v>
      </c>
      <c r="H374" s="4" t="str">
        <f t="shared" si="17"/>
        <v/>
      </c>
    </row>
    <row r="375" spans="6:8" x14ac:dyDescent="0.25">
      <c r="F375" s="2">
        <f t="shared" si="15"/>
        <v>0</v>
      </c>
      <c r="G375" s="3">
        <f t="shared" si="16"/>
        <v>0</v>
      </c>
      <c r="H375" s="4" t="str">
        <f t="shared" si="17"/>
        <v/>
      </c>
    </row>
    <row r="376" spans="6:8" x14ac:dyDescent="0.25">
      <c r="F376" s="2">
        <f t="shared" si="15"/>
        <v>0</v>
      </c>
      <c r="G376" s="3">
        <f t="shared" si="16"/>
        <v>0</v>
      </c>
      <c r="H376" s="4" t="str">
        <f t="shared" si="17"/>
        <v/>
      </c>
    </row>
    <row r="377" spans="6:8" x14ac:dyDescent="0.25">
      <c r="F377" s="2">
        <f t="shared" si="15"/>
        <v>0</v>
      </c>
      <c r="G377" s="3">
        <f t="shared" si="16"/>
        <v>0</v>
      </c>
      <c r="H377" s="4" t="str">
        <f t="shared" si="17"/>
        <v/>
      </c>
    </row>
    <row r="378" spans="6:8" x14ac:dyDescent="0.25">
      <c r="F378" s="2">
        <f t="shared" si="15"/>
        <v>0</v>
      </c>
      <c r="G378" s="3">
        <f t="shared" si="16"/>
        <v>0</v>
      </c>
      <c r="H378" s="4" t="str">
        <f t="shared" si="17"/>
        <v/>
      </c>
    </row>
    <row r="379" spans="6:8" x14ac:dyDescent="0.25">
      <c r="F379" s="2">
        <f t="shared" si="15"/>
        <v>0</v>
      </c>
      <c r="G379" s="3">
        <f t="shared" si="16"/>
        <v>0</v>
      </c>
      <c r="H379" s="4" t="str">
        <f t="shared" si="17"/>
        <v/>
      </c>
    </row>
    <row r="380" spans="6:8" x14ac:dyDescent="0.25">
      <c r="F380" s="2">
        <f t="shared" si="15"/>
        <v>0</v>
      </c>
      <c r="G380" s="3">
        <f t="shared" si="16"/>
        <v>0</v>
      </c>
      <c r="H380" s="4" t="str">
        <f t="shared" si="17"/>
        <v/>
      </c>
    </row>
    <row r="381" spans="6:8" x14ac:dyDescent="0.25">
      <c r="F381" s="2">
        <f t="shared" si="15"/>
        <v>0</v>
      </c>
      <c r="G381" s="3">
        <f t="shared" si="16"/>
        <v>0</v>
      </c>
      <c r="H381" s="4" t="str">
        <f t="shared" si="17"/>
        <v/>
      </c>
    </row>
    <row r="382" spans="6:8" x14ac:dyDescent="0.25">
      <c r="F382" s="2">
        <f t="shared" si="15"/>
        <v>0</v>
      </c>
      <c r="G382" s="3">
        <f t="shared" si="16"/>
        <v>0</v>
      </c>
      <c r="H382" s="4" t="str">
        <f t="shared" si="17"/>
        <v/>
      </c>
    </row>
    <row r="383" spans="6:8" x14ac:dyDescent="0.25">
      <c r="F383" s="2">
        <f t="shared" si="15"/>
        <v>0</v>
      </c>
      <c r="G383" s="3">
        <f t="shared" si="16"/>
        <v>0</v>
      </c>
      <c r="H383" s="4" t="str">
        <f t="shared" si="17"/>
        <v/>
      </c>
    </row>
    <row r="384" spans="6:8" x14ac:dyDescent="0.25">
      <c r="F384" s="2">
        <f t="shared" si="15"/>
        <v>0</v>
      </c>
      <c r="G384" s="3">
        <f t="shared" si="16"/>
        <v>0</v>
      </c>
      <c r="H384" s="4" t="str">
        <f t="shared" si="17"/>
        <v/>
      </c>
    </row>
    <row r="385" spans="6:8" x14ac:dyDescent="0.25">
      <c r="F385" s="2">
        <f t="shared" si="15"/>
        <v>0</v>
      </c>
      <c r="G385" s="3">
        <f t="shared" si="16"/>
        <v>0</v>
      </c>
      <c r="H385" s="4" t="str">
        <f t="shared" si="17"/>
        <v/>
      </c>
    </row>
    <row r="386" spans="6:8" x14ac:dyDescent="0.25">
      <c r="F386" s="2">
        <f t="shared" si="15"/>
        <v>0</v>
      </c>
      <c r="G386" s="3">
        <f t="shared" si="16"/>
        <v>0</v>
      </c>
      <c r="H386" s="4" t="str">
        <f t="shared" si="17"/>
        <v/>
      </c>
    </row>
    <row r="387" spans="6:8" x14ac:dyDescent="0.25">
      <c r="F387" s="2">
        <f t="shared" si="15"/>
        <v>0</v>
      </c>
      <c r="G387" s="3">
        <f t="shared" si="16"/>
        <v>0</v>
      </c>
      <c r="H387" s="4" t="str">
        <f t="shared" si="17"/>
        <v/>
      </c>
    </row>
    <row r="388" spans="6:8" x14ac:dyDescent="0.25">
      <c r="F388" s="2">
        <f t="shared" si="15"/>
        <v>0</v>
      </c>
      <c r="G388" s="3">
        <f t="shared" si="16"/>
        <v>0</v>
      </c>
      <c r="H388" s="4" t="str">
        <f t="shared" si="17"/>
        <v/>
      </c>
    </row>
    <row r="389" spans="6:8" x14ac:dyDescent="0.25">
      <c r="F389" s="2">
        <f t="shared" si="15"/>
        <v>0</v>
      </c>
      <c r="G389" s="3">
        <f t="shared" si="16"/>
        <v>0</v>
      </c>
      <c r="H389" s="4" t="str">
        <f t="shared" si="17"/>
        <v/>
      </c>
    </row>
    <row r="390" spans="6:8" x14ac:dyDescent="0.25">
      <c r="F390" s="2">
        <f t="shared" si="15"/>
        <v>0</v>
      </c>
      <c r="G390" s="3">
        <f t="shared" si="16"/>
        <v>0</v>
      </c>
      <c r="H390" s="4" t="str">
        <f t="shared" si="17"/>
        <v/>
      </c>
    </row>
    <row r="391" spans="6:8" x14ac:dyDescent="0.25">
      <c r="F391" s="2">
        <f t="shared" si="15"/>
        <v>0</v>
      </c>
      <c r="G391" s="3">
        <f t="shared" si="16"/>
        <v>0</v>
      </c>
      <c r="H391" s="4" t="str">
        <f t="shared" si="17"/>
        <v/>
      </c>
    </row>
    <row r="392" spans="6:8" x14ac:dyDescent="0.25">
      <c r="F392" s="2">
        <f t="shared" si="15"/>
        <v>0</v>
      </c>
      <c r="G392" s="3">
        <f t="shared" si="16"/>
        <v>0</v>
      </c>
      <c r="H392" s="4" t="str">
        <f t="shared" si="17"/>
        <v/>
      </c>
    </row>
    <row r="393" spans="6:8" x14ac:dyDescent="0.25">
      <c r="F393" s="2">
        <f t="shared" si="15"/>
        <v>0</v>
      </c>
      <c r="G393" s="3">
        <f t="shared" si="16"/>
        <v>0</v>
      </c>
      <c r="H393" s="4" t="str">
        <f t="shared" si="17"/>
        <v/>
      </c>
    </row>
    <row r="394" spans="6:8" x14ac:dyDescent="0.25">
      <c r="F394" s="2">
        <f t="shared" si="15"/>
        <v>0</v>
      </c>
      <c r="G394" s="3">
        <f t="shared" si="16"/>
        <v>0</v>
      </c>
      <c r="H394" s="4" t="str">
        <f t="shared" si="17"/>
        <v/>
      </c>
    </row>
    <row r="395" spans="6:8" x14ac:dyDescent="0.25">
      <c r="F395" s="2">
        <f t="shared" si="15"/>
        <v>0</v>
      </c>
      <c r="G395" s="3">
        <f t="shared" si="16"/>
        <v>0</v>
      </c>
      <c r="H395" s="4" t="str">
        <f t="shared" si="17"/>
        <v/>
      </c>
    </row>
    <row r="396" spans="6:8" x14ac:dyDescent="0.25">
      <c r="F396" s="2">
        <f t="shared" ref="F396:F459" si="18">SUM(B396:E396)</f>
        <v>0</v>
      </c>
      <c r="G396" s="3">
        <f t="shared" ref="G396:G459" si="19">F396/3</f>
        <v>0</v>
      </c>
      <c r="H396" s="4" t="str">
        <f t="shared" ref="H396:H459" si="20">LEFT(A396,3)</f>
        <v/>
      </c>
    </row>
    <row r="397" spans="6:8" x14ac:dyDescent="0.25">
      <c r="F397" s="2">
        <f t="shared" si="18"/>
        <v>0</v>
      </c>
      <c r="G397" s="3">
        <f t="shared" si="19"/>
        <v>0</v>
      </c>
      <c r="H397" s="4" t="str">
        <f t="shared" si="20"/>
        <v/>
      </c>
    </row>
    <row r="398" spans="6:8" x14ac:dyDescent="0.25">
      <c r="F398" s="2">
        <f t="shared" si="18"/>
        <v>0</v>
      </c>
      <c r="G398" s="3">
        <f t="shared" si="19"/>
        <v>0</v>
      </c>
      <c r="H398" s="4" t="str">
        <f t="shared" si="20"/>
        <v/>
      </c>
    </row>
    <row r="399" spans="6:8" x14ac:dyDescent="0.25">
      <c r="F399" s="2">
        <f t="shared" si="18"/>
        <v>0</v>
      </c>
      <c r="G399" s="3">
        <f t="shared" si="19"/>
        <v>0</v>
      </c>
      <c r="H399" s="4" t="str">
        <f t="shared" si="20"/>
        <v/>
      </c>
    </row>
    <row r="400" spans="6:8" x14ac:dyDescent="0.25">
      <c r="F400" s="2">
        <f t="shared" si="18"/>
        <v>0</v>
      </c>
      <c r="G400" s="3">
        <f t="shared" si="19"/>
        <v>0</v>
      </c>
      <c r="H400" s="4" t="str">
        <f t="shared" si="20"/>
        <v/>
      </c>
    </row>
    <row r="401" spans="6:8" x14ac:dyDescent="0.25">
      <c r="F401" s="2">
        <f t="shared" si="18"/>
        <v>0</v>
      </c>
      <c r="G401" s="3">
        <f t="shared" si="19"/>
        <v>0</v>
      </c>
      <c r="H401" s="4" t="str">
        <f t="shared" si="20"/>
        <v/>
      </c>
    </row>
    <row r="402" spans="6:8" x14ac:dyDescent="0.25">
      <c r="F402" s="2">
        <f t="shared" si="18"/>
        <v>0</v>
      </c>
      <c r="G402" s="3">
        <f t="shared" si="19"/>
        <v>0</v>
      </c>
      <c r="H402" s="4" t="str">
        <f t="shared" si="20"/>
        <v/>
      </c>
    </row>
    <row r="403" spans="6:8" x14ac:dyDescent="0.25">
      <c r="F403" s="2">
        <f t="shared" si="18"/>
        <v>0</v>
      </c>
      <c r="G403" s="3">
        <f t="shared" si="19"/>
        <v>0</v>
      </c>
      <c r="H403" s="4" t="str">
        <f t="shared" si="20"/>
        <v/>
      </c>
    </row>
    <row r="404" spans="6:8" x14ac:dyDescent="0.25">
      <c r="F404" s="2">
        <f t="shared" si="18"/>
        <v>0</v>
      </c>
      <c r="G404" s="3">
        <f t="shared" si="19"/>
        <v>0</v>
      </c>
      <c r="H404" s="4" t="str">
        <f t="shared" si="20"/>
        <v/>
      </c>
    </row>
    <row r="405" spans="6:8" x14ac:dyDescent="0.25">
      <c r="F405" s="2">
        <f t="shared" si="18"/>
        <v>0</v>
      </c>
      <c r="G405" s="3">
        <f t="shared" si="19"/>
        <v>0</v>
      </c>
      <c r="H405" s="4" t="str">
        <f t="shared" si="20"/>
        <v/>
      </c>
    </row>
    <row r="406" spans="6:8" x14ac:dyDescent="0.25">
      <c r="F406" s="2">
        <f t="shared" si="18"/>
        <v>0</v>
      </c>
      <c r="G406" s="3">
        <f t="shared" si="19"/>
        <v>0</v>
      </c>
      <c r="H406" s="4" t="str">
        <f t="shared" si="20"/>
        <v/>
      </c>
    </row>
    <row r="407" spans="6:8" x14ac:dyDescent="0.25">
      <c r="F407" s="2">
        <f t="shared" si="18"/>
        <v>0</v>
      </c>
      <c r="G407" s="3">
        <f t="shared" si="19"/>
        <v>0</v>
      </c>
      <c r="H407" s="4" t="str">
        <f t="shared" si="20"/>
        <v/>
      </c>
    </row>
    <row r="408" spans="6:8" x14ac:dyDescent="0.25">
      <c r="F408" s="2">
        <f t="shared" si="18"/>
        <v>0</v>
      </c>
      <c r="G408" s="3">
        <f t="shared" si="19"/>
        <v>0</v>
      </c>
      <c r="H408" s="4" t="str">
        <f t="shared" si="20"/>
        <v/>
      </c>
    </row>
    <row r="409" spans="6:8" x14ac:dyDescent="0.25">
      <c r="F409" s="2">
        <f t="shared" si="18"/>
        <v>0</v>
      </c>
      <c r="G409" s="3">
        <f t="shared" si="19"/>
        <v>0</v>
      </c>
      <c r="H409" s="4" t="str">
        <f t="shared" si="20"/>
        <v/>
      </c>
    </row>
    <row r="410" spans="6:8" x14ac:dyDescent="0.25">
      <c r="F410" s="2">
        <f t="shared" si="18"/>
        <v>0</v>
      </c>
      <c r="G410" s="3">
        <f t="shared" si="19"/>
        <v>0</v>
      </c>
      <c r="H410" s="4" t="str">
        <f t="shared" si="20"/>
        <v/>
      </c>
    </row>
    <row r="411" spans="6:8" x14ac:dyDescent="0.25">
      <c r="F411" s="2">
        <f t="shared" si="18"/>
        <v>0</v>
      </c>
      <c r="G411" s="3">
        <f t="shared" si="19"/>
        <v>0</v>
      </c>
      <c r="H411" s="4" t="str">
        <f t="shared" si="20"/>
        <v/>
      </c>
    </row>
    <row r="412" spans="6:8" x14ac:dyDescent="0.25">
      <c r="F412" s="2">
        <f t="shared" si="18"/>
        <v>0</v>
      </c>
      <c r="G412" s="3">
        <f t="shared" si="19"/>
        <v>0</v>
      </c>
      <c r="H412" s="4" t="str">
        <f t="shared" si="20"/>
        <v/>
      </c>
    </row>
    <row r="413" spans="6:8" x14ac:dyDescent="0.25">
      <c r="F413" s="2">
        <f t="shared" si="18"/>
        <v>0</v>
      </c>
      <c r="G413" s="3">
        <f t="shared" si="19"/>
        <v>0</v>
      </c>
      <c r="H413" s="4" t="str">
        <f t="shared" si="20"/>
        <v/>
      </c>
    </row>
    <row r="414" spans="6:8" x14ac:dyDescent="0.25">
      <c r="F414" s="2">
        <f t="shared" si="18"/>
        <v>0</v>
      </c>
      <c r="G414" s="3">
        <f t="shared" si="19"/>
        <v>0</v>
      </c>
      <c r="H414" s="4" t="str">
        <f t="shared" si="20"/>
        <v/>
      </c>
    </row>
    <row r="415" spans="6:8" x14ac:dyDescent="0.25">
      <c r="F415" s="2">
        <f t="shared" si="18"/>
        <v>0</v>
      </c>
      <c r="G415" s="3">
        <f t="shared" si="19"/>
        <v>0</v>
      </c>
      <c r="H415" s="4" t="str">
        <f t="shared" si="20"/>
        <v/>
      </c>
    </row>
    <row r="416" spans="6:8" x14ac:dyDescent="0.25">
      <c r="F416" s="2">
        <f t="shared" si="18"/>
        <v>0</v>
      </c>
      <c r="G416" s="3">
        <f t="shared" si="19"/>
        <v>0</v>
      </c>
      <c r="H416" s="4" t="str">
        <f t="shared" si="20"/>
        <v/>
      </c>
    </row>
    <row r="417" spans="6:8" x14ac:dyDescent="0.25">
      <c r="F417" s="2">
        <f t="shared" si="18"/>
        <v>0</v>
      </c>
      <c r="G417" s="3">
        <f t="shared" si="19"/>
        <v>0</v>
      </c>
      <c r="H417" s="4" t="str">
        <f t="shared" si="20"/>
        <v/>
      </c>
    </row>
    <row r="418" spans="6:8" x14ac:dyDescent="0.25">
      <c r="F418" s="2">
        <f t="shared" si="18"/>
        <v>0</v>
      </c>
      <c r="G418" s="3">
        <f t="shared" si="19"/>
        <v>0</v>
      </c>
      <c r="H418" s="4" t="str">
        <f t="shared" si="20"/>
        <v/>
      </c>
    </row>
    <row r="419" spans="6:8" x14ac:dyDescent="0.25">
      <c r="F419" s="2">
        <f t="shared" si="18"/>
        <v>0</v>
      </c>
      <c r="G419" s="3">
        <f t="shared" si="19"/>
        <v>0</v>
      </c>
      <c r="H419" s="4" t="str">
        <f t="shared" si="20"/>
        <v/>
      </c>
    </row>
    <row r="420" spans="6:8" x14ac:dyDescent="0.25">
      <c r="F420" s="2">
        <f t="shared" si="18"/>
        <v>0</v>
      </c>
      <c r="G420" s="3">
        <f t="shared" si="19"/>
        <v>0</v>
      </c>
      <c r="H420" s="4" t="str">
        <f t="shared" si="20"/>
        <v/>
      </c>
    </row>
    <row r="421" spans="6:8" x14ac:dyDescent="0.25">
      <c r="F421" s="2">
        <f t="shared" si="18"/>
        <v>0</v>
      </c>
      <c r="G421" s="3">
        <f t="shared" si="19"/>
        <v>0</v>
      </c>
      <c r="H421" s="4" t="str">
        <f t="shared" si="20"/>
        <v/>
      </c>
    </row>
    <row r="422" spans="6:8" x14ac:dyDescent="0.25">
      <c r="F422" s="2">
        <f t="shared" si="18"/>
        <v>0</v>
      </c>
      <c r="G422" s="3">
        <f t="shared" si="19"/>
        <v>0</v>
      </c>
      <c r="H422" s="4" t="str">
        <f t="shared" si="20"/>
        <v/>
      </c>
    </row>
    <row r="423" spans="6:8" x14ac:dyDescent="0.25">
      <c r="F423" s="2">
        <f t="shared" si="18"/>
        <v>0</v>
      </c>
      <c r="G423" s="3">
        <f t="shared" si="19"/>
        <v>0</v>
      </c>
      <c r="H423" s="4" t="str">
        <f t="shared" si="20"/>
        <v/>
      </c>
    </row>
    <row r="424" spans="6:8" x14ac:dyDescent="0.25">
      <c r="F424" s="2">
        <f t="shared" si="18"/>
        <v>0</v>
      </c>
      <c r="G424" s="3">
        <f t="shared" si="19"/>
        <v>0</v>
      </c>
      <c r="H424" s="4" t="str">
        <f t="shared" si="20"/>
        <v/>
      </c>
    </row>
    <row r="425" spans="6:8" x14ac:dyDescent="0.25">
      <c r="F425" s="2">
        <f t="shared" si="18"/>
        <v>0</v>
      </c>
      <c r="G425" s="3">
        <f t="shared" si="19"/>
        <v>0</v>
      </c>
      <c r="H425" s="4" t="str">
        <f t="shared" si="20"/>
        <v/>
      </c>
    </row>
    <row r="426" spans="6:8" x14ac:dyDescent="0.25">
      <c r="F426" s="2">
        <f t="shared" si="18"/>
        <v>0</v>
      </c>
      <c r="G426" s="3">
        <f t="shared" si="19"/>
        <v>0</v>
      </c>
      <c r="H426" s="4" t="str">
        <f t="shared" si="20"/>
        <v/>
      </c>
    </row>
    <row r="427" spans="6:8" x14ac:dyDescent="0.25">
      <c r="F427" s="2">
        <f t="shared" si="18"/>
        <v>0</v>
      </c>
      <c r="G427" s="3">
        <f t="shared" si="19"/>
        <v>0</v>
      </c>
      <c r="H427" s="4" t="str">
        <f t="shared" si="20"/>
        <v/>
      </c>
    </row>
    <row r="428" spans="6:8" x14ac:dyDescent="0.25">
      <c r="F428" s="2">
        <f t="shared" si="18"/>
        <v>0</v>
      </c>
      <c r="G428" s="3">
        <f t="shared" si="19"/>
        <v>0</v>
      </c>
      <c r="H428" s="4" t="str">
        <f t="shared" si="20"/>
        <v/>
      </c>
    </row>
    <row r="429" spans="6:8" x14ac:dyDescent="0.25">
      <c r="F429" s="2">
        <f t="shared" si="18"/>
        <v>0</v>
      </c>
      <c r="G429" s="3">
        <f t="shared" si="19"/>
        <v>0</v>
      </c>
      <c r="H429" s="4" t="str">
        <f t="shared" si="20"/>
        <v/>
      </c>
    </row>
    <row r="430" spans="6:8" x14ac:dyDescent="0.25">
      <c r="F430" s="2">
        <f t="shared" si="18"/>
        <v>0</v>
      </c>
      <c r="G430" s="3">
        <f t="shared" si="19"/>
        <v>0</v>
      </c>
      <c r="H430" s="4" t="str">
        <f t="shared" si="20"/>
        <v/>
      </c>
    </row>
    <row r="431" spans="6:8" x14ac:dyDescent="0.25">
      <c r="F431" s="2">
        <f t="shared" si="18"/>
        <v>0</v>
      </c>
      <c r="G431" s="3">
        <f t="shared" si="19"/>
        <v>0</v>
      </c>
      <c r="H431" s="4" t="str">
        <f t="shared" si="20"/>
        <v/>
      </c>
    </row>
    <row r="432" spans="6:8" x14ac:dyDescent="0.25">
      <c r="F432" s="2">
        <f t="shared" si="18"/>
        <v>0</v>
      </c>
      <c r="G432" s="3">
        <f t="shared" si="19"/>
        <v>0</v>
      </c>
      <c r="H432" s="4" t="str">
        <f t="shared" si="20"/>
        <v/>
      </c>
    </row>
    <row r="433" spans="6:8" x14ac:dyDescent="0.25">
      <c r="F433" s="2">
        <f t="shared" si="18"/>
        <v>0</v>
      </c>
      <c r="G433" s="3">
        <f t="shared" si="19"/>
        <v>0</v>
      </c>
      <c r="H433" s="4" t="str">
        <f t="shared" si="20"/>
        <v/>
      </c>
    </row>
    <row r="434" spans="6:8" x14ac:dyDescent="0.25">
      <c r="F434" s="2">
        <f t="shared" si="18"/>
        <v>0</v>
      </c>
      <c r="G434" s="3">
        <f t="shared" si="19"/>
        <v>0</v>
      </c>
      <c r="H434" s="4" t="str">
        <f t="shared" si="20"/>
        <v/>
      </c>
    </row>
    <row r="435" spans="6:8" x14ac:dyDescent="0.25">
      <c r="F435" s="2">
        <f t="shared" si="18"/>
        <v>0</v>
      </c>
      <c r="G435" s="3">
        <f t="shared" si="19"/>
        <v>0</v>
      </c>
      <c r="H435" s="4" t="str">
        <f t="shared" si="20"/>
        <v/>
      </c>
    </row>
    <row r="436" spans="6:8" x14ac:dyDescent="0.25">
      <c r="F436" s="2">
        <f t="shared" si="18"/>
        <v>0</v>
      </c>
      <c r="G436" s="3">
        <f t="shared" si="19"/>
        <v>0</v>
      </c>
      <c r="H436" s="4" t="str">
        <f t="shared" si="20"/>
        <v/>
      </c>
    </row>
    <row r="437" spans="6:8" x14ac:dyDescent="0.25">
      <c r="F437" s="2">
        <f t="shared" si="18"/>
        <v>0</v>
      </c>
      <c r="G437" s="3">
        <f t="shared" si="19"/>
        <v>0</v>
      </c>
      <c r="H437" s="4" t="str">
        <f t="shared" si="20"/>
        <v/>
      </c>
    </row>
    <row r="438" spans="6:8" x14ac:dyDescent="0.25">
      <c r="F438" s="2">
        <f t="shared" si="18"/>
        <v>0</v>
      </c>
      <c r="G438" s="3">
        <f t="shared" si="19"/>
        <v>0</v>
      </c>
      <c r="H438" s="4" t="str">
        <f t="shared" si="20"/>
        <v/>
      </c>
    </row>
    <row r="439" spans="6:8" x14ac:dyDescent="0.25">
      <c r="F439" s="2">
        <f t="shared" si="18"/>
        <v>0</v>
      </c>
      <c r="G439" s="3">
        <f t="shared" si="19"/>
        <v>0</v>
      </c>
      <c r="H439" s="4" t="str">
        <f t="shared" si="20"/>
        <v/>
      </c>
    </row>
    <row r="440" spans="6:8" x14ac:dyDescent="0.25">
      <c r="F440" s="2">
        <f t="shared" si="18"/>
        <v>0</v>
      </c>
      <c r="G440" s="3">
        <f t="shared" si="19"/>
        <v>0</v>
      </c>
      <c r="H440" s="4" t="str">
        <f t="shared" si="20"/>
        <v/>
      </c>
    </row>
    <row r="441" spans="6:8" x14ac:dyDescent="0.25">
      <c r="F441" s="2">
        <f t="shared" si="18"/>
        <v>0</v>
      </c>
      <c r="G441" s="3">
        <f t="shared" si="19"/>
        <v>0</v>
      </c>
      <c r="H441" s="4" t="str">
        <f t="shared" si="20"/>
        <v/>
      </c>
    </row>
    <row r="442" spans="6:8" x14ac:dyDescent="0.25">
      <c r="F442" s="2">
        <f t="shared" si="18"/>
        <v>0</v>
      </c>
      <c r="G442" s="3">
        <f t="shared" si="19"/>
        <v>0</v>
      </c>
      <c r="H442" s="4" t="str">
        <f t="shared" si="20"/>
        <v/>
      </c>
    </row>
    <row r="443" spans="6:8" x14ac:dyDescent="0.25">
      <c r="F443" s="2">
        <f t="shared" si="18"/>
        <v>0</v>
      </c>
      <c r="G443" s="3">
        <f t="shared" si="19"/>
        <v>0</v>
      </c>
      <c r="H443" s="4" t="str">
        <f t="shared" si="20"/>
        <v/>
      </c>
    </row>
    <row r="444" spans="6:8" x14ac:dyDescent="0.25">
      <c r="F444" s="2">
        <f t="shared" si="18"/>
        <v>0</v>
      </c>
      <c r="G444" s="3">
        <f t="shared" si="19"/>
        <v>0</v>
      </c>
      <c r="H444" s="4" t="str">
        <f t="shared" si="20"/>
        <v/>
      </c>
    </row>
    <row r="445" spans="6:8" x14ac:dyDescent="0.25">
      <c r="F445" s="2">
        <f t="shared" si="18"/>
        <v>0</v>
      </c>
      <c r="G445" s="3">
        <f t="shared" si="19"/>
        <v>0</v>
      </c>
      <c r="H445" s="4" t="str">
        <f t="shared" si="20"/>
        <v/>
      </c>
    </row>
    <row r="446" spans="6:8" x14ac:dyDescent="0.25">
      <c r="F446" s="2">
        <f t="shared" si="18"/>
        <v>0</v>
      </c>
      <c r="G446" s="3">
        <f t="shared" si="19"/>
        <v>0</v>
      </c>
      <c r="H446" s="4" t="str">
        <f t="shared" si="20"/>
        <v/>
      </c>
    </row>
    <row r="447" spans="6:8" x14ac:dyDescent="0.25">
      <c r="F447" s="2">
        <f t="shared" si="18"/>
        <v>0</v>
      </c>
      <c r="G447" s="3">
        <f t="shared" si="19"/>
        <v>0</v>
      </c>
      <c r="H447" s="4" t="str">
        <f t="shared" si="20"/>
        <v/>
      </c>
    </row>
    <row r="448" spans="6:8" x14ac:dyDescent="0.25">
      <c r="F448" s="2">
        <f t="shared" si="18"/>
        <v>0</v>
      </c>
      <c r="G448" s="3">
        <f t="shared" si="19"/>
        <v>0</v>
      </c>
      <c r="H448" s="4" t="str">
        <f t="shared" si="20"/>
        <v/>
      </c>
    </row>
    <row r="449" spans="6:8" x14ac:dyDescent="0.25">
      <c r="F449" s="2">
        <f t="shared" si="18"/>
        <v>0</v>
      </c>
      <c r="G449" s="3">
        <f t="shared" si="19"/>
        <v>0</v>
      </c>
      <c r="H449" s="4" t="str">
        <f t="shared" si="20"/>
        <v/>
      </c>
    </row>
    <row r="450" spans="6:8" x14ac:dyDescent="0.25">
      <c r="F450" s="2">
        <f t="shared" si="18"/>
        <v>0</v>
      </c>
      <c r="G450" s="3">
        <f t="shared" si="19"/>
        <v>0</v>
      </c>
      <c r="H450" s="4" t="str">
        <f t="shared" si="20"/>
        <v/>
      </c>
    </row>
    <row r="451" spans="6:8" x14ac:dyDescent="0.25">
      <c r="F451" s="2">
        <f t="shared" si="18"/>
        <v>0</v>
      </c>
      <c r="G451" s="3">
        <f t="shared" si="19"/>
        <v>0</v>
      </c>
      <c r="H451" s="4" t="str">
        <f t="shared" si="20"/>
        <v/>
      </c>
    </row>
    <row r="452" spans="6:8" x14ac:dyDescent="0.25">
      <c r="F452" s="2">
        <f t="shared" si="18"/>
        <v>0</v>
      </c>
      <c r="G452" s="3">
        <f t="shared" si="19"/>
        <v>0</v>
      </c>
      <c r="H452" s="4" t="str">
        <f t="shared" si="20"/>
        <v/>
      </c>
    </row>
    <row r="453" spans="6:8" x14ac:dyDescent="0.25">
      <c r="F453" s="2">
        <f t="shared" si="18"/>
        <v>0</v>
      </c>
      <c r="G453" s="3">
        <f t="shared" si="19"/>
        <v>0</v>
      </c>
      <c r="H453" s="4" t="str">
        <f t="shared" si="20"/>
        <v/>
      </c>
    </row>
    <row r="454" spans="6:8" x14ac:dyDescent="0.25">
      <c r="F454" s="2">
        <f t="shared" si="18"/>
        <v>0</v>
      </c>
      <c r="G454" s="3">
        <f t="shared" si="19"/>
        <v>0</v>
      </c>
      <c r="H454" s="4" t="str">
        <f t="shared" si="20"/>
        <v/>
      </c>
    </row>
    <row r="455" spans="6:8" x14ac:dyDescent="0.25">
      <c r="F455" s="2">
        <f t="shared" si="18"/>
        <v>0</v>
      </c>
      <c r="G455" s="3">
        <f t="shared" si="19"/>
        <v>0</v>
      </c>
      <c r="H455" s="4" t="str">
        <f t="shared" si="20"/>
        <v/>
      </c>
    </row>
    <row r="456" spans="6:8" x14ac:dyDescent="0.25">
      <c r="F456" s="2">
        <f t="shared" si="18"/>
        <v>0</v>
      </c>
      <c r="G456" s="3">
        <f t="shared" si="19"/>
        <v>0</v>
      </c>
      <c r="H456" s="4" t="str">
        <f t="shared" si="20"/>
        <v/>
      </c>
    </row>
    <row r="457" spans="6:8" x14ac:dyDescent="0.25">
      <c r="F457" s="2">
        <f t="shared" si="18"/>
        <v>0</v>
      </c>
      <c r="G457" s="3">
        <f t="shared" si="19"/>
        <v>0</v>
      </c>
      <c r="H457" s="4" t="str">
        <f t="shared" si="20"/>
        <v/>
      </c>
    </row>
    <row r="458" spans="6:8" x14ac:dyDescent="0.25">
      <c r="F458" s="2">
        <f t="shared" si="18"/>
        <v>0</v>
      </c>
      <c r="G458" s="3">
        <f t="shared" si="19"/>
        <v>0</v>
      </c>
      <c r="H458" s="4" t="str">
        <f t="shared" si="20"/>
        <v/>
      </c>
    </row>
    <row r="459" spans="6:8" x14ac:dyDescent="0.25">
      <c r="F459" s="2">
        <f t="shared" si="18"/>
        <v>0</v>
      </c>
      <c r="G459" s="3">
        <f t="shared" si="19"/>
        <v>0</v>
      </c>
      <c r="H459" s="4" t="str">
        <f t="shared" si="20"/>
        <v/>
      </c>
    </row>
    <row r="460" spans="6:8" x14ac:dyDescent="0.25">
      <c r="F460" s="2">
        <f t="shared" ref="F460:F500" si="21">SUM(B460:E460)</f>
        <v>0</v>
      </c>
      <c r="G460" s="3">
        <f t="shared" ref="G460:G500" si="22">F460/3</f>
        <v>0</v>
      </c>
      <c r="H460" s="4" t="str">
        <f t="shared" ref="H460:H500" si="23">LEFT(A460,3)</f>
        <v/>
      </c>
    </row>
    <row r="461" spans="6:8" x14ac:dyDescent="0.25">
      <c r="F461" s="2">
        <f t="shared" si="21"/>
        <v>0</v>
      </c>
      <c r="G461" s="3">
        <f t="shared" si="22"/>
        <v>0</v>
      </c>
      <c r="H461" s="4" t="str">
        <f t="shared" si="23"/>
        <v/>
      </c>
    </row>
    <row r="462" spans="6:8" x14ac:dyDescent="0.25">
      <c r="F462" s="2">
        <f t="shared" si="21"/>
        <v>0</v>
      </c>
      <c r="G462" s="3">
        <f t="shared" si="22"/>
        <v>0</v>
      </c>
      <c r="H462" s="4" t="str">
        <f t="shared" si="23"/>
        <v/>
      </c>
    </row>
    <row r="463" spans="6:8" x14ac:dyDescent="0.25">
      <c r="F463" s="2">
        <f t="shared" si="21"/>
        <v>0</v>
      </c>
      <c r="G463" s="3">
        <f t="shared" si="22"/>
        <v>0</v>
      </c>
      <c r="H463" s="4" t="str">
        <f t="shared" si="23"/>
        <v/>
      </c>
    </row>
    <row r="464" spans="6:8" x14ac:dyDescent="0.25">
      <c r="F464" s="2">
        <f t="shared" si="21"/>
        <v>0</v>
      </c>
      <c r="G464" s="3">
        <f t="shared" si="22"/>
        <v>0</v>
      </c>
      <c r="H464" s="4" t="str">
        <f t="shared" si="23"/>
        <v/>
      </c>
    </row>
    <row r="465" spans="6:8" x14ac:dyDescent="0.25">
      <c r="F465" s="2">
        <f t="shared" si="21"/>
        <v>0</v>
      </c>
      <c r="G465" s="3">
        <f t="shared" si="22"/>
        <v>0</v>
      </c>
      <c r="H465" s="4" t="str">
        <f t="shared" si="23"/>
        <v/>
      </c>
    </row>
    <row r="466" spans="6:8" x14ac:dyDescent="0.25">
      <c r="F466" s="2">
        <f t="shared" si="21"/>
        <v>0</v>
      </c>
      <c r="G466" s="3">
        <f t="shared" si="22"/>
        <v>0</v>
      </c>
      <c r="H466" s="4" t="str">
        <f t="shared" si="23"/>
        <v/>
      </c>
    </row>
    <row r="467" spans="6:8" x14ac:dyDescent="0.25">
      <c r="F467" s="2">
        <f t="shared" si="21"/>
        <v>0</v>
      </c>
      <c r="G467" s="3">
        <f t="shared" si="22"/>
        <v>0</v>
      </c>
      <c r="H467" s="4" t="str">
        <f t="shared" si="23"/>
        <v/>
      </c>
    </row>
    <row r="468" spans="6:8" x14ac:dyDescent="0.25">
      <c r="F468" s="2">
        <f t="shared" si="21"/>
        <v>0</v>
      </c>
      <c r="G468" s="3">
        <f t="shared" si="22"/>
        <v>0</v>
      </c>
      <c r="H468" s="4" t="str">
        <f t="shared" si="23"/>
        <v/>
      </c>
    </row>
    <row r="469" spans="6:8" x14ac:dyDescent="0.25">
      <c r="F469" s="2">
        <f t="shared" si="21"/>
        <v>0</v>
      </c>
      <c r="G469" s="3">
        <f t="shared" si="22"/>
        <v>0</v>
      </c>
      <c r="H469" s="4" t="str">
        <f t="shared" si="23"/>
        <v/>
      </c>
    </row>
    <row r="470" spans="6:8" x14ac:dyDescent="0.25">
      <c r="F470" s="2">
        <f t="shared" si="21"/>
        <v>0</v>
      </c>
      <c r="G470" s="3">
        <f t="shared" si="22"/>
        <v>0</v>
      </c>
      <c r="H470" s="4" t="str">
        <f t="shared" si="23"/>
        <v/>
      </c>
    </row>
    <row r="471" spans="6:8" x14ac:dyDescent="0.25">
      <c r="F471" s="2">
        <f t="shared" si="21"/>
        <v>0</v>
      </c>
      <c r="G471" s="3">
        <f t="shared" si="22"/>
        <v>0</v>
      </c>
      <c r="H471" s="4" t="str">
        <f t="shared" si="23"/>
        <v/>
      </c>
    </row>
    <row r="472" spans="6:8" x14ac:dyDescent="0.25">
      <c r="F472" s="2">
        <f t="shared" si="21"/>
        <v>0</v>
      </c>
      <c r="G472" s="3">
        <f t="shared" si="22"/>
        <v>0</v>
      </c>
      <c r="H472" s="4" t="str">
        <f t="shared" si="23"/>
        <v/>
      </c>
    </row>
    <row r="473" spans="6:8" x14ac:dyDescent="0.25">
      <c r="F473" s="2">
        <f t="shared" si="21"/>
        <v>0</v>
      </c>
      <c r="G473" s="3">
        <f t="shared" si="22"/>
        <v>0</v>
      </c>
      <c r="H473" s="4" t="str">
        <f t="shared" si="23"/>
        <v/>
      </c>
    </row>
    <row r="474" spans="6:8" x14ac:dyDescent="0.25">
      <c r="F474" s="2">
        <f t="shared" si="21"/>
        <v>0</v>
      </c>
      <c r="G474" s="3">
        <f t="shared" si="22"/>
        <v>0</v>
      </c>
      <c r="H474" s="4" t="str">
        <f t="shared" si="23"/>
        <v/>
      </c>
    </row>
    <row r="475" spans="6:8" x14ac:dyDescent="0.25">
      <c r="F475" s="2">
        <f t="shared" si="21"/>
        <v>0</v>
      </c>
      <c r="G475" s="3">
        <f t="shared" si="22"/>
        <v>0</v>
      </c>
      <c r="H475" s="4" t="str">
        <f t="shared" si="23"/>
        <v/>
      </c>
    </row>
    <row r="476" spans="6:8" x14ac:dyDescent="0.25">
      <c r="F476" s="2">
        <f t="shared" si="21"/>
        <v>0</v>
      </c>
      <c r="G476" s="3">
        <f t="shared" si="22"/>
        <v>0</v>
      </c>
      <c r="H476" s="4" t="str">
        <f t="shared" si="23"/>
        <v/>
      </c>
    </row>
    <row r="477" spans="6:8" x14ac:dyDescent="0.25">
      <c r="F477" s="2">
        <f t="shared" si="21"/>
        <v>0</v>
      </c>
      <c r="G477" s="3">
        <f t="shared" si="22"/>
        <v>0</v>
      </c>
      <c r="H477" s="4" t="str">
        <f t="shared" si="23"/>
        <v/>
      </c>
    </row>
    <row r="478" spans="6:8" x14ac:dyDescent="0.25">
      <c r="F478" s="2">
        <f t="shared" si="21"/>
        <v>0</v>
      </c>
      <c r="G478" s="3">
        <f t="shared" si="22"/>
        <v>0</v>
      </c>
      <c r="H478" s="4" t="str">
        <f t="shared" si="23"/>
        <v/>
      </c>
    </row>
    <row r="479" spans="6:8" x14ac:dyDescent="0.25">
      <c r="F479" s="2">
        <f t="shared" si="21"/>
        <v>0</v>
      </c>
      <c r="G479" s="3">
        <f t="shared" si="22"/>
        <v>0</v>
      </c>
      <c r="H479" s="4" t="str">
        <f t="shared" si="23"/>
        <v/>
      </c>
    </row>
    <row r="480" spans="6:8" x14ac:dyDescent="0.25">
      <c r="F480" s="2">
        <f t="shared" si="21"/>
        <v>0</v>
      </c>
      <c r="G480" s="3">
        <f t="shared" si="22"/>
        <v>0</v>
      </c>
      <c r="H480" s="4" t="str">
        <f t="shared" si="23"/>
        <v/>
      </c>
    </row>
    <row r="481" spans="6:8" x14ac:dyDescent="0.25">
      <c r="F481" s="2">
        <f t="shared" si="21"/>
        <v>0</v>
      </c>
      <c r="G481" s="3">
        <f t="shared" si="22"/>
        <v>0</v>
      </c>
      <c r="H481" s="4" t="str">
        <f t="shared" si="23"/>
        <v/>
      </c>
    </row>
    <row r="482" spans="6:8" x14ac:dyDescent="0.25">
      <c r="F482" s="2">
        <f t="shared" si="21"/>
        <v>0</v>
      </c>
      <c r="G482" s="3">
        <f t="shared" si="22"/>
        <v>0</v>
      </c>
      <c r="H482" s="4" t="str">
        <f t="shared" si="23"/>
        <v/>
      </c>
    </row>
    <row r="483" spans="6:8" x14ac:dyDescent="0.25">
      <c r="F483" s="2">
        <f t="shared" si="21"/>
        <v>0</v>
      </c>
      <c r="G483" s="3">
        <f t="shared" si="22"/>
        <v>0</v>
      </c>
      <c r="H483" s="4" t="str">
        <f t="shared" si="23"/>
        <v/>
      </c>
    </row>
    <row r="484" spans="6:8" x14ac:dyDescent="0.25">
      <c r="F484" s="2">
        <f t="shared" si="21"/>
        <v>0</v>
      </c>
      <c r="G484" s="3">
        <f t="shared" si="22"/>
        <v>0</v>
      </c>
      <c r="H484" s="4" t="str">
        <f t="shared" si="23"/>
        <v/>
      </c>
    </row>
    <row r="485" spans="6:8" x14ac:dyDescent="0.25">
      <c r="F485" s="2">
        <f t="shared" si="21"/>
        <v>0</v>
      </c>
      <c r="G485" s="3">
        <f t="shared" si="22"/>
        <v>0</v>
      </c>
      <c r="H485" s="4" t="str">
        <f t="shared" si="23"/>
        <v/>
      </c>
    </row>
    <row r="486" spans="6:8" x14ac:dyDescent="0.25">
      <c r="F486" s="2">
        <f t="shared" si="21"/>
        <v>0</v>
      </c>
      <c r="G486" s="3">
        <f t="shared" si="22"/>
        <v>0</v>
      </c>
      <c r="H486" s="4" t="str">
        <f t="shared" si="23"/>
        <v/>
      </c>
    </row>
    <row r="487" spans="6:8" x14ac:dyDescent="0.25">
      <c r="F487" s="2">
        <f t="shared" si="21"/>
        <v>0</v>
      </c>
      <c r="G487" s="3">
        <f t="shared" si="22"/>
        <v>0</v>
      </c>
      <c r="H487" s="4" t="str">
        <f t="shared" si="23"/>
        <v/>
      </c>
    </row>
    <row r="488" spans="6:8" x14ac:dyDescent="0.25">
      <c r="F488" s="2">
        <f t="shared" si="21"/>
        <v>0</v>
      </c>
      <c r="G488" s="3">
        <f t="shared" si="22"/>
        <v>0</v>
      </c>
      <c r="H488" s="4" t="str">
        <f t="shared" si="23"/>
        <v/>
      </c>
    </row>
    <row r="489" spans="6:8" x14ac:dyDescent="0.25">
      <c r="F489" s="2">
        <f t="shared" si="21"/>
        <v>0</v>
      </c>
      <c r="G489" s="3">
        <f t="shared" si="22"/>
        <v>0</v>
      </c>
      <c r="H489" s="4" t="str">
        <f t="shared" si="23"/>
        <v/>
      </c>
    </row>
    <row r="490" spans="6:8" x14ac:dyDescent="0.25">
      <c r="F490" s="2">
        <f t="shared" si="21"/>
        <v>0</v>
      </c>
      <c r="G490" s="3">
        <f t="shared" si="22"/>
        <v>0</v>
      </c>
      <c r="H490" s="4" t="str">
        <f t="shared" si="23"/>
        <v/>
      </c>
    </row>
    <row r="491" spans="6:8" x14ac:dyDescent="0.25">
      <c r="F491" s="2">
        <f t="shared" si="21"/>
        <v>0</v>
      </c>
      <c r="G491" s="3">
        <f t="shared" si="22"/>
        <v>0</v>
      </c>
      <c r="H491" s="4" t="str">
        <f t="shared" si="23"/>
        <v/>
      </c>
    </row>
    <row r="492" spans="6:8" x14ac:dyDescent="0.25">
      <c r="F492" s="2">
        <f t="shared" si="21"/>
        <v>0</v>
      </c>
      <c r="G492" s="3">
        <f t="shared" si="22"/>
        <v>0</v>
      </c>
      <c r="H492" s="4" t="str">
        <f t="shared" si="23"/>
        <v/>
      </c>
    </row>
    <row r="493" spans="6:8" x14ac:dyDescent="0.25">
      <c r="F493" s="2">
        <f t="shared" si="21"/>
        <v>0</v>
      </c>
      <c r="G493" s="3">
        <f t="shared" si="22"/>
        <v>0</v>
      </c>
      <c r="H493" s="4" t="str">
        <f t="shared" si="23"/>
        <v/>
      </c>
    </row>
    <row r="494" spans="6:8" x14ac:dyDescent="0.25">
      <c r="F494" s="2">
        <f t="shared" si="21"/>
        <v>0</v>
      </c>
      <c r="G494" s="3">
        <f t="shared" si="22"/>
        <v>0</v>
      </c>
      <c r="H494" s="4" t="str">
        <f t="shared" si="23"/>
        <v/>
      </c>
    </row>
    <row r="495" spans="6:8" x14ac:dyDescent="0.25">
      <c r="F495" s="2">
        <f t="shared" si="21"/>
        <v>0</v>
      </c>
      <c r="G495" s="3">
        <f t="shared" si="22"/>
        <v>0</v>
      </c>
      <c r="H495" s="4" t="str">
        <f t="shared" si="23"/>
        <v/>
      </c>
    </row>
    <row r="496" spans="6:8" x14ac:dyDescent="0.25">
      <c r="F496" s="2">
        <f t="shared" si="21"/>
        <v>0</v>
      </c>
      <c r="G496" s="3">
        <f t="shared" si="22"/>
        <v>0</v>
      </c>
      <c r="H496" s="4" t="str">
        <f t="shared" si="23"/>
        <v/>
      </c>
    </row>
    <row r="497" spans="6:8" x14ac:dyDescent="0.25">
      <c r="F497" s="2">
        <f t="shared" si="21"/>
        <v>0</v>
      </c>
      <c r="G497" s="3">
        <f t="shared" si="22"/>
        <v>0</v>
      </c>
      <c r="H497" s="4" t="str">
        <f t="shared" si="23"/>
        <v/>
      </c>
    </row>
    <row r="498" spans="6:8" x14ac:dyDescent="0.25">
      <c r="F498" s="2">
        <f t="shared" si="21"/>
        <v>0</v>
      </c>
      <c r="G498" s="3">
        <f t="shared" si="22"/>
        <v>0</v>
      </c>
      <c r="H498" s="4" t="str">
        <f t="shared" si="23"/>
        <v/>
      </c>
    </row>
    <row r="499" spans="6:8" x14ac:dyDescent="0.25">
      <c r="F499" s="2">
        <f t="shared" si="21"/>
        <v>0</v>
      </c>
      <c r="G499" s="3">
        <f t="shared" si="22"/>
        <v>0</v>
      </c>
      <c r="H499" s="4" t="str">
        <f t="shared" si="23"/>
        <v/>
      </c>
    </row>
    <row r="500" spans="6:8" x14ac:dyDescent="0.25">
      <c r="F500" s="2">
        <f t="shared" si="21"/>
        <v>0</v>
      </c>
      <c r="G500" s="3">
        <f t="shared" si="22"/>
        <v>0</v>
      </c>
      <c r="H500" s="4" t="str">
        <f t="shared" si="23"/>
        <v/>
      </c>
    </row>
  </sheetData>
  <mergeCells count="7">
    <mergeCell ref="A1:G1"/>
    <mergeCell ref="B7:G7"/>
    <mergeCell ref="A7:A9"/>
    <mergeCell ref="B8:D8"/>
    <mergeCell ref="E8:E9"/>
    <mergeCell ref="F8:F9"/>
    <mergeCell ref="G8:G9"/>
  </mergeCells>
  <pageMargins left="0.39" right="0.31" top="0.75" bottom="0.75" header="0.3" footer="0.3"/>
  <pageSetup paperSize="9" fitToHeight="0" orientation="landscape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00"/>
  <sheetViews>
    <sheetView zoomScaleNormal="100" workbookViewId="0">
      <selection activeCell="C5" sqref="C5"/>
    </sheetView>
  </sheetViews>
  <sheetFormatPr defaultRowHeight="15" x14ac:dyDescent="0.25"/>
  <cols>
    <col min="1" max="1" width="48.28515625" style="1" customWidth="1"/>
    <col min="2" max="2" width="36.85546875" style="2" customWidth="1"/>
    <col min="3" max="3" width="36.85546875" style="3" customWidth="1"/>
    <col min="4" max="4" width="24.140625" style="2" hidden="1" customWidth="1"/>
  </cols>
  <sheetData>
    <row r="1" spans="1:7" ht="39" customHeight="1" x14ac:dyDescent="0.25">
      <c r="A1" s="27" t="s">
        <v>78</v>
      </c>
      <c r="B1" s="27"/>
      <c r="C1" s="27"/>
      <c r="D1" s="5"/>
    </row>
    <row r="2" spans="1:7" x14ac:dyDescent="0.25">
      <c r="A2" s="6" t="s">
        <v>1</v>
      </c>
      <c r="B2" s="7" t="s">
        <v>2</v>
      </c>
      <c r="C2" s="8"/>
      <c r="D2" s="8"/>
    </row>
    <row r="3" spans="1:7" x14ac:dyDescent="0.25">
      <c r="A3" s="6" t="s">
        <v>3</v>
      </c>
      <c r="B3" s="7" t="s">
        <v>4</v>
      </c>
      <c r="C3" s="10"/>
      <c r="D3" s="10"/>
    </row>
    <row r="4" spans="1:7" x14ac:dyDescent="0.25">
      <c r="A4" s="6" t="s">
        <v>5</v>
      </c>
      <c r="B4" s="7" t="s">
        <v>6</v>
      </c>
      <c r="C4" s="10"/>
      <c r="D4" s="10"/>
      <c r="E4" s="15"/>
    </row>
    <row r="5" spans="1:7" ht="15.75" customHeight="1" x14ac:dyDescent="0.25">
      <c r="A5" s="6" t="s">
        <v>7</v>
      </c>
      <c r="B5" s="7" t="s">
        <v>8</v>
      </c>
      <c r="C5" s="16" t="s">
        <v>9</v>
      </c>
      <c r="D5" s="9" t="s">
        <v>10</v>
      </c>
    </row>
    <row r="6" spans="1:7" ht="16.5" customHeight="1" thickBot="1" x14ac:dyDescent="0.3">
      <c r="A6" s="6" t="s">
        <v>11</v>
      </c>
      <c r="B6" s="7" t="s">
        <v>12</v>
      </c>
      <c r="C6" s="17" t="s">
        <v>13</v>
      </c>
      <c r="D6" s="9" t="s">
        <v>79</v>
      </c>
    </row>
    <row r="7" spans="1:7" ht="24.75" customHeight="1" thickBot="1" x14ac:dyDescent="0.3">
      <c r="A7" s="39" t="s">
        <v>15</v>
      </c>
      <c r="B7" s="39" t="s">
        <v>16</v>
      </c>
      <c r="C7" s="39"/>
    </row>
    <row r="8" spans="1:7" ht="35.25" customHeight="1" thickBot="1" x14ac:dyDescent="0.3">
      <c r="A8" s="39"/>
      <c r="B8" s="40" t="s">
        <v>80</v>
      </c>
      <c r="C8" s="40" t="s">
        <v>81</v>
      </c>
    </row>
    <row r="9" spans="1:7" ht="15.75" customHeight="1" thickBot="1" x14ac:dyDescent="0.3">
      <c r="A9" s="38" t="s">
        <v>24</v>
      </c>
      <c r="B9" s="55" t="s">
        <v>25</v>
      </c>
      <c r="C9" s="54" t="s">
        <v>26</v>
      </c>
      <c r="D9" s="2" t="s">
        <v>704</v>
      </c>
    </row>
    <row r="10" spans="1:7" x14ac:dyDescent="0.25">
      <c r="A10" s="1" t="s">
        <v>82</v>
      </c>
      <c r="B10" s="2">
        <v>66500</v>
      </c>
      <c r="C10" s="3">
        <f>B10*30/7</f>
        <v>285000</v>
      </c>
      <c r="D10" s="2">
        <f>SUM(C10:C500)</f>
        <v>2882537.1428571423</v>
      </c>
      <c r="F10" t="s">
        <v>706</v>
      </c>
    </row>
    <row r="11" spans="1:7" x14ac:dyDescent="0.25">
      <c r="A11" s="1" t="s">
        <v>83</v>
      </c>
      <c r="B11" s="2">
        <v>60000</v>
      </c>
      <c r="C11" s="3">
        <f t="shared" ref="C11:C74" si="0">B11*30/7</f>
        <v>257142.85714285713</v>
      </c>
      <c r="F11" s="51"/>
      <c r="G11" t="s">
        <v>707</v>
      </c>
    </row>
    <row r="12" spans="1:7" x14ac:dyDescent="0.25">
      <c r="A12" s="1" t="s">
        <v>84</v>
      </c>
      <c r="B12" s="2">
        <v>30000</v>
      </c>
      <c r="C12" s="3">
        <f t="shared" si="0"/>
        <v>128571.42857142857</v>
      </c>
      <c r="F12" s="52"/>
      <c r="G12" t="s">
        <v>708</v>
      </c>
    </row>
    <row r="13" spans="1:7" x14ac:dyDescent="0.25">
      <c r="A13" s="1" t="s">
        <v>85</v>
      </c>
      <c r="B13" s="2">
        <v>70000</v>
      </c>
      <c r="C13" s="3">
        <f t="shared" si="0"/>
        <v>300000</v>
      </c>
      <c r="F13" s="53"/>
      <c r="G13" t="s">
        <v>709</v>
      </c>
    </row>
    <row r="14" spans="1:7" x14ac:dyDescent="0.25">
      <c r="A14" s="1" t="s">
        <v>86</v>
      </c>
      <c r="B14" s="2">
        <v>20000</v>
      </c>
      <c r="C14" s="3">
        <f t="shared" si="0"/>
        <v>85714.28571428571</v>
      </c>
    </row>
    <row r="15" spans="1:7" x14ac:dyDescent="0.25">
      <c r="A15" s="1" t="s">
        <v>87</v>
      </c>
      <c r="B15" s="2">
        <v>10000</v>
      </c>
      <c r="C15" s="3">
        <f t="shared" si="0"/>
        <v>42857.142857142855</v>
      </c>
    </row>
    <row r="16" spans="1:7" x14ac:dyDescent="0.25">
      <c r="A16" s="1" t="s">
        <v>88</v>
      </c>
      <c r="B16" s="2">
        <v>1800</v>
      </c>
      <c r="C16" s="3">
        <f t="shared" si="0"/>
        <v>7714.2857142857147</v>
      </c>
    </row>
    <row r="17" spans="1:3" x14ac:dyDescent="0.25">
      <c r="A17" s="1" t="s">
        <v>89</v>
      </c>
      <c r="B17" s="2">
        <v>7500</v>
      </c>
      <c r="C17" s="3">
        <f t="shared" si="0"/>
        <v>32142.857142857141</v>
      </c>
    </row>
    <row r="18" spans="1:3" x14ac:dyDescent="0.25">
      <c r="A18" s="1" t="s">
        <v>90</v>
      </c>
      <c r="B18" s="2">
        <v>5000</v>
      </c>
      <c r="C18" s="3">
        <f t="shared" si="0"/>
        <v>21428.571428571428</v>
      </c>
    </row>
    <row r="19" spans="1:3" x14ac:dyDescent="0.25">
      <c r="A19" s="1" t="s">
        <v>91</v>
      </c>
      <c r="B19" s="2">
        <v>2500</v>
      </c>
      <c r="C19" s="3">
        <f t="shared" si="0"/>
        <v>10714.285714285714</v>
      </c>
    </row>
    <row r="20" spans="1:3" x14ac:dyDescent="0.25">
      <c r="A20" s="1" t="s">
        <v>92</v>
      </c>
      <c r="B20" s="2">
        <v>10000</v>
      </c>
      <c r="C20" s="3">
        <f t="shared" si="0"/>
        <v>42857.142857142855</v>
      </c>
    </row>
    <row r="21" spans="1:3" x14ac:dyDescent="0.25">
      <c r="A21" s="1" t="s">
        <v>93</v>
      </c>
      <c r="B21" s="2">
        <v>5000</v>
      </c>
      <c r="C21" s="3">
        <f t="shared" si="0"/>
        <v>21428.571428571428</v>
      </c>
    </row>
    <row r="22" spans="1:3" x14ac:dyDescent="0.25">
      <c r="A22" s="1" t="s">
        <v>94</v>
      </c>
      <c r="B22" s="2">
        <v>3000</v>
      </c>
      <c r="C22" s="3">
        <f t="shared" si="0"/>
        <v>12857.142857142857</v>
      </c>
    </row>
    <row r="23" spans="1:3" x14ac:dyDescent="0.25">
      <c r="A23" s="1" t="s">
        <v>95</v>
      </c>
      <c r="B23" s="2">
        <v>12000</v>
      </c>
      <c r="C23" s="3">
        <f t="shared" si="0"/>
        <v>51428.571428571428</v>
      </c>
    </row>
    <row r="24" spans="1:3" x14ac:dyDescent="0.25">
      <c r="A24" s="1" t="s">
        <v>96</v>
      </c>
      <c r="B24" s="2">
        <v>5000</v>
      </c>
      <c r="C24" s="3">
        <f t="shared" si="0"/>
        <v>21428.571428571428</v>
      </c>
    </row>
    <row r="25" spans="1:3" x14ac:dyDescent="0.25">
      <c r="A25" s="1" t="s">
        <v>97</v>
      </c>
      <c r="B25" s="2">
        <v>9000</v>
      </c>
      <c r="C25" s="3">
        <f t="shared" si="0"/>
        <v>38571.428571428572</v>
      </c>
    </row>
    <row r="26" spans="1:3" x14ac:dyDescent="0.25">
      <c r="A26" s="1" t="s">
        <v>98</v>
      </c>
      <c r="B26" s="2">
        <v>10000</v>
      </c>
      <c r="C26" s="3">
        <f t="shared" si="0"/>
        <v>42857.142857142855</v>
      </c>
    </row>
    <row r="27" spans="1:3" x14ac:dyDescent="0.25">
      <c r="A27" s="1" t="s">
        <v>99</v>
      </c>
      <c r="B27" s="2">
        <v>2000</v>
      </c>
      <c r="C27" s="3">
        <f t="shared" si="0"/>
        <v>8571.4285714285706</v>
      </c>
    </row>
    <row r="28" spans="1:3" x14ac:dyDescent="0.25">
      <c r="A28" s="1" t="s">
        <v>100</v>
      </c>
      <c r="B28" s="2">
        <v>400</v>
      </c>
      <c r="C28" s="3">
        <f t="shared" si="0"/>
        <v>1714.2857142857142</v>
      </c>
    </row>
    <row r="29" spans="1:3" x14ac:dyDescent="0.25">
      <c r="A29" s="1" t="s">
        <v>101</v>
      </c>
      <c r="B29" s="2">
        <v>20000</v>
      </c>
      <c r="C29" s="3">
        <f t="shared" si="0"/>
        <v>85714.28571428571</v>
      </c>
    </row>
    <row r="30" spans="1:3" x14ac:dyDescent="0.25">
      <c r="A30" s="1" t="s">
        <v>102</v>
      </c>
      <c r="B30" s="2">
        <v>4722</v>
      </c>
      <c r="C30" s="3">
        <f t="shared" si="0"/>
        <v>20237.142857142859</v>
      </c>
    </row>
    <row r="31" spans="1:3" x14ac:dyDescent="0.25">
      <c r="A31" s="1" t="s">
        <v>103</v>
      </c>
      <c r="B31" s="2">
        <v>3924</v>
      </c>
      <c r="C31" s="3">
        <f t="shared" si="0"/>
        <v>16817.142857142859</v>
      </c>
    </row>
    <row r="32" spans="1:3" x14ac:dyDescent="0.25">
      <c r="A32" s="1" t="s">
        <v>104</v>
      </c>
      <c r="B32" s="2">
        <v>2750</v>
      </c>
      <c r="C32" s="3">
        <f t="shared" si="0"/>
        <v>11785.714285714286</v>
      </c>
    </row>
    <row r="33" spans="1:3" x14ac:dyDescent="0.25">
      <c r="A33" s="1" t="s">
        <v>105</v>
      </c>
      <c r="B33" s="2">
        <v>1092</v>
      </c>
      <c r="C33" s="3">
        <f t="shared" si="0"/>
        <v>4680</v>
      </c>
    </row>
    <row r="34" spans="1:3" x14ac:dyDescent="0.25">
      <c r="A34" s="1" t="s">
        <v>106</v>
      </c>
      <c r="B34" s="2">
        <v>4000</v>
      </c>
      <c r="C34" s="3">
        <f t="shared" si="0"/>
        <v>17142.857142857141</v>
      </c>
    </row>
    <row r="35" spans="1:3" x14ac:dyDescent="0.25">
      <c r="A35" s="1" t="s">
        <v>107</v>
      </c>
      <c r="B35" s="2">
        <v>1348</v>
      </c>
      <c r="C35" s="3">
        <f t="shared" si="0"/>
        <v>5777.1428571428569</v>
      </c>
    </row>
    <row r="36" spans="1:3" x14ac:dyDescent="0.25">
      <c r="A36" s="1" t="s">
        <v>108</v>
      </c>
      <c r="B36" s="2">
        <v>500</v>
      </c>
      <c r="C36" s="3">
        <f t="shared" si="0"/>
        <v>2142.8571428571427</v>
      </c>
    </row>
    <row r="37" spans="1:3" x14ac:dyDescent="0.25">
      <c r="A37" s="1" t="s">
        <v>109</v>
      </c>
      <c r="B37" s="2">
        <v>2000</v>
      </c>
      <c r="C37" s="3">
        <f t="shared" si="0"/>
        <v>8571.4285714285706</v>
      </c>
    </row>
    <row r="38" spans="1:3" x14ac:dyDescent="0.25">
      <c r="A38" s="1" t="s">
        <v>110</v>
      </c>
      <c r="B38" s="2">
        <v>2500</v>
      </c>
      <c r="C38" s="3">
        <f t="shared" si="0"/>
        <v>10714.285714285714</v>
      </c>
    </row>
    <row r="39" spans="1:3" x14ac:dyDescent="0.25">
      <c r="A39" s="1" t="s">
        <v>111</v>
      </c>
      <c r="B39" s="2">
        <v>7000</v>
      </c>
      <c r="C39" s="3">
        <f t="shared" si="0"/>
        <v>30000</v>
      </c>
    </row>
    <row r="40" spans="1:3" x14ac:dyDescent="0.25">
      <c r="A40" s="1" t="s">
        <v>112</v>
      </c>
      <c r="B40" s="2">
        <v>7000</v>
      </c>
      <c r="C40" s="3">
        <f t="shared" si="0"/>
        <v>30000</v>
      </c>
    </row>
    <row r="41" spans="1:3" x14ac:dyDescent="0.25">
      <c r="A41" s="1" t="s">
        <v>113</v>
      </c>
      <c r="B41" s="2">
        <v>139</v>
      </c>
      <c r="C41" s="3">
        <f t="shared" si="0"/>
        <v>595.71428571428567</v>
      </c>
    </row>
    <row r="42" spans="1:3" x14ac:dyDescent="0.25">
      <c r="A42" s="1" t="s">
        <v>114</v>
      </c>
      <c r="B42" s="2">
        <v>125</v>
      </c>
      <c r="C42" s="3">
        <f t="shared" si="0"/>
        <v>535.71428571428567</v>
      </c>
    </row>
    <row r="43" spans="1:3" x14ac:dyDescent="0.25">
      <c r="A43" s="1" t="s">
        <v>115</v>
      </c>
      <c r="B43" s="2">
        <v>6800</v>
      </c>
      <c r="C43" s="3">
        <f t="shared" si="0"/>
        <v>29142.857142857141</v>
      </c>
    </row>
    <row r="44" spans="1:3" x14ac:dyDescent="0.25">
      <c r="A44" s="1" t="s">
        <v>116</v>
      </c>
      <c r="B44" s="2">
        <v>21000</v>
      </c>
      <c r="C44" s="3">
        <f t="shared" si="0"/>
        <v>90000</v>
      </c>
    </row>
    <row r="45" spans="1:3" x14ac:dyDescent="0.25">
      <c r="A45" s="1" t="s">
        <v>117</v>
      </c>
      <c r="B45" s="2">
        <v>9000</v>
      </c>
      <c r="C45" s="3">
        <f t="shared" si="0"/>
        <v>38571.428571428572</v>
      </c>
    </row>
    <row r="46" spans="1:3" x14ac:dyDescent="0.25">
      <c r="A46" s="1" t="s">
        <v>118</v>
      </c>
      <c r="B46" s="2">
        <v>11752</v>
      </c>
      <c r="C46" s="3">
        <f t="shared" si="0"/>
        <v>50365.714285714283</v>
      </c>
    </row>
    <row r="47" spans="1:3" x14ac:dyDescent="0.25">
      <c r="A47" s="1" t="s">
        <v>119</v>
      </c>
      <c r="B47" s="2">
        <v>14000</v>
      </c>
      <c r="C47" s="3">
        <f t="shared" si="0"/>
        <v>60000</v>
      </c>
    </row>
    <row r="48" spans="1:3" x14ac:dyDescent="0.25">
      <c r="A48" s="1" t="s">
        <v>120</v>
      </c>
      <c r="B48" s="2">
        <v>6240</v>
      </c>
      <c r="C48" s="3">
        <f t="shared" si="0"/>
        <v>26742.857142857141</v>
      </c>
    </row>
    <row r="49" spans="1:3" x14ac:dyDescent="0.25">
      <c r="A49" s="1" t="s">
        <v>121</v>
      </c>
      <c r="B49" s="2">
        <v>8000</v>
      </c>
      <c r="C49" s="3">
        <f t="shared" si="0"/>
        <v>34285.714285714283</v>
      </c>
    </row>
    <row r="50" spans="1:3" x14ac:dyDescent="0.25">
      <c r="A50" s="1" t="s">
        <v>122</v>
      </c>
      <c r="B50" s="2">
        <v>10000</v>
      </c>
      <c r="C50" s="3">
        <f t="shared" si="0"/>
        <v>42857.142857142855</v>
      </c>
    </row>
    <row r="51" spans="1:3" x14ac:dyDescent="0.25">
      <c r="A51" s="1" t="s">
        <v>123</v>
      </c>
      <c r="B51" s="2">
        <v>119000</v>
      </c>
      <c r="C51" s="3">
        <f t="shared" si="0"/>
        <v>510000</v>
      </c>
    </row>
    <row r="52" spans="1:3" x14ac:dyDescent="0.25">
      <c r="A52" s="1" t="s">
        <v>124</v>
      </c>
      <c r="B52" s="2">
        <v>10000</v>
      </c>
      <c r="C52" s="3">
        <f t="shared" si="0"/>
        <v>42857.142857142855</v>
      </c>
    </row>
    <row r="53" spans="1:3" x14ac:dyDescent="0.25">
      <c r="A53" s="1" t="s">
        <v>125</v>
      </c>
      <c r="B53" s="2">
        <v>5000</v>
      </c>
      <c r="C53" s="3">
        <f t="shared" si="0"/>
        <v>21428.571428571428</v>
      </c>
    </row>
    <row r="54" spans="1:3" x14ac:dyDescent="0.25">
      <c r="A54" s="1" t="s">
        <v>126</v>
      </c>
      <c r="B54" s="2">
        <v>10000</v>
      </c>
      <c r="C54" s="3">
        <f t="shared" si="0"/>
        <v>42857.142857142855</v>
      </c>
    </row>
    <row r="55" spans="1:3" x14ac:dyDescent="0.25">
      <c r="A55" s="1" t="s">
        <v>127</v>
      </c>
      <c r="B55" s="2">
        <v>20000</v>
      </c>
      <c r="C55" s="3">
        <f t="shared" si="0"/>
        <v>85714.28571428571</v>
      </c>
    </row>
    <row r="56" spans="1:3" x14ac:dyDescent="0.25">
      <c r="A56" s="1" t="s">
        <v>128</v>
      </c>
      <c r="B56" s="2">
        <v>3000</v>
      </c>
      <c r="C56" s="3">
        <f t="shared" si="0"/>
        <v>12857.142857142857</v>
      </c>
    </row>
    <row r="57" spans="1:3" x14ac:dyDescent="0.25">
      <c r="A57" s="1" t="s">
        <v>129</v>
      </c>
      <c r="B57" s="2">
        <v>3000</v>
      </c>
      <c r="C57" s="3">
        <f t="shared" si="0"/>
        <v>12857.142857142857</v>
      </c>
    </row>
    <row r="58" spans="1:3" x14ac:dyDescent="0.25">
      <c r="A58" s="1" t="s">
        <v>130</v>
      </c>
      <c r="B58" s="2">
        <v>10000</v>
      </c>
      <c r="C58" s="3">
        <f t="shared" si="0"/>
        <v>42857.142857142855</v>
      </c>
    </row>
    <row r="59" spans="1:3" x14ac:dyDescent="0.25">
      <c r="A59" s="1" t="s">
        <v>131</v>
      </c>
      <c r="B59" s="2">
        <v>4000</v>
      </c>
      <c r="C59" s="3">
        <f t="shared" si="0"/>
        <v>17142.857142857141</v>
      </c>
    </row>
    <row r="60" spans="1:3" x14ac:dyDescent="0.25">
      <c r="A60" s="1" t="s">
        <v>132</v>
      </c>
      <c r="B60" s="2">
        <v>10000</v>
      </c>
      <c r="C60" s="3">
        <f t="shared" si="0"/>
        <v>42857.142857142855</v>
      </c>
    </row>
    <row r="61" spans="1:3" x14ac:dyDescent="0.25">
      <c r="A61" s="1" t="s">
        <v>133</v>
      </c>
      <c r="B61" s="2">
        <v>5000</v>
      </c>
      <c r="C61" s="3">
        <f t="shared" si="0"/>
        <v>21428.571428571428</v>
      </c>
    </row>
    <row r="62" spans="1:3" x14ac:dyDescent="0.25">
      <c r="C62" s="3">
        <f t="shared" si="0"/>
        <v>0</v>
      </c>
    </row>
    <row r="63" spans="1:3" x14ac:dyDescent="0.25">
      <c r="C63" s="3">
        <f t="shared" si="0"/>
        <v>0</v>
      </c>
    </row>
    <row r="64" spans="1:3" x14ac:dyDescent="0.25">
      <c r="C64" s="3">
        <f t="shared" si="0"/>
        <v>0</v>
      </c>
    </row>
    <row r="65" spans="3:3" x14ac:dyDescent="0.25">
      <c r="C65" s="3">
        <f t="shared" si="0"/>
        <v>0</v>
      </c>
    </row>
    <row r="66" spans="3:3" x14ac:dyDescent="0.25">
      <c r="C66" s="3">
        <f t="shared" si="0"/>
        <v>0</v>
      </c>
    </row>
    <row r="67" spans="3:3" x14ac:dyDescent="0.25">
      <c r="C67" s="3">
        <f t="shared" si="0"/>
        <v>0</v>
      </c>
    </row>
    <row r="68" spans="3:3" x14ac:dyDescent="0.25">
      <c r="C68" s="3">
        <f t="shared" si="0"/>
        <v>0</v>
      </c>
    </row>
    <row r="69" spans="3:3" x14ac:dyDescent="0.25">
      <c r="C69" s="3">
        <f t="shared" si="0"/>
        <v>0</v>
      </c>
    </row>
    <row r="70" spans="3:3" x14ac:dyDescent="0.25">
      <c r="C70" s="3">
        <f t="shared" si="0"/>
        <v>0</v>
      </c>
    </row>
    <row r="71" spans="3:3" x14ac:dyDescent="0.25">
      <c r="C71" s="3">
        <f t="shared" si="0"/>
        <v>0</v>
      </c>
    </row>
    <row r="72" spans="3:3" x14ac:dyDescent="0.25">
      <c r="C72" s="3">
        <f t="shared" si="0"/>
        <v>0</v>
      </c>
    </row>
    <row r="73" spans="3:3" x14ac:dyDescent="0.25">
      <c r="C73" s="3">
        <f t="shared" si="0"/>
        <v>0</v>
      </c>
    </row>
    <row r="74" spans="3:3" x14ac:dyDescent="0.25">
      <c r="C74" s="3">
        <f t="shared" si="0"/>
        <v>0</v>
      </c>
    </row>
    <row r="75" spans="3:3" x14ac:dyDescent="0.25">
      <c r="C75" s="3">
        <f t="shared" ref="C75:C138" si="1">B75*30/7</f>
        <v>0</v>
      </c>
    </row>
    <row r="76" spans="3:3" x14ac:dyDescent="0.25">
      <c r="C76" s="3">
        <f t="shared" si="1"/>
        <v>0</v>
      </c>
    </row>
    <row r="77" spans="3:3" x14ac:dyDescent="0.25">
      <c r="C77" s="3">
        <f t="shared" si="1"/>
        <v>0</v>
      </c>
    </row>
    <row r="78" spans="3:3" x14ac:dyDescent="0.25">
      <c r="C78" s="3">
        <f t="shared" si="1"/>
        <v>0</v>
      </c>
    </row>
    <row r="79" spans="3:3" x14ac:dyDescent="0.25">
      <c r="C79" s="3">
        <f t="shared" si="1"/>
        <v>0</v>
      </c>
    </row>
    <row r="80" spans="3:3" x14ac:dyDescent="0.25">
      <c r="C80" s="3">
        <f t="shared" si="1"/>
        <v>0</v>
      </c>
    </row>
    <row r="81" spans="3:3" x14ac:dyDescent="0.25">
      <c r="C81" s="3">
        <f t="shared" si="1"/>
        <v>0</v>
      </c>
    </row>
    <row r="82" spans="3:3" x14ac:dyDescent="0.25">
      <c r="C82" s="3">
        <f t="shared" si="1"/>
        <v>0</v>
      </c>
    </row>
    <row r="83" spans="3:3" x14ac:dyDescent="0.25">
      <c r="C83" s="3">
        <f t="shared" si="1"/>
        <v>0</v>
      </c>
    </row>
    <row r="84" spans="3:3" x14ac:dyDescent="0.25">
      <c r="C84" s="3">
        <f t="shared" si="1"/>
        <v>0</v>
      </c>
    </row>
    <row r="85" spans="3:3" x14ac:dyDescent="0.25">
      <c r="C85" s="3">
        <f t="shared" si="1"/>
        <v>0</v>
      </c>
    </row>
    <row r="86" spans="3:3" x14ac:dyDescent="0.25">
      <c r="C86" s="3">
        <f t="shared" si="1"/>
        <v>0</v>
      </c>
    </row>
    <row r="87" spans="3:3" x14ac:dyDescent="0.25">
      <c r="C87" s="3">
        <f t="shared" si="1"/>
        <v>0</v>
      </c>
    </row>
    <row r="88" spans="3:3" x14ac:dyDescent="0.25">
      <c r="C88" s="3">
        <f t="shared" si="1"/>
        <v>0</v>
      </c>
    </row>
    <row r="89" spans="3:3" x14ac:dyDescent="0.25">
      <c r="C89" s="3">
        <f t="shared" si="1"/>
        <v>0</v>
      </c>
    </row>
    <row r="90" spans="3:3" x14ac:dyDescent="0.25">
      <c r="C90" s="3">
        <f t="shared" si="1"/>
        <v>0</v>
      </c>
    </row>
    <row r="91" spans="3:3" x14ac:dyDescent="0.25">
      <c r="C91" s="3">
        <f t="shared" si="1"/>
        <v>0</v>
      </c>
    </row>
    <row r="92" spans="3:3" x14ac:dyDescent="0.25">
      <c r="C92" s="3">
        <f t="shared" si="1"/>
        <v>0</v>
      </c>
    </row>
    <row r="93" spans="3:3" x14ac:dyDescent="0.25">
      <c r="C93" s="3">
        <f t="shared" si="1"/>
        <v>0</v>
      </c>
    </row>
    <row r="94" spans="3:3" x14ac:dyDescent="0.25">
      <c r="C94" s="3">
        <f t="shared" si="1"/>
        <v>0</v>
      </c>
    </row>
    <row r="95" spans="3:3" x14ac:dyDescent="0.25">
      <c r="C95" s="3">
        <f t="shared" si="1"/>
        <v>0</v>
      </c>
    </row>
    <row r="96" spans="3:3" x14ac:dyDescent="0.25">
      <c r="C96" s="3">
        <f t="shared" si="1"/>
        <v>0</v>
      </c>
    </row>
    <row r="97" spans="3:3" x14ac:dyDescent="0.25">
      <c r="C97" s="3">
        <f t="shared" si="1"/>
        <v>0</v>
      </c>
    </row>
    <row r="98" spans="3:3" x14ac:dyDescent="0.25">
      <c r="C98" s="3">
        <f t="shared" si="1"/>
        <v>0</v>
      </c>
    </row>
    <row r="99" spans="3:3" x14ac:dyDescent="0.25">
      <c r="C99" s="3">
        <f t="shared" si="1"/>
        <v>0</v>
      </c>
    </row>
    <row r="100" spans="3:3" x14ac:dyDescent="0.25">
      <c r="C100" s="3">
        <f t="shared" si="1"/>
        <v>0</v>
      </c>
    </row>
    <row r="101" spans="3:3" x14ac:dyDescent="0.25">
      <c r="C101" s="3">
        <f t="shared" si="1"/>
        <v>0</v>
      </c>
    </row>
    <row r="102" spans="3:3" x14ac:dyDescent="0.25">
      <c r="C102" s="3">
        <f t="shared" si="1"/>
        <v>0</v>
      </c>
    </row>
    <row r="103" spans="3:3" x14ac:dyDescent="0.25">
      <c r="C103" s="3">
        <f t="shared" si="1"/>
        <v>0</v>
      </c>
    </row>
    <row r="104" spans="3:3" x14ac:dyDescent="0.25">
      <c r="C104" s="3">
        <f t="shared" si="1"/>
        <v>0</v>
      </c>
    </row>
    <row r="105" spans="3:3" x14ac:dyDescent="0.25">
      <c r="C105" s="3">
        <f t="shared" si="1"/>
        <v>0</v>
      </c>
    </row>
    <row r="106" spans="3:3" x14ac:dyDescent="0.25">
      <c r="C106" s="3">
        <f t="shared" si="1"/>
        <v>0</v>
      </c>
    </row>
    <row r="107" spans="3:3" x14ac:dyDescent="0.25">
      <c r="C107" s="3">
        <f t="shared" si="1"/>
        <v>0</v>
      </c>
    </row>
    <row r="108" spans="3:3" x14ac:dyDescent="0.25">
      <c r="C108" s="3">
        <f t="shared" si="1"/>
        <v>0</v>
      </c>
    </row>
    <row r="109" spans="3:3" x14ac:dyDescent="0.25">
      <c r="C109" s="3">
        <f t="shared" si="1"/>
        <v>0</v>
      </c>
    </row>
    <row r="110" spans="3:3" x14ac:dyDescent="0.25">
      <c r="C110" s="3">
        <f t="shared" si="1"/>
        <v>0</v>
      </c>
    </row>
    <row r="111" spans="3:3" x14ac:dyDescent="0.25">
      <c r="C111" s="3">
        <f t="shared" si="1"/>
        <v>0</v>
      </c>
    </row>
    <row r="112" spans="3:3" x14ac:dyDescent="0.25">
      <c r="C112" s="3">
        <f t="shared" si="1"/>
        <v>0</v>
      </c>
    </row>
    <row r="113" spans="3:3" x14ac:dyDescent="0.25">
      <c r="C113" s="3">
        <f t="shared" si="1"/>
        <v>0</v>
      </c>
    </row>
    <row r="114" spans="3:3" x14ac:dyDescent="0.25">
      <c r="C114" s="3">
        <f t="shared" si="1"/>
        <v>0</v>
      </c>
    </row>
    <row r="115" spans="3:3" x14ac:dyDescent="0.25">
      <c r="C115" s="3">
        <f t="shared" si="1"/>
        <v>0</v>
      </c>
    </row>
    <row r="116" spans="3:3" x14ac:dyDescent="0.25">
      <c r="C116" s="3">
        <f t="shared" si="1"/>
        <v>0</v>
      </c>
    </row>
    <row r="117" spans="3:3" x14ac:dyDescent="0.25">
      <c r="C117" s="3">
        <f t="shared" si="1"/>
        <v>0</v>
      </c>
    </row>
    <row r="118" spans="3:3" x14ac:dyDescent="0.25">
      <c r="C118" s="3">
        <f t="shared" si="1"/>
        <v>0</v>
      </c>
    </row>
    <row r="119" spans="3:3" x14ac:dyDescent="0.25">
      <c r="C119" s="3">
        <f t="shared" si="1"/>
        <v>0</v>
      </c>
    </row>
    <row r="120" spans="3:3" x14ac:dyDescent="0.25">
      <c r="C120" s="3">
        <f t="shared" si="1"/>
        <v>0</v>
      </c>
    </row>
    <row r="121" spans="3:3" x14ac:dyDescent="0.25">
      <c r="C121" s="3">
        <f t="shared" si="1"/>
        <v>0</v>
      </c>
    </row>
    <row r="122" spans="3:3" x14ac:dyDescent="0.25">
      <c r="C122" s="3">
        <f t="shared" si="1"/>
        <v>0</v>
      </c>
    </row>
    <row r="123" spans="3:3" x14ac:dyDescent="0.25">
      <c r="C123" s="3">
        <f t="shared" si="1"/>
        <v>0</v>
      </c>
    </row>
    <row r="124" spans="3:3" x14ac:dyDescent="0.25">
      <c r="C124" s="3">
        <f t="shared" si="1"/>
        <v>0</v>
      </c>
    </row>
    <row r="125" spans="3:3" x14ac:dyDescent="0.25">
      <c r="C125" s="3">
        <f t="shared" si="1"/>
        <v>0</v>
      </c>
    </row>
    <row r="126" spans="3:3" x14ac:dyDescent="0.25">
      <c r="C126" s="3">
        <f t="shared" si="1"/>
        <v>0</v>
      </c>
    </row>
    <row r="127" spans="3:3" x14ac:dyDescent="0.25">
      <c r="C127" s="3">
        <f t="shared" si="1"/>
        <v>0</v>
      </c>
    </row>
    <row r="128" spans="3:3" x14ac:dyDescent="0.25">
      <c r="C128" s="3">
        <f t="shared" si="1"/>
        <v>0</v>
      </c>
    </row>
    <row r="129" spans="3:3" x14ac:dyDescent="0.25">
      <c r="C129" s="3">
        <f t="shared" si="1"/>
        <v>0</v>
      </c>
    </row>
    <row r="130" spans="3:3" x14ac:dyDescent="0.25">
      <c r="C130" s="3">
        <f t="shared" si="1"/>
        <v>0</v>
      </c>
    </row>
    <row r="131" spans="3:3" x14ac:dyDescent="0.25">
      <c r="C131" s="3">
        <f t="shared" si="1"/>
        <v>0</v>
      </c>
    </row>
    <row r="132" spans="3:3" x14ac:dyDescent="0.25">
      <c r="C132" s="3">
        <f t="shared" si="1"/>
        <v>0</v>
      </c>
    </row>
    <row r="133" spans="3:3" x14ac:dyDescent="0.25">
      <c r="C133" s="3">
        <f t="shared" si="1"/>
        <v>0</v>
      </c>
    </row>
    <row r="134" spans="3:3" x14ac:dyDescent="0.25">
      <c r="C134" s="3">
        <f t="shared" si="1"/>
        <v>0</v>
      </c>
    </row>
    <row r="135" spans="3:3" x14ac:dyDescent="0.25">
      <c r="C135" s="3">
        <f t="shared" si="1"/>
        <v>0</v>
      </c>
    </row>
    <row r="136" spans="3:3" x14ac:dyDescent="0.25">
      <c r="C136" s="3">
        <f t="shared" si="1"/>
        <v>0</v>
      </c>
    </row>
    <row r="137" spans="3:3" x14ac:dyDescent="0.25">
      <c r="C137" s="3">
        <f t="shared" si="1"/>
        <v>0</v>
      </c>
    </row>
    <row r="138" spans="3:3" x14ac:dyDescent="0.25">
      <c r="C138" s="3">
        <f t="shared" si="1"/>
        <v>0</v>
      </c>
    </row>
    <row r="139" spans="3:3" x14ac:dyDescent="0.25">
      <c r="C139" s="3">
        <f t="shared" ref="C139:C202" si="2">B139*30/7</f>
        <v>0</v>
      </c>
    </row>
    <row r="140" spans="3:3" x14ac:dyDescent="0.25">
      <c r="C140" s="3">
        <f t="shared" si="2"/>
        <v>0</v>
      </c>
    </row>
    <row r="141" spans="3:3" x14ac:dyDescent="0.25">
      <c r="C141" s="3">
        <f t="shared" si="2"/>
        <v>0</v>
      </c>
    </row>
    <row r="142" spans="3:3" x14ac:dyDescent="0.25">
      <c r="C142" s="3">
        <f t="shared" si="2"/>
        <v>0</v>
      </c>
    </row>
    <row r="143" spans="3:3" x14ac:dyDescent="0.25">
      <c r="C143" s="3">
        <f t="shared" si="2"/>
        <v>0</v>
      </c>
    </row>
    <row r="144" spans="3:3" x14ac:dyDescent="0.25">
      <c r="C144" s="3">
        <f t="shared" si="2"/>
        <v>0</v>
      </c>
    </row>
    <row r="145" spans="3:3" x14ac:dyDescent="0.25">
      <c r="C145" s="3">
        <f t="shared" si="2"/>
        <v>0</v>
      </c>
    </row>
    <row r="146" spans="3:3" x14ac:dyDescent="0.25">
      <c r="C146" s="3">
        <f t="shared" si="2"/>
        <v>0</v>
      </c>
    </row>
    <row r="147" spans="3:3" x14ac:dyDescent="0.25">
      <c r="C147" s="3">
        <f t="shared" si="2"/>
        <v>0</v>
      </c>
    </row>
    <row r="148" spans="3:3" x14ac:dyDescent="0.25">
      <c r="C148" s="3">
        <f t="shared" si="2"/>
        <v>0</v>
      </c>
    </row>
    <row r="149" spans="3:3" x14ac:dyDescent="0.25">
      <c r="C149" s="3">
        <f t="shared" si="2"/>
        <v>0</v>
      </c>
    </row>
    <row r="150" spans="3:3" x14ac:dyDescent="0.25">
      <c r="C150" s="3">
        <f t="shared" si="2"/>
        <v>0</v>
      </c>
    </row>
    <row r="151" spans="3:3" x14ac:dyDescent="0.25">
      <c r="C151" s="3">
        <f t="shared" si="2"/>
        <v>0</v>
      </c>
    </row>
    <row r="152" spans="3:3" x14ac:dyDescent="0.25">
      <c r="C152" s="3">
        <f t="shared" si="2"/>
        <v>0</v>
      </c>
    </row>
    <row r="153" spans="3:3" x14ac:dyDescent="0.25">
      <c r="C153" s="3">
        <f t="shared" si="2"/>
        <v>0</v>
      </c>
    </row>
    <row r="154" spans="3:3" x14ac:dyDescent="0.25">
      <c r="C154" s="3">
        <f t="shared" si="2"/>
        <v>0</v>
      </c>
    </row>
    <row r="155" spans="3:3" x14ac:dyDescent="0.25">
      <c r="C155" s="3">
        <f t="shared" si="2"/>
        <v>0</v>
      </c>
    </row>
    <row r="156" spans="3:3" x14ac:dyDescent="0.25">
      <c r="C156" s="3">
        <f t="shared" si="2"/>
        <v>0</v>
      </c>
    </row>
    <row r="157" spans="3:3" x14ac:dyDescent="0.25">
      <c r="C157" s="3">
        <f t="shared" si="2"/>
        <v>0</v>
      </c>
    </row>
    <row r="158" spans="3:3" x14ac:dyDescent="0.25">
      <c r="C158" s="3">
        <f t="shared" si="2"/>
        <v>0</v>
      </c>
    </row>
    <row r="159" spans="3:3" x14ac:dyDescent="0.25">
      <c r="C159" s="3">
        <f t="shared" si="2"/>
        <v>0</v>
      </c>
    </row>
    <row r="160" spans="3:3" x14ac:dyDescent="0.25">
      <c r="C160" s="3">
        <f t="shared" si="2"/>
        <v>0</v>
      </c>
    </row>
    <row r="161" spans="3:3" x14ac:dyDescent="0.25">
      <c r="C161" s="3">
        <f t="shared" si="2"/>
        <v>0</v>
      </c>
    </row>
    <row r="162" spans="3:3" x14ac:dyDescent="0.25">
      <c r="C162" s="3">
        <f t="shared" si="2"/>
        <v>0</v>
      </c>
    </row>
    <row r="163" spans="3:3" x14ac:dyDescent="0.25">
      <c r="C163" s="3">
        <f t="shared" si="2"/>
        <v>0</v>
      </c>
    </row>
    <row r="164" spans="3:3" x14ac:dyDescent="0.25">
      <c r="C164" s="3">
        <f t="shared" si="2"/>
        <v>0</v>
      </c>
    </row>
    <row r="165" spans="3:3" x14ac:dyDescent="0.25">
      <c r="C165" s="3">
        <f t="shared" si="2"/>
        <v>0</v>
      </c>
    </row>
    <row r="166" spans="3:3" x14ac:dyDescent="0.25">
      <c r="C166" s="3">
        <f t="shared" si="2"/>
        <v>0</v>
      </c>
    </row>
    <row r="167" spans="3:3" x14ac:dyDescent="0.25">
      <c r="C167" s="3">
        <f t="shared" si="2"/>
        <v>0</v>
      </c>
    </row>
    <row r="168" spans="3:3" x14ac:dyDescent="0.25">
      <c r="C168" s="3">
        <f t="shared" si="2"/>
        <v>0</v>
      </c>
    </row>
    <row r="169" spans="3:3" x14ac:dyDescent="0.25">
      <c r="C169" s="3">
        <f t="shared" si="2"/>
        <v>0</v>
      </c>
    </row>
    <row r="170" spans="3:3" x14ac:dyDescent="0.25">
      <c r="C170" s="3">
        <f t="shared" si="2"/>
        <v>0</v>
      </c>
    </row>
    <row r="171" spans="3:3" x14ac:dyDescent="0.25">
      <c r="C171" s="3">
        <f t="shared" si="2"/>
        <v>0</v>
      </c>
    </row>
    <row r="172" spans="3:3" x14ac:dyDescent="0.25">
      <c r="C172" s="3">
        <f t="shared" si="2"/>
        <v>0</v>
      </c>
    </row>
    <row r="173" spans="3:3" x14ac:dyDescent="0.25">
      <c r="C173" s="3">
        <f t="shared" si="2"/>
        <v>0</v>
      </c>
    </row>
    <row r="174" spans="3:3" x14ac:dyDescent="0.25">
      <c r="C174" s="3">
        <f t="shared" si="2"/>
        <v>0</v>
      </c>
    </row>
    <row r="175" spans="3:3" x14ac:dyDescent="0.25">
      <c r="C175" s="3">
        <f t="shared" si="2"/>
        <v>0</v>
      </c>
    </row>
    <row r="176" spans="3:3" x14ac:dyDescent="0.25">
      <c r="C176" s="3">
        <f t="shared" si="2"/>
        <v>0</v>
      </c>
    </row>
    <row r="177" spans="3:3" x14ac:dyDescent="0.25">
      <c r="C177" s="3">
        <f t="shared" si="2"/>
        <v>0</v>
      </c>
    </row>
    <row r="178" spans="3:3" x14ac:dyDescent="0.25">
      <c r="C178" s="3">
        <f t="shared" si="2"/>
        <v>0</v>
      </c>
    </row>
    <row r="179" spans="3:3" x14ac:dyDescent="0.25">
      <c r="C179" s="3">
        <f t="shared" si="2"/>
        <v>0</v>
      </c>
    </row>
    <row r="180" spans="3:3" x14ac:dyDescent="0.25">
      <c r="C180" s="3">
        <f t="shared" si="2"/>
        <v>0</v>
      </c>
    </row>
    <row r="181" spans="3:3" x14ac:dyDescent="0.25">
      <c r="C181" s="3">
        <f t="shared" si="2"/>
        <v>0</v>
      </c>
    </row>
    <row r="182" spans="3:3" x14ac:dyDescent="0.25">
      <c r="C182" s="3">
        <f t="shared" si="2"/>
        <v>0</v>
      </c>
    </row>
    <row r="183" spans="3:3" x14ac:dyDescent="0.25">
      <c r="C183" s="3">
        <f t="shared" si="2"/>
        <v>0</v>
      </c>
    </row>
    <row r="184" spans="3:3" x14ac:dyDescent="0.25">
      <c r="C184" s="3">
        <f t="shared" si="2"/>
        <v>0</v>
      </c>
    </row>
    <row r="185" spans="3:3" x14ac:dyDescent="0.25">
      <c r="C185" s="3">
        <f t="shared" si="2"/>
        <v>0</v>
      </c>
    </row>
    <row r="186" spans="3:3" x14ac:dyDescent="0.25">
      <c r="C186" s="3">
        <f t="shared" si="2"/>
        <v>0</v>
      </c>
    </row>
    <row r="187" spans="3:3" x14ac:dyDescent="0.25">
      <c r="C187" s="3">
        <f t="shared" si="2"/>
        <v>0</v>
      </c>
    </row>
    <row r="188" spans="3:3" x14ac:dyDescent="0.25">
      <c r="C188" s="3">
        <f t="shared" si="2"/>
        <v>0</v>
      </c>
    </row>
    <row r="189" spans="3:3" x14ac:dyDescent="0.25">
      <c r="C189" s="3">
        <f t="shared" si="2"/>
        <v>0</v>
      </c>
    </row>
    <row r="190" spans="3:3" x14ac:dyDescent="0.25">
      <c r="C190" s="3">
        <f t="shared" si="2"/>
        <v>0</v>
      </c>
    </row>
    <row r="191" spans="3:3" x14ac:dyDescent="0.25">
      <c r="C191" s="3">
        <f t="shared" si="2"/>
        <v>0</v>
      </c>
    </row>
    <row r="192" spans="3:3" x14ac:dyDescent="0.25">
      <c r="C192" s="3">
        <f t="shared" si="2"/>
        <v>0</v>
      </c>
    </row>
    <row r="193" spans="3:3" x14ac:dyDescent="0.25">
      <c r="C193" s="3">
        <f t="shared" si="2"/>
        <v>0</v>
      </c>
    </row>
    <row r="194" spans="3:3" x14ac:dyDescent="0.25">
      <c r="C194" s="3">
        <f t="shared" si="2"/>
        <v>0</v>
      </c>
    </row>
    <row r="195" spans="3:3" x14ac:dyDescent="0.25">
      <c r="C195" s="3">
        <f t="shared" si="2"/>
        <v>0</v>
      </c>
    </row>
    <row r="196" spans="3:3" x14ac:dyDescent="0.25">
      <c r="C196" s="3">
        <f t="shared" si="2"/>
        <v>0</v>
      </c>
    </row>
    <row r="197" spans="3:3" x14ac:dyDescent="0.25">
      <c r="C197" s="3">
        <f t="shared" si="2"/>
        <v>0</v>
      </c>
    </row>
    <row r="198" spans="3:3" x14ac:dyDescent="0.25">
      <c r="C198" s="3">
        <f t="shared" si="2"/>
        <v>0</v>
      </c>
    </row>
    <row r="199" spans="3:3" x14ac:dyDescent="0.25">
      <c r="C199" s="3">
        <f t="shared" si="2"/>
        <v>0</v>
      </c>
    </row>
    <row r="200" spans="3:3" x14ac:dyDescent="0.25">
      <c r="C200" s="3">
        <f t="shared" si="2"/>
        <v>0</v>
      </c>
    </row>
    <row r="201" spans="3:3" x14ac:dyDescent="0.25">
      <c r="C201" s="3">
        <f t="shared" si="2"/>
        <v>0</v>
      </c>
    </row>
    <row r="202" spans="3:3" x14ac:dyDescent="0.25">
      <c r="C202" s="3">
        <f t="shared" si="2"/>
        <v>0</v>
      </c>
    </row>
    <row r="203" spans="3:3" x14ac:dyDescent="0.25">
      <c r="C203" s="3">
        <f t="shared" ref="C203:C266" si="3">B203*30/7</f>
        <v>0</v>
      </c>
    </row>
    <row r="204" spans="3:3" x14ac:dyDescent="0.25">
      <c r="C204" s="3">
        <f t="shared" si="3"/>
        <v>0</v>
      </c>
    </row>
    <row r="205" spans="3:3" x14ac:dyDescent="0.25">
      <c r="C205" s="3">
        <f t="shared" si="3"/>
        <v>0</v>
      </c>
    </row>
    <row r="206" spans="3:3" x14ac:dyDescent="0.25">
      <c r="C206" s="3">
        <f t="shared" si="3"/>
        <v>0</v>
      </c>
    </row>
    <row r="207" spans="3:3" x14ac:dyDescent="0.25">
      <c r="C207" s="3">
        <f t="shared" si="3"/>
        <v>0</v>
      </c>
    </row>
    <row r="208" spans="3:3" x14ac:dyDescent="0.25">
      <c r="C208" s="3">
        <f t="shared" si="3"/>
        <v>0</v>
      </c>
    </row>
    <row r="209" spans="3:3" x14ac:dyDescent="0.25">
      <c r="C209" s="3">
        <f t="shared" si="3"/>
        <v>0</v>
      </c>
    </row>
    <row r="210" spans="3:3" x14ac:dyDescent="0.25">
      <c r="C210" s="3">
        <f t="shared" si="3"/>
        <v>0</v>
      </c>
    </row>
    <row r="211" spans="3:3" x14ac:dyDescent="0.25">
      <c r="C211" s="3">
        <f t="shared" si="3"/>
        <v>0</v>
      </c>
    </row>
    <row r="212" spans="3:3" x14ac:dyDescent="0.25">
      <c r="C212" s="3">
        <f t="shared" si="3"/>
        <v>0</v>
      </c>
    </row>
    <row r="213" spans="3:3" x14ac:dyDescent="0.25">
      <c r="C213" s="3">
        <f t="shared" si="3"/>
        <v>0</v>
      </c>
    </row>
    <row r="214" spans="3:3" x14ac:dyDescent="0.25">
      <c r="C214" s="3">
        <f t="shared" si="3"/>
        <v>0</v>
      </c>
    </row>
    <row r="215" spans="3:3" x14ac:dyDescent="0.25">
      <c r="C215" s="3">
        <f t="shared" si="3"/>
        <v>0</v>
      </c>
    </row>
    <row r="216" spans="3:3" x14ac:dyDescent="0.25">
      <c r="C216" s="3">
        <f t="shared" si="3"/>
        <v>0</v>
      </c>
    </row>
    <row r="217" spans="3:3" x14ac:dyDescent="0.25">
      <c r="C217" s="3">
        <f t="shared" si="3"/>
        <v>0</v>
      </c>
    </row>
    <row r="218" spans="3:3" x14ac:dyDescent="0.25">
      <c r="C218" s="3">
        <f t="shared" si="3"/>
        <v>0</v>
      </c>
    </row>
    <row r="219" spans="3:3" x14ac:dyDescent="0.25">
      <c r="C219" s="3">
        <f t="shared" si="3"/>
        <v>0</v>
      </c>
    </row>
    <row r="220" spans="3:3" x14ac:dyDescent="0.25">
      <c r="C220" s="3">
        <f t="shared" si="3"/>
        <v>0</v>
      </c>
    </row>
    <row r="221" spans="3:3" x14ac:dyDescent="0.25">
      <c r="C221" s="3">
        <f t="shared" si="3"/>
        <v>0</v>
      </c>
    </row>
    <row r="222" spans="3:3" x14ac:dyDescent="0.25">
      <c r="C222" s="3">
        <f t="shared" si="3"/>
        <v>0</v>
      </c>
    </row>
    <row r="223" spans="3:3" x14ac:dyDescent="0.25">
      <c r="C223" s="3">
        <f t="shared" si="3"/>
        <v>0</v>
      </c>
    </row>
    <row r="224" spans="3:3" x14ac:dyDescent="0.25">
      <c r="C224" s="3">
        <f t="shared" si="3"/>
        <v>0</v>
      </c>
    </row>
    <row r="225" spans="3:3" x14ac:dyDescent="0.25">
      <c r="C225" s="3">
        <f t="shared" si="3"/>
        <v>0</v>
      </c>
    </row>
    <row r="226" spans="3:3" x14ac:dyDescent="0.25">
      <c r="C226" s="3">
        <f t="shared" si="3"/>
        <v>0</v>
      </c>
    </row>
    <row r="227" spans="3:3" x14ac:dyDescent="0.25">
      <c r="C227" s="3">
        <f t="shared" si="3"/>
        <v>0</v>
      </c>
    </row>
    <row r="228" spans="3:3" x14ac:dyDescent="0.25">
      <c r="C228" s="3">
        <f t="shared" si="3"/>
        <v>0</v>
      </c>
    </row>
    <row r="229" spans="3:3" x14ac:dyDescent="0.25">
      <c r="C229" s="3">
        <f t="shared" si="3"/>
        <v>0</v>
      </c>
    </row>
    <row r="230" spans="3:3" x14ac:dyDescent="0.25">
      <c r="C230" s="3">
        <f t="shared" si="3"/>
        <v>0</v>
      </c>
    </row>
    <row r="231" spans="3:3" x14ac:dyDescent="0.25">
      <c r="C231" s="3">
        <f t="shared" si="3"/>
        <v>0</v>
      </c>
    </row>
    <row r="232" spans="3:3" x14ac:dyDescent="0.25">
      <c r="C232" s="3">
        <f t="shared" si="3"/>
        <v>0</v>
      </c>
    </row>
    <row r="233" spans="3:3" x14ac:dyDescent="0.25">
      <c r="C233" s="3">
        <f t="shared" si="3"/>
        <v>0</v>
      </c>
    </row>
    <row r="234" spans="3:3" x14ac:dyDescent="0.25">
      <c r="C234" s="3">
        <f t="shared" si="3"/>
        <v>0</v>
      </c>
    </row>
    <row r="235" spans="3:3" x14ac:dyDescent="0.25">
      <c r="C235" s="3">
        <f t="shared" si="3"/>
        <v>0</v>
      </c>
    </row>
    <row r="236" spans="3:3" x14ac:dyDescent="0.25">
      <c r="C236" s="3">
        <f t="shared" si="3"/>
        <v>0</v>
      </c>
    </row>
    <row r="237" spans="3:3" x14ac:dyDescent="0.25">
      <c r="C237" s="3">
        <f t="shared" si="3"/>
        <v>0</v>
      </c>
    </row>
    <row r="238" spans="3:3" x14ac:dyDescent="0.25">
      <c r="C238" s="3">
        <f t="shared" si="3"/>
        <v>0</v>
      </c>
    </row>
    <row r="239" spans="3:3" x14ac:dyDescent="0.25">
      <c r="C239" s="3">
        <f t="shared" si="3"/>
        <v>0</v>
      </c>
    </row>
    <row r="240" spans="3:3" x14ac:dyDescent="0.25">
      <c r="C240" s="3">
        <f t="shared" si="3"/>
        <v>0</v>
      </c>
    </row>
    <row r="241" spans="3:3" x14ac:dyDescent="0.25">
      <c r="C241" s="3">
        <f t="shared" si="3"/>
        <v>0</v>
      </c>
    </row>
    <row r="242" spans="3:3" x14ac:dyDescent="0.25">
      <c r="C242" s="3">
        <f t="shared" si="3"/>
        <v>0</v>
      </c>
    </row>
    <row r="243" spans="3:3" x14ac:dyDescent="0.25">
      <c r="C243" s="3">
        <f t="shared" si="3"/>
        <v>0</v>
      </c>
    </row>
    <row r="244" spans="3:3" x14ac:dyDescent="0.25">
      <c r="C244" s="3">
        <f t="shared" si="3"/>
        <v>0</v>
      </c>
    </row>
    <row r="245" spans="3:3" x14ac:dyDescent="0.25">
      <c r="C245" s="3">
        <f t="shared" si="3"/>
        <v>0</v>
      </c>
    </row>
    <row r="246" spans="3:3" x14ac:dyDescent="0.25">
      <c r="C246" s="3">
        <f t="shared" si="3"/>
        <v>0</v>
      </c>
    </row>
    <row r="247" spans="3:3" x14ac:dyDescent="0.25">
      <c r="C247" s="3">
        <f t="shared" si="3"/>
        <v>0</v>
      </c>
    </row>
    <row r="248" spans="3:3" x14ac:dyDescent="0.25">
      <c r="C248" s="3">
        <f t="shared" si="3"/>
        <v>0</v>
      </c>
    </row>
    <row r="249" spans="3:3" x14ac:dyDescent="0.25">
      <c r="C249" s="3">
        <f t="shared" si="3"/>
        <v>0</v>
      </c>
    </row>
    <row r="250" spans="3:3" x14ac:dyDescent="0.25">
      <c r="C250" s="3">
        <f t="shared" si="3"/>
        <v>0</v>
      </c>
    </row>
    <row r="251" spans="3:3" x14ac:dyDescent="0.25">
      <c r="C251" s="3">
        <f t="shared" si="3"/>
        <v>0</v>
      </c>
    </row>
    <row r="252" spans="3:3" x14ac:dyDescent="0.25">
      <c r="C252" s="3">
        <f t="shared" si="3"/>
        <v>0</v>
      </c>
    </row>
    <row r="253" spans="3:3" x14ac:dyDescent="0.25">
      <c r="C253" s="3">
        <f t="shared" si="3"/>
        <v>0</v>
      </c>
    </row>
    <row r="254" spans="3:3" x14ac:dyDescent="0.25">
      <c r="C254" s="3">
        <f t="shared" si="3"/>
        <v>0</v>
      </c>
    </row>
    <row r="255" spans="3:3" x14ac:dyDescent="0.25">
      <c r="C255" s="3">
        <f t="shared" si="3"/>
        <v>0</v>
      </c>
    </row>
    <row r="256" spans="3:3" x14ac:dyDescent="0.25">
      <c r="C256" s="3">
        <f t="shared" si="3"/>
        <v>0</v>
      </c>
    </row>
    <row r="257" spans="3:3" x14ac:dyDescent="0.25">
      <c r="C257" s="3">
        <f t="shared" si="3"/>
        <v>0</v>
      </c>
    </row>
    <row r="258" spans="3:3" x14ac:dyDescent="0.25">
      <c r="C258" s="3">
        <f t="shared" si="3"/>
        <v>0</v>
      </c>
    </row>
    <row r="259" spans="3:3" x14ac:dyDescent="0.25">
      <c r="C259" s="3">
        <f t="shared" si="3"/>
        <v>0</v>
      </c>
    </row>
    <row r="260" spans="3:3" x14ac:dyDescent="0.25">
      <c r="C260" s="3">
        <f t="shared" si="3"/>
        <v>0</v>
      </c>
    </row>
    <row r="261" spans="3:3" x14ac:dyDescent="0.25">
      <c r="C261" s="3">
        <f t="shared" si="3"/>
        <v>0</v>
      </c>
    </row>
    <row r="262" spans="3:3" x14ac:dyDescent="0.25">
      <c r="C262" s="3">
        <f t="shared" si="3"/>
        <v>0</v>
      </c>
    </row>
    <row r="263" spans="3:3" x14ac:dyDescent="0.25">
      <c r="C263" s="3">
        <f t="shared" si="3"/>
        <v>0</v>
      </c>
    </row>
    <row r="264" spans="3:3" x14ac:dyDescent="0.25">
      <c r="C264" s="3">
        <f t="shared" si="3"/>
        <v>0</v>
      </c>
    </row>
    <row r="265" spans="3:3" x14ac:dyDescent="0.25">
      <c r="C265" s="3">
        <f t="shared" si="3"/>
        <v>0</v>
      </c>
    </row>
    <row r="266" spans="3:3" x14ac:dyDescent="0.25">
      <c r="C266" s="3">
        <f t="shared" si="3"/>
        <v>0</v>
      </c>
    </row>
    <row r="267" spans="3:3" x14ac:dyDescent="0.25">
      <c r="C267" s="3">
        <f t="shared" ref="C267:C330" si="4">B267*30/7</f>
        <v>0</v>
      </c>
    </row>
    <row r="268" spans="3:3" x14ac:dyDescent="0.25">
      <c r="C268" s="3">
        <f t="shared" si="4"/>
        <v>0</v>
      </c>
    </row>
    <row r="269" spans="3:3" x14ac:dyDescent="0.25">
      <c r="C269" s="3">
        <f t="shared" si="4"/>
        <v>0</v>
      </c>
    </row>
    <row r="270" spans="3:3" x14ac:dyDescent="0.25">
      <c r="C270" s="3">
        <f t="shared" si="4"/>
        <v>0</v>
      </c>
    </row>
    <row r="271" spans="3:3" x14ac:dyDescent="0.25">
      <c r="C271" s="3">
        <f t="shared" si="4"/>
        <v>0</v>
      </c>
    </row>
    <row r="272" spans="3:3" x14ac:dyDescent="0.25">
      <c r="C272" s="3">
        <f t="shared" si="4"/>
        <v>0</v>
      </c>
    </row>
    <row r="273" spans="3:3" x14ac:dyDescent="0.25">
      <c r="C273" s="3">
        <f t="shared" si="4"/>
        <v>0</v>
      </c>
    </row>
    <row r="274" spans="3:3" x14ac:dyDescent="0.25">
      <c r="C274" s="3">
        <f t="shared" si="4"/>
        <v>0</v>
      </c>
    </row>
    <row r="275" spans="3:3" x14ac:dyDescent="0.25">
      <c r="C275" s="3">
        <f t="shared" si="4"/>
        <v>0</v>
      </c>
    </row>
    <row r="276" spans="3:3" x14ac:dyDescent="0.25">
      <c r="C276" s="3">
        <f t="shared" si="4"/>
        <v>0</v>
      </c>
    </row>
    <row r="277" spans="3:3" x14ac:dyDescent="0.25">
      <c r="C277" s="3">
        <f t="shared" si="4"/>
        <v>0</v>
      </c>
    </row>
    <row r="278" spans="3:3" x14ac:dyDescent="0.25">
      <c r="C278" s="3">
        <f t="shared" si="4"/>
        <v>0</v>
      </c>
    </row>
    <row r="279" spans="3:3" x14ac:dyDescent="0.25">
      <c r="C279" s="3">
        <f t="shared" si="4"/>
        <v>0</v>
      </c>
    </row>
    <row r="280" spans="3:3" x14ac:dyDescent="0.25">
      <c r="C280" s="3">
        <f t="shared" si="4"/>
        <v>0</v>
      </c>
    </row>
    <row r="281" spans="3:3" x14ac:dyDescent="0.25">
      <c r="C281" s="3">
        <f t="shared" si="4"/>
        <v>0</v>
      </c>
    </row>
    <row r="282" spans="3:3" x14ac:dyDescent="0.25">
      <c r="C282" s="3">
        <f t="shared" si="4"/>
        <v>0</v>
      </c>
    </row>
    <row r="283" spans="3:3" x14ac:dyDescent="0.25">
      <c r="C283" s="3">
        <f t="shared" si="4"/>
        <v>0</v>
      </c>
    </row>
    <row r="284" spans="3:3" x14ac:dyDescent="0.25">
      <c r="C284" s="3">
        <f t="shared" si="4"/>
        <v>0</v>
      </c>
    </row>
    <row r="285" spans="3:3" x14ac:dyDescent="0.25">
      <c r="C285" s="3">
        <f t="shared" si="4"/>
        <v>0</v>
      </c>
    </row>
    <row r="286" spans="3:3" x14ac:dyDescent="0.25">
      <c r="C286" s="3">
        <f t="shared" si="4"/>
        <v>0</v>
      </c>
    </row>
    <row r="287" spans="3:3" x14ac:dyDescent="0.25">
      <c r="C287" s="3">
        <f t="shared" si="4"/>
        <v>0</v>
      </c>
    </row>
    <row r="288" spans="3:3" x14ac:dyDescent="0.25">
      <c r="C288" s="3">
        <f t="shared" si="4"/>
        <v>0</v>
      </c>
    </row>
    <row r="289" spans="3:3" x14ac:dyDescent="0.25">
      <c r="C289" s="3">
        <f t="shared" si="4"/>
        <v>0</v>
      </c>
    </row>
    <row r="290" spans="3:3" x14ac:dyDescent="0.25">
      <c r="C290" s="3">
        <f t="shared" si="4"/>
        <v>0</v>
      </c>
    </row>
    <row r="291" spans="3:3" x14ac:dyDescent="0.25">
      <c r="C291" s="3">
        <f t="shared" si="4"/>
        <v>0</v>
      </c>
    </row>
    <row r="292" spans="3:3" x14ac:dyDescent="0.25">
      <c r="C292" s="3">
        <f t="shared" si="4"/>
        <v>0</v>
      </c>
    </row>
    <row r="293" spans="3:3" x14ac:dyDescent="0.25">
      <c r="C293" s="3">
        <f t="shared" si="4"/>
        <v>0</v>
      </c>
    </row>
    <row r="294" spans="3:3" x14ac:dyDescent="0.25">
      <c r="C294" s="3">
        <f t="shared" si="4"/>
        <v>0</v>
      </c>
    </row>
    <row r="295" spans="3:3" x14ac:dyDescent="0.25">
      <c r="C295" s="3">
        <f t="shared" si="4"/>
        <v>0</v>
      </c>
    </row>
    <row r="296" spans="3:3" x14ac:dyDescent="0.25">
      <c r="C296" s="3">
        <f t="shared" si="4"/>
        <v>0</v>
      </c>
    </row>
    <row r="297" spans="3:3" x14ac:dyDescent="0.25">
      <c r="C297" s="3">
        <f t="shared" si="4"/>
        <v>0</v>
      </c>
    </row>
    <row r="298" spans="3:3" x14ac:dyDescent="0.25">
      <c r="C298" s="3">
        <f t="shared" si="4"/>
        <v>0</v>
      </c>
    </row>
    <row r="299" spans="3:3" x14ac:dyDescent="0.25">
      <c r="C299" s="3">
        <f t="shared" si="4"/>
        <v>0</v>
      </c>
    </row>
    <row r="300" spans="3:3" x14ac:dyDescent="0.25">
      <c r="C300" s="3">
        <f t="shared" si="4"/>
        <v>0</v>
      </c>
    </row>
    <row r="301" spans="3:3" x14ac:dyDescent="0.25">
      <c r="C301" s="3">
        <f t="shared" si="4"/>
        <v>0</v>
      </c>
    </row>
    <row r="302" spans="3:3" x14ac:dyDescent="0.25">
      <c r="C302" s="3">
        <f t="shared" si="4"/>
        <v>0</v>
      </c>
    </row>
    <row r="303" spans="3:3" x14ac:dyDescent="0.25">
      <c r="C303" s="3">
        <f t="shared" si="4"/>
        <v>0</v>
      </c>
    </row>
    <row r="304" spans="3:3" x14ac:dyDescent="0.25">
      <c r="C304" s="3">
        <f t="shared" si="4"/>
        <v>0</v>
      </c>
    </row>
    <row r="305" spans="3:3" x14ac:dyDescent="0.25">
      <c r="C305" s="3">
        <f t="shared" si="4"/>
        <v>0</v>
      </c>
    </row>
    <row r="306" spans="3:3" x14ac:dyDescent="0.25">
      <c r="C306" s="3">
        <f t="shared" si="4"/>
        <v>0</v>
      </c>
    </row>
    <row r="307" spans="3:3" x14ac:dyDescent="0.25">
      <c r="C307" s="3">
        <f t="shared" si="4"/>
        <v>0</v>
      </c>
    </row>
    <row r="308" spans="3:3" x14ac:dyDescent="0.25">
      <c r="C308" s="3">
        <f t="shared" si="4"/>
        <v>0</v>
      </c>
    </row>
    <row r="309" spans="3:3" x14ac:dyDescent="0.25">
      <c r="C309" s="3">
        <f t="shared" si="4"/>
        <v>0</v>
      </c>
    </row>
    <row r="310" spans="3:3" x14ac:dyDescent="0.25">
      <c r="C310" s="3">
        <f t="shared" si="4"/>
        <v>0</v>
      </c>
    </row>
    <row r="311" spans="3:3" x14ac:dyDescent="0.25">
      <c r="C311" s="3">
        <f t="shared" si="4"/>
        <v>0</v>
      </c>
    </row>
    <row r="312" spans="3:3" x14ac:dyDescent="0.25">
      <c r="C312" s="3">
        <f t="shared" si="4"/>
        <v>0</v>
      </c>
    </row>
    <row r="313" spans="3:3" x14ac:dyDescent="0.25">
      <c r="C313" s="3">
        <f t="shared" si="4"/>
        <v>0</v>
      </c>
    </row>
    <row r="314" spans="3:3" x14ac:dyDescent="0.25">
      <c r="C314" s="3">
        <f t="shared" si="4"/>
        <v>0</v>
      </c>
    </row>
    <row r="315" spans="3:3" x14ac:dyDescent="0.25">
      <c r="C315" s="3">
        <f t="shared" si="4"/>
        <v>0</v>
      </c>
    </row>
    <row r="316" spans="3:3" x14ac:dyDescent="0.25">
      <c r="C316" s="3">
        <f t="shared" si="4"/>
        <v>0</v>
      </c>
    </row>
    <row r="317" spans="3:3" x14ac:dyDescent="0.25">
      <c r="C317" s="3">
        <f t="shared" si="4"/>
        <v>0</v>
      </c>
    </row>
    <row r="318" spans="3:3" x14ac:dyDescent="0.25">
      <c r="C318" s="3">
        <f t="shared" si="4"/>
        <v>0</v>
      </c>
    </row>
    <row r="319" spans="3:3" x14ac:dyDescent="0.25">
      <c r="C319" s="3">
        <f t="shared" si="4"/>
        <v>0</v>
      </c>
    </row>
    <row r="320" spans="3:3" x14ac:dyDescent="0.25">
      <c r="C320" s="3">
        <f t="shared" si="4"/>
        <v>0</v>
      </c>
    </row>
    <row r="321" spans="3:3" x14ac:dyDescent="0.25">
      <c r="C321" s="3">
        <f t="shared" si="4"/>
        <v>0</v>
      </c>
    </row>
    <row r="322" spans="3:3" x14ac:dyDescent="0.25">
      <c r="C322" s="3">
        <f t="shared" si="4"/>
        <v>0</v>
      </c>
    </row>
    <row r="323" spans="3:3" x14ac:dyDescent="0.25">
      <c r="C323" s="3">
        <f t="shared" si="4"/>
        <v>0</v>
      </c>
    </row>
    <row r="324" spans="3:3" x14ac:dyDescent="0.25">
      <c r="C324" s="3">
        <f t="shared" si="4"/>
        <v>0</v>
      </c>
    </row>
    <row r="325" spans="3:3" x14ac:dyDescent="0.25">
      <c r="C325" s="3">
        <f t="shared" si="4"/>
        <v>0</v>
      </c>
    </row>
    <row r="326" spans="3:3" x14ac:dyDescent="0.25">
      <c r="C326" s="3">
        <f t="shared" si="4"/>
        <v>0</v>
      </c>
    </row>
    <row r="327" spans="3:3" x14ac:dyDescent="0.25">
      <c r="C327" s="3">
        <f t="shared" si="4"/>
        <v>0</v>
      </c>
    </row>
    <row r="328" spans="3:3" x14ac:dyDescent="0.25">
      <c r="C328" s="3">
        <f t="shared" si="4"/>
        <v>0</v>
      </c>
    </row>
    <row r="329" spans="3:3" x14ac:dyDescent="0.25">
      <c r="C329" s="3">
        <f t="shared" si="4"/>
        <v>0</v>
      </c>
    </row>
    <row r="330" spans="3:3" x14ac:dyDescent="0.25">
      <c r="C330" s="3">
        <f t="shared" si="4"/>
        <v>0</v>
      </c>
    </row>
    <row r="331" spans="3:3" x14ac:dyDescent="0.25">
      <c r="C331" s="3">
        <f t="shared" ref="C331:C394" si="5">B331*30/7</f>
        <v>0</v>
      </c>
    </row>
    <row r="332" spans="3:3" x14ac:dyDescent="0.25">
      <c r="C332" s="3">
        <f t="shared" si="5"/>
        <v>0</v>
      </c>
    </row>
    <row r="333" spans="3:3" x14ac:dyDescent="0.25">
      <c r="C333" s="3">
        <f t="shared" si="5"/>
        <v>0</v>
      </c>
    </row>
    <row r="334" spans="3:3" x14ac:dyDescent="0.25">
      <c r="C334" s="3">
        <f t="shared" si="5"/>
        <v>0</v>
      </c>
    </row>
    <row r="335" spans="3:3" x14ac:dyDescent="0.25">
      <c r="C335" s="3">
        <f t="shared" si="5"/>
        <v>0</v>
      </c>
    </row>
    <row r="336" spans="3:3" x14ac:dyDescent="0.25">
      <c r="C336" s="3">
        <f t="shared" si="5"/>
        <v>0</v>
      </c>
    </row>
    <row r="337" spans="3:3" x14ac:dyDescent="0.25">
      <c r="C337" s="3">
        <f t="shared" si="5"/>
        <v>0</v>
      </c>
    </row>
    <row r="338" spans="3:3" x14ac:dyDescent="0.25">
      <c r="C338" s="3">
        <f t="shared" si="5"/>
        <v>0</v>
      </c>
    </row>
    <row r="339" spans="3:3" x14ac:dyDescent="0.25">
      <c r="C339" s="3">
        <f t="shared" si="5"/>
        <v>0</v>
      </c>
    </row>
    <row r="340" spans="3:3" x14ac:dyDescent="0.25">
      <c r="C340" s="3">
        <f t="shared" si="5"/>
        <v>0</v>
      </c>
    </row>
    <row r="341" spans="3:3" x14ac:dyDescent="0.25">
      <c r="C341" s="3">
        <f t="shared" si="5"/>
        <v>0</v>
      </c>
    </row>
    <row r="342" spans="3:3" x14ac:dyDescent="0.25">
      <c r="C342" s="3">
        <f t="shared" si="5"/>
        <v>0</v>
      </c>
    </row>
    <row r="343" spans="3:3" x14ac:dyDescent="0.25">
      <c r="C343" s="3">
        <f t="shared" si="5"/>
        <v>0</v>
      </c>
    </row>
    <row r="344" spans="3:3" x14ac:dyDescent="0.25">
      <c r="C344" s="3">
        <f t="shared" si="5"/>
        <v>0</v>
      </c>
    </row>
    <row r="345" spans="3:3" x14ac:dyDescent="0.25">
      <c r="C345" s="3">
        <f t="shared" si="5"/>
        <v>0</v>
      </c>
    </row>
    <row r="346" spans="3:3" x14ac:dyDescent="0.25">
      <c r="C346" s="3">
        <f t="shared" si="5"/>
        <v>0</v>
      </c>
    </row>
    <row r="347" spans="3:3" x14ac:dyDescent="0.25">
      <c r="C347" s="3">
        <f t="shared" si="5"/>
        <v>0</v>
      </c>
    </row>
    <row r="348" spans="3:3" x14ac:dyDescent="0.25">
      <c r="C348" s="3">
        <f t="shared" si="5"/>
        <v>0</v>
      </c>
    </row>
    <row r="349" spans="3:3" x14ac:dyDescent="0.25">
      <c r="C349" s="3">
        <f t="shared" si="5"/>
        <v>0</v>
      </c>
    </row>
    <row r="350" spans="3:3" x14ac:dyDescent="0.25">
      <c r="C350" s="3">
        <f t="shared" si="5"/>
        <v>0</v>
      </c>
    </row>
    <row r="351" spans="3:3" x14ac:dyDescent="0.25">
      <c r="C351" s="3">
        <f t="shared" si="5"/>
        <v>0</v>
      </c>
    </row>
    <row r="352" spans="3:3" x14ac:dyDescent="0.25">
      <c r="C352" s="3">
        <f t="shared" si="5"/>
        <v>0</v>
      </c>
    </row>
    <row r="353" spans="3:3" x14ac:dyDescent="0.25">
      <c r="C353" s="3">
        <f t="shared" si="5"/>
        <v>0</v>
      </c>
    </row>
    <row r="354" spans="3:3" x14ac:dyDescent="0.25">
      <c r="C354" s="3">
        <f t="shared" si="5"/>
        <v>0</v>
      </c>
    </row>
    <row r="355" spans="3:3" x14ac:dyDescent="0.25">
      <c r="C355" s="3">
        <f t="shared" si="5"/>
        <v>0</v>
      </c>
    </row>
    <row r="356" spans="3:3" x14ac:dyDescent="0.25">
      <c r="C356" s="3">
        <f t="shared" si="5"/>
        <v>0</v>
      </c>
    </row>
    <row r="357" spans="3:3" x14ac:dyDescent="0.25">
      <c r="C357" s="3">
        <f t="shared" si="5"/>
        <v>0</v>
      </c>
    </row>
    <row r="358" spans="3:3" x14ac:dyDescent="0.25">
      <c r="C358" s="3">
        <f t="shared" si="5"/>
        <v>0</v>
      </c>
    </row>
    <row r="359" spans="3:3" x14ac:dyDescent="0.25">
      <c r="C359" s="3">
        <f t="shared" si="5"/>
        <v>0</v>
      </c>
    </row>
    <row r="360" spans="3:3" x14ac:dyDescent="0.25">
      <c r="C360" s="3">
        <f t="shared" si="5"/>
        <v>0</v>
      </c>
    </row>
    <row r="361" spans="3:3" x14ac:dyDescent="0.25">
      <c r="C361" s="3">
        <f t="shared" si="5"/>
        <v>0</v>
      </c>
    </row>
    <row r="362" spans="3:3" x14ac:dyDescent="0.25">
      <c r="C362" s="3">
        <f t="shared" si="5"/>
        <v>0</v>
      </c>
    </row>
    <row r="363" spans="3:3" x14ac:dyDescent="0.25">
      <c r="C363" s="3">
        <f t="shared" si="5"/>
        <v>0</v>
      </c>
    </row>
    <row r="364" spans="3:3" x14ac:dyDescent="0.25">
      <c r="C364" s="3">
        <f t="shared" si="5"/>
        <v>0</v>
      </c>
    </row>
    <row r="365" spans="3:3" x14ac:dyDescent="0.25">
      <c r="C365" s="3">
        <f t="shared" si="5"/>
        <v>0</v>
      </c>
    </row>
    <row r="366" spans="3:3" x14ac:dyDescent="0.25">
      <c r="C366" s="3">
        <f t="shared" si="5"/>
        <v>0</v>
      </c>
    </row>
    <row r="367" spans="3:3" x14ac:dyDescent="0.25">
      <c r="C367" s="3">
        <f t="shared" si="5"/>
        <v>0</v>
      </c>
    </row>
    <row r="368" spans="3:3" x14ac:dyDescent="0.25">
      <c r="C368" s="3">
        <f t="shared" si="5"/>
        <v>0</v>
      </c>
    </row>
    <row r="369" spans="3:3" x14ac:dyDescent="0.25">
      <c r="C369" s="3">
        <f t="shared" si="5"/>
        <v>0</v>
      </c>
    </row>
    <row r="370" spans="3:3" x14ac:dyDescent="0.25">
      <c r="C370" s="3">
        <f t="shared" si="5"/>
        <v>0</v>
      </c>
    </row>
    <row r="371" spans="3:3" x14ac:dyDescent="0.25">
      <c r="C371" s="3">
        <f t="shared" si="5"/>
        <v>0</v>
      </c>
    </row>
    <row r="372" spans="3:3" x14ac:dyDescent="0.25">
      <c r="C372" s="3">
        <f t="shared" si="5"/>
        <v>0</v>
      </c>
    </row>
    <row r="373" spans="3:3" x14ac:dyDescent="0.25">
      <c r="C373" s="3">
        <f t="shared" si="5"/>
        <v>0</v>
      </c>
    </row>
    <row r="374" spans="3:3" x14ac:dyDescent="0.25">
      <c r="C374" s="3">
        <f t="shared" si="5"/>
        <v>0</v>
      </c>
    </row>
    <row r="375" spans="3:3" x14ac:dyDescent="0.25">
      <c r="C375" s="3">
        <f t="shared" si="5"/>
        <v>0</v>
      </c>
    </row>
    <row r="376" spans="3:3" x14ac:dyDescent="0.25">
      <c r="C376" s="3">
        <f t="shared" si="5"/>
        <v>0</v>
      </c>
    </row>
    <row r="377" spans="3:3" x14ac:dyDescent="0.25">
      <c r="C377" s="3">
        <f t="shared" si="5"/>
        <v>0</v>
      </c>
    </row>
    <row r="378" spans="3:3" x14ac:dyDescent="0.25">
      <c r="C378" s="3">
        <f t="shared" si="5"/>
        <v>0</v>
      </c>
    </row>
    <row r="379" spans="3:3" x14ac:dyDescent="0.25">
      <c r="C379" s="3">
        <f t="shared" si="5"/>
        <v>0</v>
      </c>
    </row>
    <row r="380" spans="3:3" x14ac:dyDescent="0.25">
      <c r="C380" s="3">
        <f t="shared" si="5"/>
        <v>0</v>
      </c>
    </row>
    <row r="381" spans="3:3" x14ac:dyDescent="0.25">
      <c r="C381" s="3">
        <f t="shared" si="5"/>
        <v>0</v>
      </c>
    </row>
    <row r="382" spans="3:3" x14ac:dyDescent="0.25">
      <c r="C382" s="3">
        <f t="shared" si="5"/>
        <v>0</v>
      </c>
    </row>
    <row r="383" spans="3:3" x14ac:dyDescent="0.25">
      <c r="C383" s="3">
        <f t="shared" si="5"/>
        <v>0</v>
      </c>
    </row>
    <row r="384" spans="3:3" x14ac:dyDescent="0.25">
      <c r="C384" s="3">
        <f t="shared" si="5"/>
        <v>0</v>
      </c>
    </row>
    <row r="385" spans="3:3" x14ac:dyDescent="0.25">
      <c r="C385" s="3">
        <f t="shared" si="5"/>
        <v>0</v>
      </c>
    </row>
    <row r="386" spans="3:3" x14ac:dyDescent="0.25">
      <c r="C386" s="3">
        <f t="shared" si="5"/>
        <v>0</v>
      </c>
    </row>
    <row r="387" spans="3:3" x14ac:dyDescent="0.25">
      <c r="C387" s="3">
        <f t="shared" si="5"/>
        <v>0</v>
      </c>
    </row>
    <row r="388" spans="3:3" x14ac:dyDescent="0.25">
      <c r="C388" s="3">
        <f t="shared" si="5"/>
        <v>0</v>
      </c>
    </row>
    <row r="389" spans="3:3" x14ac:dyDescent="0.25">
      <c r="C389" s="3">
        <f t="shared" si="5"/>
        <v>0</v>
      </c>
    </row>
    <row r="390" spans="3:3" x14ac:dyDescent="0.25">
      <c r="C390" s="3">
        <f t="shared" si="5"/>
        <v>0</v>
      </c>
    </row>
    <row r="391" spans="3:3" x14ac:dyDescent="0.25">
      <c r="C391" s="3">
        <f t="shared" si="5"/>
        <v>0</v>
      </c>
    </row>
    <row r="392" spans="3:3" x14ac:dyDescent="0.25">
      <c r="C392" s="3">
        <f t="shared" si="5"/>
        <v>0</v>
      </c>
    </row>
    <row r="393" spans="3:3" x14ac:dyDescent="0.25">
      <c r="C393" s="3">
        <f t="shared" si="5"/>
        <v>0</v>
      </c>
    </row>
    <row r="394" spans="3:3" x14ac:dyDescent="0.25">
      <c r="C394" s="3">
        <f t="shared" si="5"/>
        <v>0</v>
      </c>
    </row>
    <row r="395" spans="3:3" x14ac:dyDescent="0.25">
      <c r="C395" s="3">
        <f t="shared" ref="C395:C458" si="6">B395*30/7</f>
        <v>0</v>
      </c>
    </row>
    <row r="396" spans="3:3" x14ac:dyDescent="0.25">
      <c r="C396" s="3">
        <f t="shared" si="6"/>
        <v>0</v>
      </c>
    </row>
    <row r="397" spans="3:3" x14ac:dyDescent="0.25">
      <c r="C397" s="3">
        <f t="shared" si="6"/>
        <v>0</v>
      </c>
    </row>
    <row r="398" spans="3:3" x14ac:dyDescent="0.25">
      <c r="C398" s="3">
        <f t="shared" si="6"/>
        <v>0</v>
      </c>
    </row>
    <row r="399" spans="3:3" x14ac:dyDescent="0.25">
      <c r="C399" s="3">
        <f t="shared" si="6"/>
        <v>0</v>
      </c>
    </row>
    <row r="400" spans="3:3" x14ac:dyDescent="0.25">
      <c r="C400" s="3">
        <f t="shared" si="6"/>
        <v>0</v>
      </c>
    </row>
    <row r="401" spans="3:3" x14ac:dyDescent="0.25">
      <c r="C401" s="3">
        <f t="shared" si="6"/>
        <v>0</v>
      </c>
    </row>
    <row r="402" spans="3:3" x14ac:dyDescent="0.25">
      <c r="C402" s="3">
        <f t="shared" si="6"/>
        <v>0</v>
      </c>
    </row>
    <row r="403" spans="3:3" x14ac:dyDescent="0.25">
      <c r="C403" s="3">
        <f t="shared" si="6"/>
        <v>0</v>
      </c>
    </row>
    <row r="404" spans="3:3" x14ac:dyDescent="0.25">
      <c r="C404" s="3">
        <f t="shared" si="6"/>
        <v>0</v>
      </c>
    </row>
    <row r="405" spans="3:3" x14ac:dyDescent="0.25">
      <c r="C405" s="3">
        <f t="shared" si="6"/>
        <v>0</v>
      </c>
    </row>
    <row r="406" spans="3:3" x14ac:dyDescent="0.25">
      <c r="C406" s="3">
        <f t="shared" si="6"/>
        <v>0</v>
      </c>
    </row>
    <row r="407" spans="3:3" x14ac:dyDescent="0.25">
      <c r="C407" s="3">
        <f t="shared" si="6"/>
        <v>0</v>
      </c>
    </row>
    <row r="408" spans="3:3" x14ac:dyDescent="0.25">
      <c r="C408" s="3">
        <f t="shared" si="6"/>
        <v>0</v>
      </c>
    </row>
    <row r="409" spans="3:3" x14ac:dyDescent="0.25">
      <c r="C409" s="3">
        <f t="shared" si="6"/>
        <v>0</v>
      </c>
    </row>
    <row r="410" spans="3:3" x14ac:dyDescent="0.25">
      <c r="C410" s="3">
        <f t="shared" si="6"/>
        <v>0</v>
      </c>
    </row>
    <row r="411" spans="3:3" x14ac:dyDescent="0.25">
      <c r="C411" s="3">
        <f t="shared" si="6"/>
        <v>0</v>
      </c>
    </row>
    <row r="412" spans="3:3" x14ac:dyDescent="0.25">
      <c r="C412" s="3">
        <f t="shared" si="6"/>
        <v>0</v>
      </c>
    </row>
    <row r="413" spans="3:3" x14ac:dyDescent="0.25">
      <c r="C413" s="3">
        <f t="shared" si="6"/>
        <v>0</v>
      </c>
    </row>
    <row r="414" spans="3:3" x14ac:dyDescent="0.25">
      <c r="C414" s="3">
        <f t="shared" si="6"/>
        <v>0</v>
      </c>
    </row>
    <row r="415" spans="3:3" x14ac:dyDescent="0.25">
      <c r="C415" s="3">
        <f t="shared" si="6"/>
        <v>0</v>
      </c>
    </row>
    <row r="416" spans="3:3" x14ac:dyDescent="0.25">
      <c r="C416" s="3">
        <f t="shared" si="6"/>
        <v>0</v>
      </c>
    </row>
    <row r="417" spans="3:3" x14ac:dyDescent="0.25">
      <c r="C417" s="3">
        <f t="shared" si="6"/>
        <v>0</v>
      </c>
    </row>
    <row r="418" spans="3:3" x14ac:dyDescent="0.25">
      <c r="C418" s="3">
        <f t="shared" si="6"/>
        <v>0</v>
      </c>
    </row>
    <row r="419" spans="3:3" x14ac:dyDescent="0.25">
      <c r="C419" s="3">
        <f t="shared" si="6"/>
        <v>0</v>
      </c>
    </row>
    <row r="420" spans="3:3" x14ac:dyDescent="0.25">
      <c r="C420" s="3">
        <f t="shared" si="6"/>
        <v>0</v>
      </c>
    </row>
    <row r="421" spans="3:3" x14ac:dyDescent="0.25">
      <c r="C421" s="3">
        <f t="shared" si="6"/>
        <v>0</v>
      </c>
    </row>
    <row r="422" spans="3:3" x14ac:dyDescent="0.25">
      <c r="C422" s="3">
        <f t="shared" si="6"/>
        <v>0</v>
      </c>
    </row>
    <row r="423" spans="3:3" x14ac:dyDescent="0.25">
      <c r="C423" s="3">
        <f t="shared" si="6"/>
        <v>0</v>
      </c>
    </row>
    <row r="424" spans="3:3" x14ac:dyDescent="0.25">
      <c r="C424" s="3">
        <f t="shared" si="6"/>
        <v>0</v>
      </c>
    </row>
    <row r="425" spans="3:3" x14ac:dyDescent="0.25">
      <c r="C425" s="3">
        <f t="shared" si="6"/>
        <v>0</v>
      </c>
    </row>
    <row r="426" spans="3:3" x14ac:dyDescent="0.25">
      <c r="C426" s="3">
        <f t="shared" si="6"/>
        <v>0</v>
      </c>
    </row>
    <row r="427" spans="3:3" x14ac:dyDescent="0.25">
      <c r="C427" s="3">
        <f t="shared" si="6"/>
        <v>0</v>
      </c>
    </row>
    <row r="428" spans="3:3" x14ac:dyDescent="0.25">
      <c r="C428" s="3">
        <f t="shared" si="6"/>
        <v>0</v>
      </c>
    </row>
    <row r="429" spans="3:3" x14ac:dyDescent="0.25">
      <c r="C429" s="3">
        <f t="shared" si="6"/>
        <v>0</v>
      </c>
    </row>
    <row r="430" spans="3:3" x14ac:dyDescent="0.25">
      <c r="C430" s="3">
        <f t="shared" si="6"/>
        <v>0</v>
      </c>
    </row>
    <row r="431" spans="3:3" x14ac:dyDescent="0.25">
      <c r="C431" s="3">
        <f t="shared" si="6"/>
        <v>0</v>
      </c>
    </row>
    <row r="432" spans="3:3" x14ac:dyDescent="0.25">
      <c r="C432" s="3">
        <f t="shared" si="6"/>
        <v>0</v>
      </c>
    </row>
    <row r="433" spans="3:3" x14ac:dyDescent="0.25">
      <c r="C433" s="3">
        <f t="shared" si="6"/>
        <v>0</v>
      </c>
    </row>
    <row r="434" spans="3:3" x14ac:dyDescent="0.25">
      <c r="C434" s="3">
        <f t="shared" si="6"/>
        <v>0</v>
      </c>
    </row>
    <row r="435" spans="3:3" x14ac:dyDescent="0.25">
      <c r="C435" s="3">
        <f t="shared" si="6"/>
        <v>0</v>
      </c>
    </row>
    <row r="436" spans="3:3" x14ac:dyDescent="0.25">
      <c r="C436" s="3">
        <f t="shared" si="6"/>
        <v>0</v>
      </c>
    </row>
    <row r="437" spans="3:3" x14ac:dyDescent="0.25">
      <c r="C437" s="3">
        <f t="shared" si="6"/>
        <v>0</v>
      </c>
    </row>
    <row r="438" spans="3:3" x14ac:dyDescent="0.25">
      <c r="C438" s="3">
        <f t="shared" si="6"/>
        <v>0</v>
      </c>
    </row>
    <row r="439" spans="3:3" x14ac:dyDescent="0.25">
      <c r="C439" s="3">
        <f t="shared" si="6"/>
        <v>0</v>
      </c>
    </row>
    <row r="440" spans="3:3" x14ac:dyDescent="0.25">
      <c r="C440" s="3">
        <f t="shared" si="6"/>
        <v>0</v>
      </c>
    </row>
    <row r="441" spans="3:3" x14ac:dyDescent="0.25">
      <c r="C441" s="3">
        <f t="shared" si="6"/>
        <v>0</v>
      </c>
    </row>
    <row r="442" spans="3:3" x14ac:dyDescent="0.25">
      <c r="C442" s="3">
        <f t="shared" si="6"/>
        <v>0</v>
      </c>
    </row>
    <row r="443" spans="3:3" x14ac:dyDescent="0.25">
      <c r="C443" s="3">
        <f t="shared" si="6"/>
        <v>0</v>
      </c>
    </row>
    <row r="444" spans="3:3" x14ac:dyDescent="0.25">
      <c r="C444" s="3">
        <f t="shared" si="6"/>
        <v>0</v>
      </c>
    </row>
    <row r="445" spans="3:3" x14ac:dyDescent="0.25">
      <c r="C445" s="3">
        <f t="shared" si="6"/>
        <v>0</v>
      </c>
    </row>
    <row r="446" spans="3:3" x14ac:dyDescent="0.25">
      <c r="C446" s="3">
        <f t="shared" si="6"/>
        <v>0</v>
      </c>
    </row>
    <row r="447" spans="3:3" x14ac:dyDescent="0.25">
      <c r="C447" s="3">
        <f t="shared" si="6"/>
        <v>0</v>
      </c>
    </row>
    <row r="448" spans="3:3" x14ac:dyDescent="0.25">
      <c r="C448" s="3">
        <f t="shared" si="6"/>
        <v>0</v>
      </c>
    </row>
    <row r="449" spans="3:3" x14ac:dyDescent="0.25">
      <c r="C449" s="3">
        <f t="shared" si="6"/>
        <v>0</v>
      </c>
    </row>
    <row r="450" spans="3:3" x14ac:dyDescent="0.25">
      <c r="C450" s="3">
        <f t="shared" si="6"/>
        <v>0</v>
      </c>
    </row>
    <row r="451" spans="3:3" x14ac:dyDescent="0.25">
      <c r="C451" s="3">
        <f t="shared" si="6"/>
        <v>0</v>
      </c>
    </row>
    <row r="452" spans="3:3" x14ac:dyDescent="0.25">
      <c r="C452" s="3">
        <f t="shared" si="6"/>
        <v>0</v>
      </c>
    </row>
    <row r="453" spans="3:3" x14ac:dyDescent="0.25">
      <c r="C453" s="3">
        <f t="shared" si="6"/>
        <v>0</v>
      </c>
    </row>
    <row r="454" spans="3:3" x14ac:dyDescent="0.25">
      <c r="C454" s="3">
        <f t="shared" si="6"/>
        <v>0</v>
      </c>
    </row>
    <row r="455" spans="3:3" x14ac:dyDescent="0.25">
      <c r="C455" s="3">
        <f t="shared" si="6"/>
        <v>0</v>
      </c>
    </row>
    <row r="456" spans="3:3" x14ac:dyDescent="0.25">
      <c r="C456" s="3">
        <f t="shared" si="6"/>
        <v>0</v>
      </c>
    </row>
    <row r="457" spans="3:3" x14ac:dyDescent="0.25">
      <c r="C457" s="3">
        <f t="shared" si="6"/>
        <v>0</v>
      </c>
    </row>
    <row r="458" spans="3:3" x14ac:dyDescent="0.25">
      <c r="C458" s="3">
        <f t="shared" si="6"/>
        <v>0</v>
      </c>
    </row>
    <row r="459" spans="3:3" x14ac:dyDescent="0.25">
      <c r="C459" s="3">
        <f t="shared" ref="C459:C500" si="7">B459*30/7</f>
        <v>0</v>
      </c>
    </row>
    <row r="460" spans="3:3" x14ac:dyDescent="0.25">
      <c r="C460" s="3">
        <f t="shared" si="7"/>
        <v>0</v>
      </c>
    </row>
    <row r="461" spans="3:3" x14ac:dyDescent="0.25">
      <c r="C461" s="3">
        <f t="shared" si="7"/>
        <v>0</v>
      </c>
    </row>
    <row r="462" spans="3:3" x14ac:dyDescent="0.25">
      <c r="C462" s="3">
        <f t="shared" si="7"/>
        <v>0</v>
      </c>
    </row>
    <row r="463" spans="3:3" x14ac:dyDescent="0.25">
      <c r="C463" s="3">
        <f t="shared" si="7"/>
        <v>0</v>
      </c>
    </row>
    <row r="464" spans="3:3" x14ac:dyDescent="0.25">
      <c r="C464" s="3">
        <f t="shared" si="7"/>
        <v>0</v>
      </c>
    </row>
    <row r="465" spans="3:3" x14ac:dyDescent="0.25">
      <c r="C465" s="3">
        <f t="shared" si="7"/>
        <v>0</v>
      </c>
    </row>
    <row r="466" spans="3:3" x14ac:dyDescent="0.25">
      <c r="C466" s="3">
        <f t="shared" si="7"/>
        <v>0</v>
      </c>
    </row>
    <row r="467" spans="3:3" x14ac:dyDescent="0.25">
      <c r="C467" s="3">
        <f t="shared" si="7"/>
        <v>0</v>
      </c>
    </row>
    <row r="468" spans="3:3" x14ac:dyDescent="0.25">
      <c r="C468" s="3">
        <f t="shared" si="7"/>
        <v>0</v>
      </c>
    </row>
    <row r="469" spans="3:3" x14ac:dyDescent="0.25">
      <c r="C469" s="3">
        <f t="shared" si="7"/>
        <v>0</v>
      </c>
    </row>
    <row r="470" spans="3:3" x14ac:dyDescent="0.25">
      <c r="C470" s="3">
        <f t="shared" si="7"/>
        <v>0</v>
      </c>
    </row>
    <row r="471" spans="3:3" x14ac:dyDescent="0.25">
      <c r="C471" s="3">
        <f t="shared" si="7"/>
        <v>0</v>
      </c>
    </row>
    <row r="472" spans="3:3" x14ac:dyDescent="0.25">
      <c r="C472" s="3">
        <f t="shared" si="7"/>
        <v>0</v>
      </c>
    </row>
    <row r="473" spans="3:3" x14ac:dyDescent="0.25">
      <c r="C473" s="3">
        <f t="shared" si="7"/>
        <v>0</v>
      </c>
    </row>
    <row r="474" spans="3:3" x14ac:dyDescent="0.25">
      <c r="C474" s="3">
        <f t="shared" si="7"/>
        <v>0</v>
      </c>
    </row>
    <row r="475" spans="3:3" x14ac:dyDescent="0.25">
      <c r="C475" s="3">
        <f t="shared" si="7"/>
        <v>0</v>
      </c>
    </row>
    <row r="476" spans="3:3" x14ac:dyDescent="0.25">
      <c r="C476" s="3">
        <f t="shared" si="7"/>
        <v>0</v>
      </c>
    </row>
    <row r="477" spans="3:3" x14ac:dyDescent="0.25">
      <c r="C477" s="3">
        <f t="shared" si="7"/>
        <v>0</v>
      </c>
    </row>
    <row r="478" spans="3:3" x14ac:dyDescent="0.25">
      <c r="C478" s="3">
        <f t="shared" si="7"/>
        <v>0</v>
      </c>
    </row>
    <row r="479" spans="3:3" x14ac:dyDescent="0.25">
      <c r="C479" s="3">
        <f t="shared" si="7"/>
        <v>0</v>
      </c>
    </row>
    <row r="480" spans="3:3" x14ac:dyDescent="0.25">
      <c r="C480" s="3">
        <f t="shared" si="7"/>
        <v>0</v>
      </c>
    </row>
    <row r="481" spans="3:3" x14ac:dyDescent="0.25">
      <c r="C481" s="3">
        <f t="shared" si="7"/>
        <v>0</v>
      </c>
    </row>
    <row r="482" spans="3:3" x14ac:dyDescent="0.25">
      <c r="C482" s="3">
        <f t="shared" si="7"/>
        <v>0</v>
      </c>
    </row>
    <row r="483" spans="3:3" x14ac:dyDescent="0.25">
      <c r="C483" s="3">
        <f t="shared" si="7"/>
        <v>0</v>
      </c>
    </row>
    <row r="484" spans="3:3" x14ac:dyDescent="0.25">
      <c r="C484" s="3">
        <f t="shared" si="7"/>
        <v>0</v>
      </c>
    </row>
    <row r="485" spans="3:3" x14ac:dyDescent="0.25">
      <c r="C485" s="3">
        <f t="shared" si="7"/>
        <v>0</v>
      </c>
    </row>
    <row r="486" spans="3:3" x14ac:dyDescent="0.25">
      <c r="C486" s="3">
        <f t="shared" si="7"/>
        <v>0</v>
      </c>
    </row>
    <row r="487" spans="3:3" x14ac:dyDescent="0.25">
      <c r="C487" s="3">
        <f t="shared" si="7"/>
        <v>0</v>
      </c>
    </row>
    <row r="488" spans="3:3" x14ac:dyDescent="0.25">
      <c r="C488" s="3">
        <f t="shared" si="7"/>
        <v>0</v>
      </c>
    </row>
    <row r="489" spans="3:3" x14ac:dyDescent="0.25">
      <c r="C489" s="3">
        <f t="shared" si="7"/>
        <v>0</v>
      </c>
    </row>
    <row r="490" spans="3:3" x14ac:dyDescent="0.25">
      <c r="C490" s="3">
        <f t="shared" si="7"/>
        <v>0</v>
      </c>
    </row>
    <row r="491" spans="3:3" x14ac:dyDescent="0.25">
      <c r="C491" s="3">
        <f t="shared" si="7"/>
        <v>0</v>
      </c>
    </row>
    <row r="492" spans="3:3" x14ac:dyDescent="0.25">
      <c r="C492" s="3">
        <f t="shared" si="7"/>
        <v>0</v>
      </c>
    </row>
    <row r="493" spans="3:3" x14ac:dyDescent="0.25">
      <c r="C493" s="3">
        <f t="shared" si="7"/>
        <v>0</v>
      </c>
    </row>
    <row r="494" spans="3:3" x14ac:dyDescent="0.25">
      <c r="C494" s="3">
        <f t="shared" si="7"/>
        <v>0</v>
      </c>
    </row>
    <row r="495" spans="3:3" x14ac:dyDescent="0.25">
      <c r="C495" s="3">
        <f t="shared" si="7"/>
        <v>0</v>
      </c>
    </row>
    <row r="496" spans="3:3" x14ac:dyDescent="0.25">
      <c r="C496" s="3">
        <f t="shared" si="7"/>
        <v>0</v>
      </c>
    </row>
    <row r="497" spans="3:3" x14ac:dyDescent="0.25">
      <c r="C497" s="3">
        <f t="shared" si="7"/>
        <v>0</v>
      </c>
    </row>
    <row r="498" spans="3:3" x14ac:dyDescent="0.25">
      <c r="C498" s="3">
        <f t="shared" si="7"/>
        <v>0</v>
      </c>
    </row>
    <row r="499" spans="3:3" x14ac:dyDescent="0.25">
      <c r="C499" s="3">
        <f t="shared" si="7"/>
        <v>0</v>
      </c>
    </row>
    <row r="500" spans="3:3" x14ac:dyDescent="0.25">
      <c r="C500" s="3">
        <f t="shared" si="7"/>
        <v>0</v>
      </c>
    </row>
  </sheetData>
  <mergeCells count="3">
    <mergeCell ref="A7:A8"/>
    <mergeCell ref="B7:C7"/>
    <mergeCell ref="A1:C1"/>
  </mergeCells>
  <pageMargins left="0.39" right="0.31" top="0.75" bottom="0.75" header="0.3" footer="0.3"/>
  <pageSetup paperSize="9" fitToHeight="0" orientation="landscape" useFirstPageNumber="1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00"/>
  <sheetViews>
    <sheetView zoomScaleNormal="100" workbookViewId="0">
      <selection sqref="A1:N8"/>
    </sheetView>
  </sheetViews>
  <sheetFormatPr defaultRowHeight="15" x14ac:dyDescent="0.25"/>
  <cols>
    <col min="2" max="2" width="10.85546875" style="4" customWidth="1"/>
    <col min="3" max="3" width="10.28515625" style="4" customWidth="1"/>
    <col min="4" max="4" width="22.7109375" style="18" customWidth="1"/>
    <col min="5" max="5" width="14.140625" style="4" customWidth="1"/>
    <col min="6" max="7" width="8.28515625" style="4" customWidth="1"/>
    <col min="8" max="9" width="12.28515625" style="19" customWidth="1"/>
    <col min="10" max="14" width="19.7109375" style="20" customWidth="1"/>
  </cols>
  <sheetData>
    <row r="1" spans="1:14" ht="39" customHeight="1" x14ac:dyDescent="0.25">
      <c r="B1" s="46" t="s">
        <v>134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14" ht="15.75" customHeight="1" x14ac:dyDescent="0.25">
      <c r="B2" s="21"/>
      <c r="C2" s="17" t="s">
        <v>1</v>
      </c>
      <c r="D2" s="22" t="s">
        <v>2</v>
      </c>
      <c r="E2" s="16"/>
      <c r="F2" s="23"/>
    </row>
    <row r="3" spans="1:14" x14ac:dyDescent="0.25">
      <c r="B3" s="21"/>
      <c r="C3" s="17" t="s">
        <v>3</v>
      </c>
      <c r="D3" s="22" t="s">
        <v>4</v>
      </c>
      <c r="E3" s="17"/>
      <c r="F3" s="24"/>
    </row>
    <row r="4" spans="1:14" x14ac:dyDescent="0.25">
      <c r="B4" s="21"/>
      <c r="C4" s="17" t="s">
        <v>9</v>
      </c>
      <c r="D4" s="23" t="s">
        <v>10</v>
      </c>
      <c r="E4" s="17"/>
      <c r="F4" s="24"/>
    </row>
    <row r="5" spans="1:14" x14ac:dyDescent="0.25">
      <c r="B5" s="21"/>
      <c r="C5" s="17" t="s">
        <v>13</v>
      </c>
      <c r="D5" s="24" t="s">
        <v>135</v>
      </c>
      <c r="E5" s="17"/>
      <c r="F5" s="24"/>
    </row>
    <row r="6" spans="1:14" ht="15" customHeight="1" x14ac:dyDescent="0.25">
      <c r="B6" s="34" t="s">
        <v>136</v>
      </c>
      <c r="C6" s="33" t="s">
        <v>137</v>
      </c>
      <c r="D6" s="33" t="s">
        <v>138</v>
      </c>
      <c r="E6" s="36" t="s">
        <v>139</v>
      </c>
      <c r="F6" s="36" t="s">
        <v>140</v>
      </c>
      <c r="G6" s="36"/>
      <c r="H6" s="33" t="s">
        <v>141</v>
      </c>
      <c r="I6" s="33" t="s">
        <v>142</v>
      </c>
      <c r="J6" s="36" t="s">
        <v>143</v>
      </c>
      <c r="K6" s="36"/>
      <c r="L6" s="36"/>
      <c r="M6" s="36"/>
      <c r="N6" s="36"/>
    </row>
    <row r="7" spans="1:14" ht="84" customHeight="1" x14ac:dyDescent="0.25">
      <c r="B7" s="35"/>
      <c r="C7" s="33"/>
      <c r="D7" s="33"/>
      <c r="E7" s="36"/>
      <c r="F7" s="25" t="s">
        <v>144</v>
      </c>
      <c r="G7" s="25" t="s">
        <v>145</v>
      </c>
      <c r="H7" s="33"/>
      <c r="I7" s="33"/>
      <c r="J7" s="25" t="s">
        <v>146</v>
      </c>
      <c r="K7" s="25" t="s">
        <v>147</v>
      </c>
      <c r="L7" s="25" t="s">
        <v>148</v>
      </c>
      <c r="M7" s="25" t="s">
        <v>149</v>
      </c>
      <c r="N7" s="25" t="s">
        <v>150</v>
      </c>
    </row>
    <row r="8" spans="1:14" x14ac:dyDescent="0.25">
      <c r="B8" s="26">
        <v>1</v>
      </c>
      <c r="C8" s="37">
        <v>2</v>
      </c>
      <c r="D8" s="37">
        <v>3</v>
      </c>
      <c r="E8" s="37">
        <v>4</v>
      </c>
      <c r="F8" s="37">
        <v>5</v>
      </c>
      <c r="G8" s="37">
        <v>6</v>
      </c>
      <c r="H8" s="37">
        <v>7</v>
      </c>
      <c r="I8" s="37">
        <v>8</v>
      </c>
      <c r="J8" s="37">
        <v>9</v>
      </c>
      <c r="K8" s="37">
        <v>10</v>
      </c>
      <c r="L8" s="37">
        <v>11</v>
      </c>
      <c r="M8" s="37">
        <v>12</v>
      </c>
      <c r="N8" s="37">
        <v>13</v>
      </c>
    </row>
    <row r="9" spans="1:14" x14ac:dyDescent="0.25">
      <c r="A9" t="str">
        <f>B9&amp;C9</f>
        <v>15002009</v>
      </c>
      <c r="B9" s="4" t="s">
        <v>151</v>
      </c>
      <c r="C9" s="4" t="s">
        <v>152</v>
      </c>
      <c r="D9" s="18" t="s">
        <v>153</v>
      </c>
      <c r="E9" s="4" t="s">
        <v>10</v>
      </c>
      <c r="F9" s="4" t="s">
        <v>154</v>
      </c>
      <c r="G9" s="4" t="s">
        <v>154</v>
      </c>
      <c r="H9" s="19">
        <v>3</v>
      </c>
      <c r="I9" s="19">
        <v>3</v>
      </c>
      <c r="J9" s="20">
        <v>3283926.67</v>
      </c>
      <c r="K9" s="20">
        <v>196666.67</v>
      </c>
      <c r="L9" s="20">
        <v>12000</v>
      </c>
      <c r="M9" s="20">
        <v>5683166.6699999999</v>
      </c>
      <c r="N9" s="20">
        <v>61.24</v>
      </c>
    </row>
    <row r="10" spans="1:14" x14ac:dyDescent="0.25">
      <c r="A10" t="str">
        <f t="shared" ref="A10:A73" si="0">B10&amp;C10</f>
        <v>15002010</v>
      </c>
      <c r="B10" s="4" t="s">
        <v>151</v>
      </c>
      <c r="C10" s="4" t="s">
        <v>155</v>
      </c>
      <c r="D10" s="18" t="s">
        <v>156</v>
      </c>
      <c r="E10" s="4" t="s">
        <v>157</v>
      </c>
      <c r="F10" s="4" t="s">
        <v>154</v>
      </c>
      <c r="G10" s="4" t="s">
        <v>154</v>
      </c>
      <c r="H10" s="19">
        <v>6</v>
      </c>
      <c r="I10" s="19">
        <v>6</v>
      </c>
      <c r="J10" s="20">
        <v>9489164.7599999998</v>
      </c>
      <c r="K10" s="20">
        <v>265000</v>
      </c>
      <c r="L10" s="20">
        <v>10000000</v>
      </c>
      <c r="M10" s="20">
        <v>19528333.329999998</v>
      </c>
      <c r="N10" s="20">
        <v>49.95</v>
      </c>
    </row>
    <row r="11" spans="1:14" x14ac:dyDescent="0.25">
      <c r="A11" t="str">
        <f t="shared" si="0"/>
        <v>15002014</v>
      </c>
      <c r="B11" s="4" t="s">
        <v>151</v>
      </c>
      <c r="C11" s="4" t="s">
        <v>158</v>
      </c>
      <c r="D11" s="18" t="s">
        <v>159</v>
      </c>
      <c r="E11" s="4" t="s">
        <v>160</v>
      </c>
      <c r="F11" s="4" t="s">
        <v>154</v>
      </c>
      <c r="G11" s="4" t="s">
        <v>154</v>
      </c>
      <c r="H11" s="19">
        <v>3</v>
      </c>
      <c r="I11" s="19">
        <v>3</v>
      </c>
      <c r="J11" s="20">
        <v>9728223.8100000005</v>
      </c>
      <c r="K11" s="20">
        <v>11000000</v>
      </c>
      <c r="L11" s="20">
        <v>0</v>
      </c>
      <c r="M11" s="20">
        <v>21930000</v>
      </c>
      <c r="N11" s="20">
        <v>94.52</v>
      </c>
    </row>
    <row r="12" spans="1:14" x14ac:dyDescent="0.25">
      <c r="A12" t="str">
        <f t="shared" si="0"/>
        <v>15002028</v>
      </c>
      <c r="B12" s="4" t="s">
        <v>151</v>
      </c>
      <c r="C12" s="4" t="s">
        <v>161</v>
      </c>
      <c r="D12" s="18" t="s">
        <v>162</v>
      </c>
      <c r="E12" s="4" t="s">
        <v>163</v>
      </c>
      <c r="F12" s="4" t="s">
        <v>154</v>
      </c>
      <c r="G12" s="4" t="s">
        <v>154</v>
      </c>
      <c r="H12" s="19">
        <v>4</v>
      </c>
      <c r="I12" s="19">
        <v>4</v>
      </c>
      <c r="J12" s="20">
        <v>6120237.1399999997</v>
      </c>
      <c r="K12" s="20">
        <v>2374666.67</v>
      </c>
      <c r="L12" s="20">
        <v>0</v>
      </c>
      <c r="M12" s="20">
        <v>14900000</v>
      </c>
      <c r="N12" s="20">
        <v>57.01</v>
      </c>
    </row>
    <row r="13" spans="1:14" x14ac:dyDescent="0.25">
      <c r="A13" t="str">
        <f t="shared" si="0"/>
        <v>15002029</v>
      </c>
      <c r="B13" s="4" t="s">
        <v>151</v>
      </c>
      <c r="C13" s="4" t="s">
        <v>164</v>
      </c>
      <c r="D13" s="18" t="s">
        <v>165</v>
      </c>
      <c r="E13" s="4" t="s">
        <v>166</v>
      </c>
      <c r="F13" s="4" t="s">
        <v>154</v>
      </c>
      <c r="G13" s="4" t="s">
        <v>154</v>
      </c>
      <c r="H13" s="19">
        <v>4</v>
      </c>
      <c r="I13" s="19">
        <v>4</v>
      </c>
      <c r="J13" s="20">
        <v>7226037.1399999997</v>
      </c>
      <c r="K13" s="20">
        <v>2433333.33</v>
      </c>
      <c r="L13" s="20">
        <v>0</v>
      </c>
      <c r="M13" s="20">
        <v>12611666.67</v>
      </c>
      <c r="N13" s="20">
        <v>76.59</v>
      </c>
    </row>
    <row r="14" spans="1:14" x14ac:dyDescent="0.25">
      <c r="A14" t="str">
        <f t="shared" si="0"/>
        <v>15002032</v>
      </c>
      <c r="B14" s="4" t="s">
        <v>151</v>
      </c>
      <c r="C14" s="4" t="s">
        <v>167</v>
      </c>
      <c r="D14" s="18" t="s">
        <v>168</v>
      </c>
      <c r="E14" s="4" t="s">
        <v>169</v>
      </c>
      <c r="F14" s="4" t="s">
        <v>154</v>
      </c>
      <c r="G14" s="4" t="s">
        <v>154</v>
      </c>
      <c r="H14" s="19">
        <v>6</v>
      </c>
      <c r="I14" s="19">
        <v>6</v>
      </c>
      <c r="J14" s="20">
        <v>7173044.7599999998</v>
      </c>
      <c r="K14" s="20">
        <v>4277666.67</v>
      </c>
      <c r="L14" s="20">
        <v>0</v>
      </c>
      <c r="M14" s="20">
        <v>11416666.67</v>
      </c>
      <c r="N14" s="20">
        <v>100.3</v>
      </c>
    </row>
    <row r="15" spans="1:14" x14ac:dyDescent="0.25">
      <c r="A15" t="str">
        <f t="shared" si="0"/>
        <v>15002047</v>
      </c>
      <c r="B15" s="4" t="s">
        <v>151</v>
      </c>
      <c r="C15" s="4" t="s">
        <v>170</v>
      </c>
      <c r="D15" s="18" t="s">
        <v>171</v>
      </c>
      <c r="E15" s="4" t="s">
        <v>163</v>
      </c>
      <c r="F15" s="4" t="s">
        <v>154</v>
      </c>
      <c r="G15" s="4" t="s">
        <v>154</v>
      </c>
      <c r="H15" s="19">
        <v>3</v>
      </c>
      <c r="I15" s="19">
        <v>3</v>
      </c>
      <c r="J15" s="20">
        <v>6251388.0899999999</v>
      </c>
      <c r="K15" s="20">
        <v>1134000</v>
      </c>
      <c r="L15" s="20">
        <v>0</v>
      </c>
      <c r="M15" s="20">
        <v>5133333.33</v>
      </c>
      <c r="N15" s="20">
        <v>143.87</v>
      </c>
    </row>
    <row r="16" spans="1:14" x14ac:dyDescent="0.25">
      <c r="A16" t="str">
        <f t="shared" si="0"/>
        <v>15002064</v>
      </c>
      <c r="B16" s="4" t="s">
        <v>151</v>
      </c>
      <c r="C16" s="4" t="s">
        <v>172</v>
      </c>
      <c r="D16" s="18" t="s">
        <v>173</v>
      </c>
      <c r="E16" s="4" t="s">
        <v>160</v>
      </c>
      <c r="F16" s="4" t="s">
        <v>154</v>
      </c>
      <c r="G16" s="4" t="s">
        <v>154</v>
      </c>
      <c r="H16" s="19">
        <v>5</v>
      </c>
      <c r="I16" s="19">
        <v>5</v>
      </c>
      <c r="J16" s="20">
        <v>4625571.9000000004</v>
      </c>
      <c r="K16" s="20">
        <v>953333.33</v>
      </c>
      <c r="L16" s="20">
        <v>0</v>
      </c>
      <c r="M16" s="20">
        <v>9934166.6699999999</v>
      </c>
      <c r="N16" s="20">
        <v>56.16</v>
      </c>
    </row>
    <row r="17" spans="1:14" x14ac:dyDescent="0.25">
      <c r="A17" t="str">
        <f t="shared" si="0"/>
        <v>15002073</v>
      </c>
      <c r="B17" s="4" t="s">
        <v>151</v>
      </c>
      <c r="C17" s="4" t="s">
        <v>174</v>
      </c>
      <c r="D17" s="18" t="s">
        <v>175</v>
      </c>
      <c r="E17" s="4" t="s">
        <v>176</v>
      </c>
      <c r="F17" s="4" t="s">
        <v>154</v>
      </c>
      <c r="G17" s="4" t="s">
        <v>154</v>
      </c>
      <c r="H17" s="19">
        <v>3</v>
      </c>
      <c r="I17" s="19">
        <v>3</v>
      </c>
      <c r="J17" s="20">
        <v>8783879.0500000007</v>
      </c>
      <c r="K17" s="20">
        <v>3500000</v>
      </c>
      <c r="L17" s="20">
        <v>0</v>
      </c>
      <c r="M17" s="20">
        <v>18350000</v>
      </c>
      <c r="N17" s="20">
        <v>66.94</v>
      </c>
    </row>
    <row r="18" spans="1:14" x14ac:dyDescent="0.25">
      <c r="A18" t="str">
        <f t="shared" si="0"/>
        <v>15002076</v>
      </c>
      <c r="B18" s="4" t="s">
        <v>151</v>
      </c>
      <c r="C18" s="4" t="s">
        <v>177</v>
      </c>
      <c r="D18" s="18" t="s">
        <v>178</v>
      </c>
      <c r="E18" s="4" t="s">
        <v>166</v>
      </c>
      <c r="F18" s="4" t="s">
        <v>154</v>
      </c>
      <c r="G18" s="4" t="s">
        <v>154</v>
      </c>
      <c r="H18" s="19">
        <v>3</v>
      </c>
      <c r="I18" s="19">
        <v>3</v>
      </c>
      <c r="J18" s="20">
        <v>4661030.95</v>
      </c>
      <c r="K18" s="20">
        <v>452666.67</v>
      </c>
      <c r="L18" s="20">
        <v>0</v>
      </c>
      <c r="M18" s="20">
        <v>6300000</v>
      </c>
      <c r="N18" s="20">
        <v>81.17</v>
      </c>
    </row>
    <row r="19" spans="1:14" x14ac:dyDescent="0.25">
      <c r="A19" t="str">
        <f t="shared" si="0"/>
        <v>15009013</v>
      </c>
      <c r="B19" s="4" t="s">
        <v>179</v>
      </c>
      <c r="C19" s="4" t="s">
        <v>180</v>
      </c>
      <c r="D19" s="18" t="s">
        <v>181</v>
      </c>
      <c r="E19" s="4" t="s">
        <v>182</v>
      </c>
      <c r="F19" s="4" t="s">
        <v>154</v>
      </c>
      <c r="G19" s="4" t="s">
        <v>154</v>
      </c>
      <c r="H19" s="19">
        <v>5</v>
      </c>
      <c r="I19" s="19">
        <v>5</v>
      </c>
      <c r="J19" s="20">
        <v>4581794.76</v>
      </c>
      <c r="K19" s="20">
        <v>884000</v>
      </c>
      <c r="L19" s="20">
        <v>1100000</v>
      </c>
      <c r="M19" s="20">
        <v>6383333.3300000001</v>
      </c>
      <c r="N19" s="20">
        <v>85.63</v>
      </c>
    </row>
    <row r="20" spans="1:14" x14ac:dyDescent="0.25">
      <c r="A20" t="str">
        <f t="shared" si="0"/>
        <v>15009030</v>
      </c>
      <c r="B20" s="4" t="s">
        <v>179</v>
      </c>
      <c r="C20" s="4" t="s">
        <v>183</v>
      </c>
      <c r="D20" s="18" t="s">
        <v>184</v>
      </c>
      <c r="E20" s="4" t="s">
        <v>160</v>
      </c>
      <c r="F20" s="4" t="s">
        <v>154</v>
      </c>
      <c r="G20" s="4" t="s">
        <v>154</v>
      </c>
      <c r="H20" s="19">
        <v>5</v>
      </c>
      <c r="I20" s="19">
        <v>5</v>
      </c>
      <c r="J20" s="20">
        <v>9407547</v>
      </c>
      <c r="K20" s="20">
        <v>8193333.3300000001</v>
      </c>
      <c r="L20" s="20">
        <v>8333333.3300000001</v>
      </c>
      <c r="M20" s="20">
        <v>35933333.329999998</v>
      </c>
      <c r="N20" s="20">
        <v>48.98</v>
      </c>
    </row>
    <row r="21" spans="1:14" x14ac:dyDescent="0.25">
      <c r="A21" t="str">
        <f t="shared" si="0"/>
        <v>15009040</v>
      </c>
      <c r="B21" s="4" t="s">
        <v>179</v>
      </c>
      <c r="C21" s="4" t="s">
        <v>185</v>
      </c>
      <c r="D21" s="18" t="s">
        <v>186</v>
      </c>
      <c r="E21" s="4" t="s">
        <v>166</v>
      </c>
      <c r="F21" s="4" t="s">
        <v>154</v>
      </c>
      <c r="G21" s="4" t="s">
        <v>154</v>
      </c>
      <c r="H21" s="19">
        <v>7</v>
      </c>
      <c r="I21" s="19">
        <v>7</v>
      </c>
      <c r="J21" s="20">
        <v>6026109.4800000004</v>
      </c>
      <c r="K21" s="20">
        <v>1113333.33</v>
      </c>
      <c r="L21" s="20">
        <v>0</v>
      </c>
      <c r="M21" s="20">
        <v>11366666.67</v>
      </c>
      <c r="N21" s="20">
        <v>62.81</v>
      </c>
    </row>
    <row r="22" spans="1:14" x14ac:dyDescent="0.25">
      <c r="A22" t="str">
        <f t="shared" si="0"/>
        <v>15009048</v>
      </c>
      <c r="B22" s="4" t="s">
        <v>179</v>
      </c>
      <c r="C22" s="4" t="s">
        <v>187</v>
      </c>
      <c r="D22" s="18" t="s">
        <v>188</v>
      </c>
      <c r="E22" s="4" t="s">
        <v>157</v>
      </c>
      <c r="F22" s="4" t="s">
        <v>154</v>
      </c>
      <c r="G22" s="4" t="s">
        <v>154</v>
      </c>
      <c r="H22" s="19">
        <v>11</v>
      </c>
      <c r="I22" s="19">
        <v>11</v>
      </c>
      <c r="J22" s="20">
        <v>7320712.3799999999</v>
      </c>
      <c r="K22" s="20">
        <v>1367000</v>
      </c>
      <c r="L22" s="20">
        <v>0</v>
      </c>
      <c r="M22" s="20">
        <v>13566666.67</v>
      </c>
      <c r="N22" s="20">
        <v>64.040000000000006</v>
      </c>
    </row>
    <row r="23" spans="1:14" x14ac:dyDescent="0.25">
      <c r="A23" t="str">
        <f t="shared" si="0"/>
        <v>15009057</v>
      </c>
      <c r="B23" s="4" t="s">
        <v>179</v>
      </c>
      <c r="C23" s="4" t="s">
        <v>189</v>
      </c>
      <c r="D23" s="18" t="s">
        <v>190</v>
      </c>
      <c r="E23" s="4" t="s">
        <v>176</v>
      </c>
      <c r="F23" s="4" t="s">
        <v>154</v>
      </c>
      <c r="G23" s="4" t="s">
        <v>154</v>
      </c>
      <c r="H23" s="19">
        <v>3</v>
      </c>
      <c r="I23" s="19">
        <v>3</v>
      </c>
      <c r="J23" s="20">
        <v>9994260.9499999993</v>
      </c>
      <c r="K23" s="20">
        <v>9227000</v>
      </c>
      <c r="L23" s="20">
        <v>0</v>
      </c>
      <c r="M23" s="20">
        <v>28833333.329999998</v>
      </c>
      <c r="N23" s="20">
        <v>66.66</v>
      </c>
    </row>
    <row r="24" spans="1:14" x14ac:dyDescent="0.25">
      <c r="A24" t="str">
        <f t="shared" si="0"/>
        <v>15009059</v>
      </c>
      <c r="B24" s="4" t="s">
        <v>179</v>
      </c>
      <c r="C24" s="4" t="s">
        <v>191</v>
      </c>
      <c r="D24" s="18" t="s">
        <v>192</v>
      </c>
      <c r="E24" s="4" t="s">
        <v>193</v>
      </c>
      <c r="F24" s="4" t="s">
        <v>154</v>
      </c>
      <c r="G24" s="4" t="s">
        <v>154</v>
      </c>
      <c r="H24" s="19">
        <v>6</v>
      </c>
      <c r="I24" s="19">
        <v>6</v>
      </c>
      <c r="J24" s="20">
        <v>3196243</v>
      </c>
      <c r="K24" s="20">
        <v>283333.33</v>
      </c>
      <c r="L24" s="20">
        <v>2800000</v>
      </c>
      <c r="M24" s="20">
        <v>6116666.6699999999</v>
      </c>
      <c r="N24" s="20">
        <v>56.89</v>
      </c>
    </row>
    <row r="25" spans="1:14" x14ac:dyDescent="0.25">
      <c r="A25" t="str">
        <f t="shared" si="0"/>
        <v>15009070</v>
      </c>
      <c r="B25" s="4" t="s">
        <v>179</v>
      </c>
      <c r="C25" s="4" t="s">
        <v>194</v>
      </c>
      <c r="D25" s="18" t="s">
        <v>195</v>
      </c>
      <c r="E25" s="4" t="s">
        <v>10</v>
      </c>
      <c r="F25" s="4" t="s">
        <v>154</v>
      </c>
      <c r="G25" s="4" t="s">
        <v>154</v>
      </c>
      <c r="H25" s="19">
        <v>2</v>
      </c>
      <c r="I25" s="19">
        <v>2</v>
      </c>
      <c r="J25" s="20">
        <v>4083982.38</v>
      </c>
      <c r="K25" s="20">
        <v>1316666.67</v>
      </c>
      <c r="L25" s="20">
        <v>8333333.3300000001</v>
      </c>
      <c r="M25" s="20">
        <v>13366666.67</v>
      </c>
      <c r="N25" s="20">
        <v>40.4</v>
      </c>
    </row>
    <row r="26" spans="1:14" x14ac:dyDescent="0.25">
      <c r="A26" t="str">
        <f t="shared" si="0"/>
        <v>15009086</v>
      </c>
      <c r="B26" s="4" t="s">
        <v>179</v>
      </c>
      <c r="C26" s="4" t="s">
        <v>196</v>
      </c>
      <c r="D26" s="18" t="s">
        <v>197</v>
      </c>
      <c r="E26" s="4" t="s">
        <v>166</v>
      </c>
      <c r="F26" s="4" t="s">
        <v>154</v>
      </c>
      <c r="G26" s="4" t="s">
        <v>154</v>
      </c>
      <c r="H26" s="19">
        <v>5</v>
      </c>
      <c r="I26" s="19">
        <v>5</v>
      </c>
      <c r="J26" s="20">
        <v>11600914.76</v>
      </c>
      <c r="K26" s="20">
        <v>6450000</v>
      </c>
      <c r="L26" s="20">
        <v>8333333.3300000001</v>
      </c>
      <c r="M26" s="20">
        <v>20266666.670000002</v>
      </c>
      <c r="N26" s="20">
        <v>89.07</v>
      </c>
    </row>
    <row r="27" spans="1:14" x14ac:dyDescent="0.25">
      <c r="A27" t="str">
        <f t="shared" si="0"/>
        <v>15009087</v>
      </c>
      <c r="B27" s="4" t="s">
        <v>179</v>
      </c>
      <c r="C27" s="4" t="s">
        <v>198</v>
      </c>
      <c r="D27" s="18" t="s">
        <v>199</v>
      </c>
      <c r="E27" s="4" t="s">
        <v>169</v>
      </c>
      <c r="F27" s="4" t="s">
        <v>154</v>
      </c>
      <c r="G27" s="4" t="s">
        <v>154</v>
      </c>
      <c r="H27" s="19">
        <v>6</v>
      </c>
      <c r="I27" s="19">
        <v>6</v>
      </c>
      <c r="J27" s="20">
        <v>4122755.24</v>
      </c>
      <c r="K27" s="20">
        <v>1784000</v>
      </c>
      <c r="L27" s="20">
        <v>1523333.33</v>
      </c>
      <c r="M27" s="20">
        <v>12266666.67</v>
      </c>
      <c r="N27" s="20">
        <v>48.15</v>
      </c>
    </row>
    <row r="28" spans="1:14" x14ac:dyDescent="0.25">
      <c r="A28" t="str">
        <f t="shared" si="0"/>
        <v>15009090</v>
      </c>
      <c r="B28" s="4" t="s">
        <v>179</v>
      </c>
      <c r="C28" s="4" t="s">
        <v>200</v>
      </c>
      <c r="D28" s="18" t="s">
        <v>201</v>
      </c>
      <c r="E28" s="4" t="s">
        <v>163</v>
      </c>
      <c r="F28" s="4" t="s">
        <v>154</v>
      </c>
      <c r="G28" s="4" t="s">
        <v>154</v>
      </c>
      <c r="H28" s="19">
        <v>3</v>
      </c>
      <c r="I28" s="19">
        <v>3</v>
      </c>
      <c r="J28" s="20">
        <v>3538002.38</v>
      </c>
      <c r="K28" s="20">
        <v>1430000</v>
      </c>
      <c r="L28" s="20">
        <v>166666.67000000001</v>
      </c>
      <c r="M28" s="20">
        <v>5766666.6699999999</v>
      </c>
      <c r="N28" s="20">
        <v>86.15</v>
      </c>
    </row>
    <row r="29" spans="1:14" x14ac:dyDescent="0.25">
      <c r="A29" t="str">
        <f t="shared" si="0"/>
        <v>15044004</v>
      </c>
      <c r="B29" s="4" t="s">
        <v>202</v>
      </c>
      <c r="C29" s="4" t="s">
        <v>203</v>
      </c>
      <c r="D29" s="18" t="s">
        <v>204</v>
      </c>
      <c r="E29" s="4" t="s">
        <v>10</v>
      </c>
      <c r="F29" s="4" t="s">
        <v>154</v>
      </c>
      <c r="G29" s="4" t="s">
        <v>154</v>
      </c>
      <c r="H29" s="19">
        <v>3</v>
      </c>
      <c r="I29" s="19">
        <v>3</v>
      </c>
      <c r="J29" s="20">
        <v>6867383.8099999996</v>
      </c>
      <c r="K29" s="20">
        <v>3533333.33</v>
      </c>
      <c r="L29" s="20">
        <v>0</v>
      </c>
      <c r="M29" s="20">
        <v>9231666.6699999999</v>
      </c>
      <c r="N29" s="20">
        <v>112.66</v>
      </c>
    </row>
    <row r="30" spans="1:14" x14ac:dyDescent="0.25">
      <c r="A30" t="str">
        <f t="shared" si="0"/>
        <v>15044007</v>
      </c>
      <c r="B30" s="4" t="s">
        <v>202</v>
      </c>
      <c r="C30" s="4" t="s">
        <v>205</v>
      </c>
      <c r="D30" s="18" t="s">
        <v>206</v>
      </c>
      <c r="E30" s="4" t="s">
        <v>166</v>
      </c>
      <c r="F30" s="4" t="s">
        <v>154</v>
      </c>
      <c r="G30" s="4" t="s">
        <v>154</v>
      </c>
      <c r="H30" s="19">
        <v>4</v>
      </c>
      <c r="I30" s="19">
        <v>4</v>
      </c>
      <c r="J30" s="20">
        <v>6579568.5700000003</v>
      </c>
      <c r="K30" s="20">
        <v>5754000</v>
      </c>
      <c r="L30" s="20">
        <v>1716666.67</v>
      </c>
      <c r="M30" s="20">
        <v>18716666.670000002</v>
      </c>
      <c r="N30" s="20">
        <v>65.900000000000006</v>
      </c>
    </row>
    <row r="31" spans="1:14" x14ac:dyDescent="0.25">
      <c r="A31" t="str">
        <f t="shared" si="0"/>
        <v>15044016</v>
      </c>
      <c r="B31" s="4" t="s">
        <v>202</v>
      </c>
      <c r="C31" s="4" t="s">
        <v>207</v>
      </c>
      <c r="D31" s="18" t="s">
        <v>208</v>
      </c>
      <c r="E31" s="4" t="s">
        <v>160</v>
      </c>
      <c r="F31" s="4" t="s">
        <v>154</v>
      </c>
      <c r="G31" s="4" t="s">
        <v>154</v>
      </c>
      <c r="H31" s="19">
        <v>4</v>
      </c>
      <c r="I31" s="19">
        <v>4</v>
      </c>
      <c r="J31" s="20">
        <v>8446061.8599999994</v>
      </c>
      <c r="K31" s="20">
        <v>1076666.67</v>
      </c>
      <c r="L31" s="20">
        <v>0</v>
      </c>
      <c r="M31" s="20">
        <v>15872700</v>
      </c>
      <c r="N31" s="20">
        <v>59.99</v>
      </c>
    </row>
    <row r="32" spans="1:14" x14ac:dyDescent="0.25">
      <c r="A32" t="str">
        <f t="shared" si="0"/>
        <v>15044022</v>
      </c>
      <c r="B32" s="4" t="s">
        <v>202</v>
      </c>
      <c r="C32" s="4" t="s">
        <v>209</v>
      </c>
      <c r="D32" s="18" t="s">
        <v>210</v>
      </c>
      <c r="E32" s="4" t="s">
        <v>169</v>
      </c>
      <c r="F32" s="4" t="s">
        <v>154</v>
      </c>
      <c r="G32" s="4" t="s">
        <v>154</v>
      </c>
      <c r="H32" s="19">
        <v>7</v>
      </c>
      <c r="I32" s="19">
        <v>7</v>
      </c>
      <c r="J32" s="20">
        <v>11425111.9</v>
      </c>
      <c r="K32" s="20">
        <v>910000</v>
      </c>
      <c r="L32" s="20">
        <v>0</v>
      </c>
      <c r="M32" s="20">
        <v>16650466.67</v>
      </c>
      <c r="N32" s="20">
        <v>74.08</v>
      </c>
    </row>
    <row r="33" spans="1:14" x14ac:dyDescent="0.25">
      <c r="A33" t="str">
        <f t="shared" si="0"/>
        <v>15044032</v>
      </c>
      <c r="B33" s="4" t="s">
        <v>202</v>
      </c>
      <c r="C33" s="4" t="s">
        <v>167</v>
      </c>
      <c r="D33" s="18" t="s">
        <v>211</v>
      </c>
      <c r="E33" s="4" t="s">
        <v>176</v>
      </c>
      <c r="F33" s="4" t="s">
        <v>154</v>
      </c>
      <c r="G33" s="4" t="s">
        <v>154</v>
      </c>
      <c r="H33" s="19">
        <v>6</v>
      </c>
      <c r="I33" s="19">
        <v>5</v>
      </c>
      <c r="J33" s="20">
        <v>10221132.140000001</v>
      </c>
      <c r="K33" s="20">
        <v>2333333.33</v>
      </c>
      <c r="L33" s="20">
        <v>0</v>
      </c>
      <c r="M33" s="20">
        <v>12601933.33</v>
      </c>
      <c r="N33" s="20">
        <v>99.62</v>
      </c>
    </row>
    <row r="34" spans="1:14" x14ac:dyDescent="0.25">
      <c r="A34" t="str">
        <f t="shared" si="0"/>
        <v>15044039</v>
      </c>
      <c r="B34" s="4" t="s">
        <v>202</v>
      </c>
      <c r="C34" s="4" t="s">
        <v>212</v>
      </c>
      <c r="D34" s="18" t="s">
        <v>213</v>
      </c>
      <c r="E34" s="4" t="s">
        <v>166</v>
      </c>
      <c r="F34" s="4" t="s">
        <v>154</v>
      </c>
      <c r="G34" s="4" t="s">
        <v>154</v>
      </c>
      <c r="H34" s="19">
        <v>4</v>
      </c>
      <c r="I34" s="19">
        <v>4</v>
      </c>
      <c r="J34" s="20">
        <v>4055654.29</v>
      </c>
      <c r="K34" s="20">
        <v>758666.67</v>
      </c>
      <c r="L34" s="20">
        <v>0</v>
      </c>
      <c r="M34" s="20">
        <v>7510666.6699999999</v>
      </c>
      <c r="N34" s="20">
        <v>64.099999999999994</v>
      </c>
    </row>
    <row r="35" spans="1:14" x14ac:dyDescent="0.25">
      <c r="A35" t="str">
        <f t="shared" si="0"/>
        <v>15044054</v>
      </c>
      <c r="B35" s="4" t="s">
        <v>202</v>
      </c>
      <c r="C35" s="4" t="s">
        <v>214</v>
      </c>
      <c r="D35" s="18" t="s">
        <v>215</v>
      </c>
      <c r="E35" s="4" t="s">
        <v>193</v>
      </c>
      <c r="F35" s="4" t="s">
        <v>154</v>
      </c>
      <c r="G35" s="4" t="s">
        <v>154</v>
      </c>
      <c r="H35" s="19">
        <v>7</v>
      </c>
      <c r="I35" s="19">
        <v>7</v>
      </c>
      <c r="J35" s="20">
        <v>3542679.52</v>
      </c>
      <c r="K35" s="20">
        <v>0</v>
      </c>
      <c r="L35" s="20">
        <v>0</v>
      </c>
      <c r="M35" s="20">
        <v>4016666.67</v>
      </c>
      <c r="N35" s="20">
        <v>88.2</v>
      </c>
    </row>
    <row r="36" spans="1:14" x14ac:dyDescent="0.25">
      <c r="A36" t="str">
        <f t="shared" si="0"/>
        <v>15044059</v>
      </c>
      <c r="B36" s="4" t="s">
        <v>202</v>
      </c>
      <c r="C36" s="4" t="s">
        <v>191</v>
      </c>
      <c r="D36" s="18" t="s">
        <v>216</v>
      </c>
      <c r="E36" s="4" t="s">
        <v>10</v>
      </c>
      <c r="F36" s="4" t="s">
        <v>154</v>
      </c>
      <c r="G36" s="4" t="s">
        <v>154</v>
      </c>
      <c r="H36" s="19">
        <v>4</v>
      </c>
      <c r="I36" s="19">
        <v>4</v>
      </c>
      <c r="J36" s="20">
        <v>4658892.8600000003</v>
      </c>
      <c r="K36" s="20">
        <v>16666.669999999998</v>
      </c>
      <c r="L36" s="20">
        <v>0</v>
      </c>
      <c r="M36" s="20">
        <v>3537333.33</v>
      </c>
      <c r="N36" s="20">
        <v>132.18</v>
      </c>
    </row>
    <row r="37" spans="1:14" x14ac:dyDescent="0.25">
      <c r="A37" t="str">
        <f t="shared" si="0"/>
        <v>15044066</v>
      </c>
      <c r="B37" s="4" t="s">
        <v>202</v>
      </c>
      <c r="C37" s="4" t="s">
        <v>217</v>
      </c>
      <c r="D37" s="18" t="s">
        <v>218</v>
      </c>
      <c r="E37" s="4" t="s">
        <v>163</v>
      </c>
      <c r="F37" s="4" t="s">
        <v>154</v>
      </c>
      <c r="G37" s="4" t="s">
        <v>154</v>
      </c>
      <c r="H37" s="19">
        <v>3</v>
      </c>
      <c r="I37" s="19">
        <v>3</v>
      </c>
      <c r="J37" s="20">
        <v>2836894.29</v>
      </c>
      <c r="K37" s="20">
        <v>233333.33</v>
      </c>
      <c r="L37" s="20">
        <v>0</v>
      </c>
      <c r="M37" s="20">
        <v>14469000</v>
      </c>
      <c r="N37" s="20">
        <v>21.22</v>
      </c>
    </row>
    <row r="38" spans="1:14" x14ac:dyDescent="0.25">
      <c r="A38" t="str">
        <f t="shared" si="0"/>
        <v>15044079</v>
      </c>
      <c r="B38" s="4" t="s">
        <v>202</v>
      </c>
      <c r="C38" s="4" t="s">
        <v>219</v>
      </c>
      <c r="D38" s="18" t="s">
        <v>220</v>
      </c>
      <c r="E38" s="4" t="s">
        <v>166</v>
      </c>
      <c r="F38" s="4" t="s">
        <v>154</v>
      </c>
      <c r="G38" s="4" t="s">
        <v>154</v>
      </c>
      <c r="H38" s="19">
        <v>5</v>
      </c>
      <c r="I38" s="19">
        <v>5</v>
      </c>
      <c r="J38" s="20">
        <v>6974207.1399999997</v>
      </c>
      <c r="K38" s="20">
        <v>225000</v>
      </c>
      <c r="L38" s="20">
        <v>0</v>
      </c>
      <c r="M38" s="20">
        <v>10680000</v>
      </c>
      <c r="N38" s="20">
        <v>67.41</v>
      </c>
    </row>
    <row r="39" spans="1:14" x14ac:dyDescent="0.25">
      <c r="A39" t="str">
        <f t="shared" si="0"/>
        <v>15055012</v>
      </c>
      <c r="B39" s="4" t="s">
        <v>221</v>
      </c>
      <c r="C39" s="4" t="s">
        <v>222</v>
      </c>
      <c r="D39" s="18" t="s">
        <v>223</v>
      </c>
      <c r="E39" s="4" t="s">
        <v>10</v>
      </c>
      <c r="F39" s="4" t="s">
        <v>154</v>
      </c>
      <c r="G39" s="4" t="s">
        <v>154</v>
      </c>
      <c r="H39" s="19">
        <v>2</v>
      </c>
      <c r="I39" s="19">
        <v>2</v>
      </c>
      <c r="J39" s="20">
        <v>4213560.4800000004</v>
      </c>
      <c r="K39" s="20">
        <v>400000</v>
      </c>
      <c r="L39" s="20">
        <v>833333.33</v>
      </c>
      <c r="M39" s="20">
        <v>17933333.329999998</v>
      </c>
      <c r="N39" s="20">
        <v>25.73</v>
      </c>
    </row>
    <row r="40" spans="1:14" x14ac:dyDescent="0.25">
      <c r="A40" t="str">
        <f t="shared" si="0"/>
        <v>15055014</v>
      </c>
      <c r="B40" s="4" t="s">
        <v>221</v>
      </c>
      <c r="C40" s="4" t="s">
        <v>158</v>
      </c>
      <c r="D40" s="18" t="s">
        <v>224</v>
      </c>
      <c r="E40" s="4" t="s">
        <v>160</v>
      </c>
      <c r="F40" s="4" t="s">
        <v>154</v>
      </c>
      <c r="G40" s="4" t="s">
        <v>154</v>
      </c>
      <c r="H40" s="19">
        <v>4</v>
      </c>
      <c r="I40" s="19">
        <v>4</v>
      </c>
      <c r="J40" s="20">
        <v>5675670.4800000004</v>
      </c>
      <c r="K40" s="20">
        <v>1139666.67</v>
      </c>
      <c r="L40" s="20">
        <v>0</v>
      </c>
      <c r="M40" s="20">
        <v>9333333.3300000001</v>
      </c>
      <c r="N40" s="20">
        <v>73.02</v>
      </c>
    </row>
    <row r="41" spans="1:14" x14ac:dyDescent="0.25">
      <c r="A41" t="str">
        <f t="shared" si="0"/>
        <v>15055022</v>
      </c>
      <c r="B41" s="4" t="s">
        <v>221</v>
      </c>
      <c r="C41" s="4" t="s">
        <v>209</v>
      </c>
      <c r="D41" s="18" t="s">
        <v>225</v>
      </c>
      <c r="E41" s="4" t="s">
        <v>163</v>
      </c>
      <c r="F41" s="4" t="s">
        <v>154</v>
      </c>
      <c r="G41" s="4" t="s">
        <v>154</v>
      </c>
      <c r="H41" s="19">
        <v>2</v>
      </c>
      <c r="I41" s="19">
        <v>2</v>
      </c>
      <c r="J41" s="20">
        <v>5445452.8600000003</v>
      </c>
      <c r="K41" s="20">
        <v>596500</v>
      </c>
      <c r="L41" s="20">
        <v>0</v>
      </c>
      <c r="M41" s="20">
        <v>5400000</v>
      </c>
      <c r="N41" s="20">
        <v>111.89</v>
      </c>
    </row>
    <row r="42" spans="1:14" x14ac:dyDescent="0.25">
      <c r="A42" t="str">
        <f t="shared" si="0"/>
        <v>15055036</v>
      </c>
      <c r="B42" s="4" t="s">
        <v>221</v>
      </c>
      <c r="C42" s="4" t="s">
        <v>226</v>
      </c>
      <c r="D42" s="18" t="s">
        <v>227</v>
      </c>
      <c r="E42" s="4" t="s">
        <v>157</v>
      </c>
      <c r="F42" s="4" t="s">
        <v>154</v>
      </c>
      <c r="G42" s="4" t="s">
        <v>154</v>
      </c>
      <c r="H42" s="19">
        <v>7</v>
      </c>
      <c r="I42" s="19">
        <v>7</v>
      </c>
      <c r="J42" s="20">
        <v>21089913.329999998</v>
      </c>
      <c r="K42" s="20">
        <v>3116666.67</v>
      </c>
      <c r="L42" s="20">
        <v>500000</v>
      </c>
      <c r="M42" s="20">
        <v>40000000</v>
      </c>
      <c r="N42" s="20">
        <v>60.52</v>
      </c>
    </row>
    <row r="43" spans="1:14" x14ac:dyDescent="0.25">
      <c r="A43" t="str">
        <f t="shared" si="0"/>
        <v>15055039</v>
      </c>
      <c r="B43" s="4" t="s">
        <v>221</v>
      </c>
      <c r="C43" s="4" t="s">
        <v>212</v>
      </c>
      <c r="D43" s="18" t="s">
        <v>228</v>
      </c>
      <c r="E43" s="4" t="s">
        <v>166</v>
      </c>
      <c r="F43" s="4" t="s">
        <v>154</v>
      </c>
      <c r="G43" s="4" t="s">
        <v>154</v>
      </c>
      <c r="H43" s="19">
        <v>5</v>
      </c>
      <c r="I43" s="19">
        <v>5</v>
      </c>
      <c r="J43" s="20">
        <v>7667070</v>
      </c>
      <c r="K43" s="20">
        <v>266667.33</v>
      </c>
      <c r="L43" s="20">
        <v>0</v>
      </c>
      <c r="M43" s="20">
        <v>6700000</v>
      </c>
      <c r="N43" s="20">
        <v>118.41</v>
      </c>
    </row>
    <row r="44" spans="1:14" x14ac:dyDescent="0.25">
      <c r="A44" t="str">
        <f t="shared" si="0"/>
        <v>15055045</v>
      </c>
      <c r="B44" s="4" t="s">
        <v>221</v>
      </c>
      <c r="C44" s="4" t="s">
        <v>229</v>
      </c>
      <c r="D44" s="18" t="s">
        <v>230</v>
      </c>
      <c r="E44" s="4" t="s">
        <v>166</v>
      </c>
      <c r="F44" s="4" t="s">
        <v>154</v>
      </c>
      <c r="G44" s="4" t="s">
        <v>154</v>
      </c>
      <c r="H44" s="19">
        <v>4</v>
      </c>
      <c r="I44" s="19">
        <v>4</v>
      </c>
      <c r="J44" s="20">
        <v>11915605.43</v>
      </c>
      <c r="K44" s="20">
        <v>2601333.33</v>
      </c>
      <c r="L44" s="20">
        <v>0</v>
      </c>
      <c r="M44" s="20">
        <v>13466666.67</v>
      </c>
      <c r="N44" s="20">
        <v>107.8</v>
      </c>
    </row>
    <row r="45" spans="1:14" x14ac:dyDescent="0.25">
      <c r="A45" t="str">
        <f t="shared" si="0"/>
        <v>15055048</v>
      </c>
      <c r="B45" s="4" t="s">
        <v>221</v>
      </c>
      <c r="C45" s="4" t="s">
        <v>187</v>
      </c>
      <c r="D45" s="18" t="s">
        <v>231</v>
      </c>
      <c r="E45" s="4" t="s">
        <v>169</v>
      </c>
      <c r="F45" s="4" t="s">
        <v>154</v>
      </c>
      <c r="G45" s="4" t="s">
        <v>154</v>
      </c>
      <c r="H45" s="19">
        <v>9</v>
      </c>
      <c r="I45" s="19">
        <v>9</v>
      </c>
      <c r="J45" s="20">
        <v>13257958.57</v>
      </c>
      <c r="K45" s="20">
        <v>2423166.67</v>
      </c>
      <c r="L45" s="20">
        <v>66666.67</v>
      </c>
      <c r="M45" s="20">
        <v>16466666.67</v>
      </c>
      <c r="N45" s="20">
        <v>95.23</v>
      </c>
    </row>
    <row r="46" spans="1:14" x14ac:dyDescent="0.25">
      <c r="A46" t="str">
        <f t="shared" si="0"/>
        <v>15055062</v>
      </c>
      <c r="B46" s="4" t="s">
        <v>221</v>
      </c>
      <c r="C46" s="4" t="s">
        <v>232</v>
      </c>
      <c r="D46" s="18" t="s">
        <v>233</v>
      </c>
      <c r="E46" s="4" t="s">
        <v>176</v>
      </c>
      <c r="F46" s="4" t="s">
        <v>154</v>
      </c>
      <c r="G46" s="4" t="s">
        <v>154</v>
      </c>
      <c r="H46" s="19">
        <v>3</v>
      </c>
      <c r="I46" s="19">
        <v>3</v>
      </c>
      <c r="J46" s="20">
        <v>12057922.380000001</v>
      </c>
      <c r="K46" s="20">
        <v>3478000</v>
      </c>
      <c r="L46" s="20">
        <v>0</v>
      </c>
      <c r="M46" s="20">
        <v>28000000</v>
      </c>
      <c r="N46" s="20">
        <v>55.49</v>
      </c>
    </row>
    <row r="47" spans="1:14" x14ac:dyDescent="0.25">
      <c r="A47" t="str">
        <f t="shared" si="0"/>
        <v>15055072</v>
      </c>
      <c r="B47" s="4" t="s">
        <v>221</v>
      </c>
      <c r="C47" s="4" t="s">
        <v>234</v>
      </c>
      <c r="D47" s="18" t="s">
        <v>235</v>
      </c>
      <c r="E47" s="4" t="s">
        <v>163</v>
      </c>
      <c r="F47" s="4" t="s">
        <v>154</v>
      </c>
      <c r="G47" s="4" t="s">
        <v>154</v>
      </c>
      <c r="H47" s="19">
        <v>3</v>
      </c>
      <c r="I47" s="19">
        <v>3</v>
      </c>
      <c r="J47" s="20">
        <v>9923324.7599999998</v>
      </c>
      <c r="K47" s="20">
        <v>4426666.67</v>
      </c>
      <c r="L47" s="20">
        <v>86666.67</v>
      </c>
      <c r="M47" s="20">
        <v>16666666.67</v>
      </c>
      <c r="N47" s="20">
        <v>86.1</v>
      </c>
    </row>
    <row r="48" spans="1:14" x14ac:dyDescent="0.25">
      <c r="A48" t="str">
        <f t="shared" si="0"/>
        <v>15055076</v>
      </c>
      <c r="B48" s="4" t="s">
        <v>221</v>
      </c>
      <c r="C48" s="4" t="s">
        <v>177</v>
      </c>
      <c r="D48" s="18" t="s">
        <v>236</v>
      </c>
      <c r="E48" s="4" t="s">
        <v>182</v>
      </c>
      <c r="F48" s="4" t="s">
        <v>154</v>
      </c>
      <c r="G48" s="4" t="s">
        <v>154</v>
      </c>
      <c r="H48" s="19">
        <v>4</v>
      </c>
      <c r="I48" s="19">
        <v>4</v>
      </c>
      <c r="J48" s="20">
        <v>8442296.6699999999</v>
      </c>
      <c r="K48" s="20">
        <v>3601333.33</v>
      </c>
      <c r="L48" s="20">
        <v>4540000</v>
      </c>
      <c r="M48" s="20">
        <v>32433333.329999998</v>
      </c>
      <c r="N48" s="20">
        <v>37.130000000000003</v>
      </c>
    </row>
    <row r="49" spans="1:14" x14ac:dyDescent="0.25">
      <c r="A49" t="str">
        <f t="shared" si="0"/>
        <v>15093052</v>
      </c>
      <c r="B49" s="4" t="s">
        <v>237</v>
      </c>
      <c r="C49" s="4" t="s">
        <v>238</v>
      </c>
      <c r="D49" s="18" t="s">
        <v>239</v>
      </c>
      <c r="E49" s="4" t="s">
        <v>166</v>
      </c>
      <c r="F49" s="4" t="s">
        <v>154</v>
      </c>
      <c r="G49" s="4" t="s">
        <v>154</v>
      </c>
      <c r="H49" s="19">
        <v>4</v>
      </c>
      <c r="I49" s="19">
        <v>4</v>
      </c>
      <c r="J49" s="20">
        <v>8630491.9000000004</v>
      </c>
      <c r="K49" s="20">
        <v>3093333.33</v>
      </c>
      <c r="L49" s="20">
        <v>0</v>
      </c>
      <c r="M49" s="20">
        <v>17800000</v>
      </c>
      <c r="N49" s="20">
        <v>65.86</v>
      </c>
    </row>
    <row r="50" spans="1:14" x14ac:dyDescent="0.25">
      <c r="A50" t="str">
        <f t="shared" si="0"/>
        <v>15093059</v>
      </c>
      <c r="B50" s="4" t="s">
        <v>237</v>
      </c>
      <c r="C50" s="4" t="s">
        <v>191</v>
      </c>
      <c r="D50" s="18" t="s">
        <v>240</v>
      </c>
      <c r="E50" s="4" t="s">
        <v>166</v>
      </c>
      <c r="F50" s="4" t="s">
        <v>154</v>
      </c>
      <c r="G50" s="4" t="s">
        <v>154</v>
      </c>
      <c r="H50" s="19">
        <v>4</v>
      </c>
      <c r="I50" s="19">
        <v>4</v>
      </c>
      <c r="J50" s="20">
        <v>6403184.9000000004</v>
      </c>
      <c r="K50" s="20">
        <v>2054500</v>
      </c>
      <c r="L50" s="20">
        <v>26666.67</v>
      </c>
      <c r="M50" s="20">
        <v>6833333.3300000001</v>
      </c>
      <c r="N50" s="20">
        <v>123.77</v>
      </c>
    </row>
    <row r="51" spans="1:14" x14ac:dyDescent="0.25">
      <c r="A51" t="str">
        <f t="shared" si="0"/>
        <v>15093061</v>
      </c>
      <c r="B51" s="4" t="s">
        <v>237</v>
      </c>
      <c r="C51" s="4" t="s">
        <v>241</v>
      </c>
      <c r="D51" s="18" t="s">
        <v>242</v>
      </c>
      <c r="E51" s="4" t="s">
        <v>157</v>
      </c>
      <c r="F51" s="4" t="s">
        <v>154</v>
      </c>
      <c r="G51" s="4" t="s">
        <v>154</v>
      </c>
      <c r="H51" s="19">
        <v>6</v>
      </c>
      <c r="I51" s="19">
        <v>6</v>
      </c>
      <c r="J51" s="20">
        <v>10190399.52</v>
      </c>
      <c r="K51" s="20">
        <v>2702666.67</v>
      </c>
      <c r="L51" s="20">
        <v>0</v>
      </c>
      <c r="M51" s="20">
        <v>11250000</v>
      </c>
      <c r="N51" s="20">
        <v>114.61</v>
      </c>
    </row>
    <row r="52" spans="1:14" x14ac:dyDescent="0.25">
      <c r="A52" t="str">
        <f t="shared" si="0"/>
        <v>15093067</v>
      </c>
      <c r="B52" s="4" t="s">
        <v>237</v>
      </c>
      <c r="C52" s="4" t="s">
        <v>243</v>
      </c>
      <c r="D52" s="18" t="s">
        <v>244</v>
      </c>
      <c r="E52" s="4" t="s">
        <v>166</v>
      </c>
      <c r="F52" s="4" t="s">
        <v>154</v>
      </c>
      <c r="G52" s="4" t="s">
        <v>154</v>
      </c>
      <c r="H52" s="19">
        <v>5</v>
      </c>
      <c r="I52" s="19">
        <v>5</v>
      </c>
      <c r="J52" s="20">
        <v>6681323</v>
      </c>
      <c r="K52" s="20">
        <v>2525000</v>
      </c>
      <c r="L52" s="20">
        <v>0</v>
      </c>
      <c r="M52" s="20">
        <v>6816666.6699999999</v>
      </c>
      <c r="N52" s="20">
        <v>135.06</v>
      </c>
    </row>
    <row r="53" spans="1:14" x14ac:dyDescent="0.25">
      <c r="A53" t="str">
        <f t="shared" si="0"/>
        <v>15093068</v>
      </c>
      <c r="B53" s="4" t="s">
        <v>237</v>
      </c>
      <c r="C53" s="4" t="s">
        <v>245</v>
      </c>
      <c r="D53" s="18" t="s">
        <v>246</v>
      </c>
      <c r="E53" s="4" t="s">
        <v>160</v>
      </c>
      <c r="F53" s="4" t="s">
        <v>154</v>
      </c>
      <c r="G53" s="4" t="s">
        <v>154</v>
      </c>
      <c r="H53" s="19">
        <v>5</v>
      </c>
      <c r="I53" s="19">
        <v>5</v>
      </c>
      <c r="J53" s="20">
        <v>7364699.0499999998</v>
      </c>
      <c r="K53" s="20">
        <v>1376666.67</v>
      </c>
      <c r="L53" s="20">
        <v>0</v>
      </c>
      <c r="M53" s="20">
        <v>10750000</v>
      </c>
      <c r="N53" s="20">
        <v>81.319999999999993</v>
      </c>
    </row>
    <row r="54" spans="1:14" x14ac:dyDescent="0.25">
      <c r="A54" t="str">
        <f t="shared" si="0"/>
        <v>15093077</v>
      </c>
      <c r="B54" s="4" t="s">
        <v>237</v>
      </c>
      <c r="C54" s="4" t="s">
        <v>247</v>
      </c>
      <c r="D54" s="18" t="s">
        <v>248</v>
      </c>
      <c r="E54" s="4" t="s">
        <v>182</v>
      </c>
      <c r="F54" s="4" t="s">
        <v>154</v>
      </c>
      <c r="G54" s="4" t="s">
        <v>154</v>
      </c>
      <c r="H54" s="19">
        <v>5</v>
      </c>
      <c r="I54" s="19">
        <v>5</v>
      </c>
      <c r="J54" s="20">
        <v>5481333.9500000002</v>
      </c>
      <c r="K54" s="20">
        <v>1008333.33</v>
      </c>
      <c r="L54" s="20">
        <v>4264666.67</v>
      </c>
      <c r="M54" s="20">
        <v>900000</v>
      </c>
      <c r="N54" s="20">
        <v>721.07</v>
      </c>
    </row>
    <row r="55" spans="1:14" x14ac:dyDescent="0.25">
      <c r="A55" t="str">
        <f t="shared" si="0"/>
        <v>15093090</v>
      </c>
      <c r="B55" s="4" t="s">
        <v>237</v>
      </c>
      <c r="C55" s="4" t="s">
        <v>200</v>
      </c>
      <c r="D55" s="18" t="s">
        <v>249</v>
      </c>
      <c r="E55" s="4" t="s">
        <v>166</v>
      </c>
      <c r="F55" s="4" t="s">
        <v>154</v>
      </c>
      <c r="G55" s="4" t="s">
        <v>154</v>
      </c>
      <c r="H55" s="19">
        <v>6</v>
      </c>
      <c r="I55" s="19">
        <v>6</v>
      </c>
      <c r="J55" s="20">
        <v>10077714.289999999</v>
      </c>
      <c r="K55" s="20">
        <v>2648333.33</v>
      </c>
      <c r="L55" s="20">
        <v>3709666.67</v>
      </c>
      <c r="M55" s="20">
        <v>8800000</v>
      </c>
      <c r="N55" s="20">
        <v>144.61000000000001</v>
      </c>
    </row>
    <row r="56" spans="1:14" x14ac:dyDescent="0.25">
      <c r="A56" t="str">
        <f t="shared" si="0"/>
        <v>15093093</v>
      </c>
      <c r="B56" s="4" t="s">
        <v>237</v>
      </c>
      <c r="C56" s="4" t="s">
        <v>250</v>
      </c>
      <c r="D56" s="18" t="s">
        <v>213</v>
      </c>
      <c r="E56" s="4" t="s">
        <v>176</v>
      </c>
      <c r="F56" s="4" t="s">
        <v>154</v>
      </c>
      <c r="G56" s="4" t="s">
        <v>154</v>
      </c>
      <c r="H56" s="19">
        <v>2</v>
      </c>
      <c r="I56" s="19">
        <v>2</v>
      </c>
      <c r="J56" s="20">
        <v>6719003.4800000004</v>
      </c>
      <c r="K56" s="20">
        <v>701666.67</v>
      </c>
      <c r="L56" s="20">
        <v>0</v>
      </c>
      <c r="M56" s="20">
        <v>5333333.33</v>
      </c>
      <c r="N56" s="20">
        <v>139.13999999999999</v>
      </c>
    </row>
    <row r="57" spans="1:14" x14ac:dyDescent="0.25">
      <c r="A57" t="str">
        <f t="shared" si="0"/>
        <v>15093096</v>
      </c>
      <c r="B57" s="4" t="s">
        <v>237</v>
      </c>
      <c r="C57" s="4" t="s">
        <v>251</v>
      </c>
      <c r="D57" s="18" t="s">
        <v>252</v>
      </c>
      <c r="E57" s="4" t="s">
        <v>163</v>
      </c>
      <c r="F57" s="4" t="s">
        <v>154</v>
      </c>
      <c r="G57" s="4" t="s">
        <v>154</v>
      </c>
      <c r="H57" s="19">
        <v>2</v>
      </c>
      <c r="I57" s="19">
        <v>2</v>
      </c>
      <c r="J57" s="20">
        <v>5958367.7599999998</v>
      </c>
      <c r="K57" s="20">
        <v>6803333.3300000001</v>
      </c>
      <c r="L57" s="20">
        <v>12533333.33</v>
      </c>
      <c r="M57" s="20">
        <v>9833333.3300000001</v>
      </c>
      <c r="N57" s="20">
        <v>129.78</v>
      </c>
    </row>
    <row r="58" spans="1:14" x14ac:dyDescent="0.25">
      <c r="A58" t="str">
        <f t="shared" si="0"/>
        <v>15093127</v>
      </c>
      <c r="B58" s="4" t="s">
        <v>237</v>
      </c>
      <c r="C58" s="4" t="s">
        <v>253</v>
      </c>
      <c r="D58" s="18" t="s">
        <v>254</v>
      </c>
      <c r="E58" s="4" t="s">
        <v>157</v>
      </c>
      <c r="F58" s="4" t="s">
        <v>154</v>
      </c>
      <c r="G58" s="4" t="s">
        <v>154</v>
      </c>
      <c r="H58" s="19">
        <v>6</v>
      </c>
      <c r="I58" s="19">
        <v>6</v>
      </c>
      <c r="J58" s="20">
        <v>7677225.8600000003</v>
      </c>
      <c r="K58" s="20">
        <v>4138333.33</v>
      </c>
      <c r="L58" s="20">
        <v>1938666.67</v>
      </c>
      <c r="M58" s="20">
        <v>7500000</v>
      </c>
      <c r="N58" s="20">
        <v>157.54</v>
      </c>
    </row>
    <row r="59" spans="1:14" x14ac:dyDescent="0.25">
      <c r="A59" t="str">
        <f t="shared" si="0"/>
        <v>15101020</v>
      </c>
      <c r="B59" s="4" t="s">
        <v>255</v>
      </c>
      <c r="C59" s="4" t="s">
        <v>256</v>
      </c>
      <c r="D59" s="18" t="s">
        <v>257</v>
      </c>
      <c r="E59" s="4" t="s">
        <v>166</v>
      </c>
      <c r="F59" s="4" t="s">
        <v>154</v>
      </c>
      <c r="G59" s="4" t="s">
        <v>154</v>
      </c>
      <c r="H59" s="19">
        <v>4</v>
      </c>
      <c r="I59" s="19">
        <v>4</v>
      </c>
      <c r="J59" s="20">
        <v>8458983.3300000001</v>
      </c>
      <c r="K59" s="20">
        <v>683333.33</v>
      </c>
      <c r="L59" s="20">
        <v>216333.33</v>
      </c>
      <c r="M59" s="20">
        <v>11500000</v>
      </c>
      <c r="N59" s="20">
        <v>79.5</v>
      </c>
    </row>
    <row r="60" spans="1:14" x14ac:dyDescent="0.25">
      <c r="A60" t="str">
        <f t="shared" si="0"/>
        <v>15101022</v>
      </c>
      <c r="B60" s="4" t="s">
        <v>255</v>
      </c>
      <c r="C60" s="4" t="s">
        <v>209</v>
      </c>
      <c r="D60" s="18" t="s">
        <v>258</v>
      </c>
      <c r="E60" s="4" t="s">
        <v>169</v>
      </c>
      <c r="F60" s="4" t="s">
        <v>154</v>
      </c>
      <c r="G60" s="4" t="s">
        <v>154</v>
      </c>
      <c r="H60" s="19">
        <v>7</v>
      </c>
      <c r="I60" s="19">
        <v>7</v>
      </c>
      <c r="J60" s="20">
        <v>24262381.899999999</v>
      </c>
      <c r="K60" s="20">
        <v>17096666.670000002</v>
      </c>
      <c r="L60" s="20">
        <v>0</v>
      </c>
      <c r="M60" s="20">
        <v>12466666.67</v>
      </c>
      <c r="N60" s="20">
        <v>331.76</v>
      </c>
    </row>
    <row r="61" spans="1:14" x14ac:dyDescent="0.25">
      <c r="A61" t="str">
        <f t="shared" si="0"/>
        <v>15101030</v>
      </c>
      <c r="B61" s="4" t="s">
        <v>255</v>
      </c>
      <c r="C61" s="4" t="s">
        <v>183</v>
      </c>
      <c r="D61" s="18" t="s">
        <v>259</v>
      </c>
      <c r="E61" s="4" t="s">
        <v>10</v>
      </c>
      <c r="F61" s="4" t="s">
        <v>154</v>
      </c>
      <c r="G61" s="4" t="s">
        <v>154</v>
      </c>
      <c r="H61" s="19">
        <v>2</v>
      </c>
      <c r="I61" s="19">
        <v>2</v>
      </c>
      <c r="J61" s="20">
        <v>6028190.4800000004</v>
      </c>
      <c r="K61" s="20">
        <v>1042000</v>
      </c>
      <c r="L61" s="20">
        <v>0</v>
      </c>
      <c r="M61" s="20">
        <v>14250000</v>
      </c>
      <c r="N61" s="20">
        <v>49.62</v>
      </c>
    </row>
    <row r="62" spans="1:14" x14ac:dyDescent="0.25">
      <c r="A62" t="str">
        <f t="shared" si="0"/>
        <v>15101048</v>
      </c>
      <c r="B62" s="4" t="s">
        <v>255</v>
      </c>
      <c r="C62" s="4" t="s">
        <v>187</v>
      </c>
      <c r="D62" s="18" t="s">
        <v>260</v>
      </c>
      <c r="E62" s="4" t="s">
        <v>157</v>
      </c>
      <c r="F62" s="4" t="s">
        <v>154</v>
      </c>
      <c r="G62" s="4" t="s">
        <v>154</v>
      </c>
      <c r="H62" s="19">
        <v>6</v>
      </c>
      <c r="I62" s="19">
        <v>6</v>
      </c>
      <c r="J62" s="20">
        <v>6264745.71</v>
      </c>
      <c r="K62" s="20">
        <v>1631000</v>
      </c>
      <c r="L62" s="20">
        <v>0</v>
      </c>
      <c r="M62" s="20">
        <v>12133333.33</v>
      </c>
      <c r="N62" s="20">
        <v>65.069999999999993</v>
      </c>
    </row>
    <row r="63" spans="1:14" x14ac:dyDescent="0.25">
      <c r="A63" t="str">
        <f t="shared" si="0"/>
        <v>15101054</v>
      </c>
      <c r="B63" s="4" t="s">
        <v>255</v>
      </c>
      <c r="C63" s="4" t="s">
        <v>214</v>
      </c>
      <c r="D63" s="18" t="s">
        <v>261</v>
      </c>
      <c r="E63" s="4" t="s">
        <v>160</v>
      </c>
      <c r="F63" s="4" t="s">
        <v>154</v>
      </c>
      <c r="G63" s="4" t="s">
        <v>154</v>
      </c>
      <c r="H63" s="19">
        <v>5</v>
      </c>
      <c r="I63" s="19">
        <v>5</v>
      </c>
      <c r="J63" s="20">
        <v>11403911.43</v>
      </c>
      <c r="K63" s="20">
        <v>3890000</v>
      </c>
      <c r="L63" s="20">
        <v>366666.67</v>
      </c>
      <c r="M63" s="20">
        <v>6866666.6699999999</v>
      </c>
      <c r="N63" s="20">
        <v>222.73</v>
      </c>
    </row>
    <row r="64" spans="1:14" x14ac:dyDescent="0.25">
      <c r="A64" t="str">
        <f t="shared" si="0"/>
        <v>15101071</v>
      </c>
      <c r="B64" s="4" t="s">
        <v>255</v>
      </c>
      <c r="C64" s="4" t="s">
        <v>262</v>
      </c>
      <c r="D64" s="18" t="s">
        <v>263</v>
      </c>
      <c r="E64" s="4" t="s">
        <v>176</v>
      </c>
      <c r="F64" s="4" t="s">
        <v>154</v>
      </c>
      <c r="G64" s="4" t="s">
        <v>154</v>
      </c>
      <c r="H64" s="19">
        <v>4</v>
      </c>
      <c r="I64" s="19">
        <v>4</v>
      </c>
      <c r="J64" s="20">
        <v>14098050</v>
      </c>
      <c r="K64" s="20">
        <v>4666666.67</v>
      </c>
      <c r="L64" s="20">
        <v>0</v>
      </c>
      <c r="M64" s="20">
        <v>4700000</v>
      </c>
      <c r="N64" s="20">
        <v>399.25</v>
      </c>
    </row>
    <row r="65" spans="1:14" x14ac:dyDescent="0.25">
      <c r="A65" t="str">
        <f t="shared" si="0"/>
        <v>15101078</v>
      </c>
      <c r="B65" s="4" t="s">
        <v>255</v>
      </c>
      <c r="C65" s="4" t="s">
        <v>264</v>
      </c>
      <c r="D65" s="18" t="s">
        <v>265</v>
      </c>
      <c r="E65" s="4" t="s">
        <v>182</v>
      </c>
      <c r="F65" s="4" t="s">
        <v>154</v>
      </c>
      <c r="G65" s="4" t="s">
        <v>154</v>
      </c>
      <c r="H65" s="19">
        <v>4</v>
      </c>
      <c r="I65" s="19">
        <v>4</v>
      </c>
      <c r="J65" s="20">
        <v>8536785.7100000009</v>
      </c>
      <c r="K65" s="20">
        <v>4525000</v>
      </c>
      <c r="L65" s="20">
        <v>0</v>
      </c>
      <c r="M65" s="20">
        <v>5516666.6699999999</v>
      </c>
      <c r="N65" s="20">
        <v>236.77</v>
      </c>
    </row>
    <row r="66" spans="1:14" x14ac:dyDescent="0.25">
      <c r="A66" t="str">
        <f t="shared" si="0"/>
        <v>15101085</v>
      </c>
      <c r="B66" s="4" t="s">
        <v>255</v>
      </c>
      <c r="C66" s="4" t="s">
        <v>266</v>
      </c>
      <c r="D66" s="18" t="s">
        <v>162</v>
      </c>
      <c r="E66" s="4" t="s">
        <v>166</v>
      </c>
      <c r="F66" s="4" t="s">
        <v>154</v>
      </c>
      <c r="G66" s="4" t="s">
        <v>154</v>
      </c>
      <c r="H66" s="19">
        <v>5</v>
      </c>
      <c r="I66" s="19">
        <v>5</v>
      </c>
      <c r="J66" s="20">
        <v>5733227.1399999997</v>
      </c>
      <c r="K66" s="20">
        <v>5192500</v>
      </c>
      <c r="L66" s="20">
        <v>116666.67</v>
      </c>
      <c r="M66" s="20">
        <v>4500000</v>
      </c>
      <c r="N66" s="20">
        <v>242.79</v>
      </c>
    </row>
    <row r="67" spans="1:14" x14ac:dyDescent="0.25">
      <c r="A67" t="str">
        <f t="shared" si="0"/>
        <v>15101090</v>
      </c>
      <c r="B67" s="4" t="s">
        <v>255</v>
      </c>
      <c r="C67" s="4" t="s">
        <v>200</v>
      </c>
      <c r="D67" s="18" t="s">
        <v>267</v>
      </c>
      <c r="E67" s="4" t="s">
        <v>160</v>
      </c>
      <c r="F67" s="4" t="s">
        <v>154</v>
      </c>
      <c r="G67" s="4" t="s">
        <v>154</v>
      </c>
      <c r="H67" s="19">
        <v>4</v>
      </c>
      <c r="I67" s="19">
        <v>4</v>
      </c>
      <c r="J67" s="20">
        <v>7633095.2400000002</v>
      </c>
      <c r="K67" s="20">
        <v>4700000</v>
      </c>
      <c r="L67" s="20">
        <v>0</v>
      </c>
      <c r="M67" s="20">
        <v>4166666.67</v>
      </c>
      <c r="N67" s="20">
        <v>295.99</v>
      </c>
    </row>
    <row r="68" spans="1:14" x14ac:dyDescent="0.25">
      <c r="A68" t="str">
        <f t="shared" si="0"/>
        <v>15101105</v>
      </c>
      <c r="B68" s="4" t="s">
        <v>255</v>
      </c>
      <c r="C68" s="4" t="s">
        <v>268</v>
      </c>
      <c r="D68" s="18" t="s">
        <v>269</v>
      </c>
      <c r="E68" s="4" t="s">
        <v>163</v>
      </c>
      <c r="F68" s="4" t="s">
        <v>154</v>
      </c>
      <c r="G68" s="4" t="s">
        <v>154</v>
      </c>
      <c r="H68" s="19">
        <v>2</v>
      </c>
      <c r="I68" s="19">
        <v>2</v>
      </c>
      <c r="J68" s="20">
        <v>6266622.8600000003</v>
      </c>
      <c r="K68" s="20">
        <v>166666.67000000001</v>
      </c>
      <c r="L68" s="20">
        <v>0</v>
      </c>
      <c r="M68" s="20">
        <v>2300000</v>
      </c>
      <c r="N68" s="20">
        <v>279.70999999999998</v>
      </c>
    </row>
    <row r="69" spans="1:14" x14ac:dyDescent="0.25">
      <c r="A69" t="str">
        <f t="shared" si="0"/>
        <v>15134001</v>
      </c>
      <c r="B69" s="4" t="s">
        <v>270</v>
      </c>
      <c r="C69" s="4" t="s">
        <v>271</v>
      </c>
      <c r="D69" s="18" t="s">
        <v>272</v>
      </c>
      <c r="E69" s="4" t="s">
        <v>169</v>
      </c>
      <c r="F69" s="4" t="s">
        <v>154</v>
      </c>
      <c r="G69" s="4" t="s">
        <v>154</v>
      </c>
      <c r="H69" s="19">
        <v>8</v>
      </c>
      <c r="I69" s="19">
        <v>8</v>
      </c>
      <c r="J69" s="20">
        <v>8980808.0899999999</v>
      </c>
      <c r="K69" s="20">
        <v>898333.33</v>
      </c>
      <c r="L69" s="20">
        <v>0</v>
      </c>
      <c r="M69" s="20">
        <v>15333333.33</v>
      </c>
      <c r="N69" s="20">
        <v>64.430000000000007</v>
      </c>
    </row>
    <row r="70" spans="1:14" x14ac:dyDescent="0.25">
      <c r="A70" t="str">
        <f t="shared" si="0"/>
        <v>15134002</v>
      </c>
      <c r="B70" s="4" t="s">
        <v>270</v>
      </c>
      <c r="C70" s="4" t="s">
        <v>273</v>
      </c>
      <c r="D70" s="18" t="s">
        <v>274</v>
      </c>
      <c r="E70" s="4" t="s">
        <v>163</v>
      </c>
      <c r="F70" s="4" t="s">
        <v>154</v>
      </c>
      <c r="G70" s="4" t="s">
        <v>154</v>
      </c>
      <c r="H70" s="19">
        <v>3</v>
      </c>
      <c r="I70" s="19">
        <v>3</v>
      </c>
      <c r="J70" s="20">
        <v>10734894.289999999</v>
      </c>
      <c r="K70" s="20">
        <v>2343333.33</v>
      </c>
      <c r="L70" s="20">
        <v>0</v>
      </c>
      <c r="M70" s="20">
        <v>17370000</v>
      </c>
      <c r="N70" s="20">
        <v>75.290000000000006</v>
      </c>
    </row>
    <row r="71" spans="1:14" x14ac:dyDescent="0.25">
      <c r="A71" t="str">
        <f t="shared" si="0"/>
        <v>15134010</v>
      </c>
      <c r="B71" s="4" t="s">
        <v>270</v>
      </c>
      <c r="C71" s="4" t="s">
        <v>155</v>
      </c>
      <c r="D71" s="18" t="s">
        <v>275</v>
      </c>
      <c r="E71" s="4" t="s">
        <v>166</v>
      </c>
      <c r="F71" s="4" t="s">
        <v>154</v>
      </c>
      <c r="G71" s="4" t="s">
        <v>154</v>
      </c>
      <c r="H71" s="19">
        <v>5</v>
      </c>
      <c r="I71" s="19">
        <v>5</v>
      </c>
      <c r="J71" s="20">
        <v>7568460.29</v>
      </c>
      <c r="K71" s="20">
        <v>641666.67000000004</v>
      </c>
      <c r="L71" s="20">
        <v>233333.33</v>
      </c>
      <c r="M71" s="20">
        <v>8766666.6699999999</v>
      </c>
      <c r="N71" s="20">
        <v>93.65</v>
      </c>
    </row>
    <row r="72" spans="1:14" x14ac:dyDescent="0.25">
      <c r="A72" t="str">
        <f t="shared" si="0"/>
        <v>15134024</v>
      </c>
      <c r="B72" s="4" t="s">
        <v>270</v>
      </c>
      <c r="C72" s="4" t="s">
        <v>276</v>
      </c>
      <c r="D72" s="18" t="s">
        <v>277</v>
      </c>
      <c r="E72" s="4" t="s">
        <v>176</v>
      </c>
      <c r="F72" s="4" t="s">
        <v>154</v>
      </c>
      <c r="G72" s="4" t="s">
        <v>154</v>
      </c>
      <c r="H72" s="19">
        <v>3</v>
      </c>
      <c r="I72" s="19">
        <v>3</v>
      </c>
      <c r="J72" s="20">
        <v>3489984.76</v>
      </c>
      <c r="K72" s="20">
        <v>151666.67000000001</v>
      </c>
      <c r="L72" s="20">
        <v>0</v>
      </c>
      <c r="M72" s="20">
        <v>7370000</v>
      </c>
      <c r="N72" s="20">
        <v>49.41</v>
      </c>
    </row>
    <row r="73" spans="1:14" x14ac:dyDescent="0.25">
      <c r="A73" t="str">
        <f t="shared" si="0"/>
        <v>15134026</v>
      </c>
      <c r="B73" s="4" t="s">
        <v>270</v>
      </c>
      <c r="C73" s="4" t="s">
        <v>278</v>
      </c>
      <c r="D73" s="18" t="s">
        <v>279</v>
      </c>
      <c r="E73" s="4" t="s">
        <v>160</v>
      </c>
      <c r="F73" s="4" t="s">
        <v>154</v>
      </c>
      <c r="G73" s="4" t="s">
        <v>154</v>
      </c>
      <c r="H73" s="19">
        <v>4</v>
      </c>
      <c r="I73" s="19">
        <v>4</v>
      </c>
      <c r="J73" s="20">
        <v>11451684.57</v>
      </c>
      <c r="K73" s="20">
        <v>100000</v>
      </c>
      <c r="L73" s="20">
        <v>0</v>
      </c>
      <c r="M73" s="20">
        <v>34450000</v>
      </c>
      <c r="N73" s="20">
        <v>33.53</v>
      </c>
    </row>
    <row r="74" spans="1:14" x14ac:dyDescent="0.25">
      <c r="A74" t="str">
        <f t="shared" ref="A74:A137" si="1">B74&amp;C74</f>
        <v>15134043</v>
      </c>
      <c r="B74" s="4" t="s">
        <v>270</v>
      </c>
      <c r="C74" s="4" t="s">
        <v>280</v>
      </c>
      <c r="D74" s="18" t="s">
        <v>281</v>
      </c>
      <c r="E74" s="4" t="s">
        <v>193</v>
      </c>
      <c r="F74" s="4" t="s">
        <v>154</v>
      </c>
      <c r="G74" s="4" t="s">
        <v>154</v>
      </c>
      <c r="H74" s="19">
        <v>8</v>
      </c>
      <c r="I74" s="19">
        <v>8</v>
      </c>
      <c r="J74" s="20">
        <v>6910163</v>
      </c>
      <c r="K74" s="20">
        <v>1093333.33</v>
      </c>
      <c r="L74" s="20">
        <v>0</v>
      </c>
      <c r="M74" s="20">
        <v>8950000</v>
      </c>
      <c r="N74" s="20">
        <v>89.42</v>
      </c>
    </row>
    <row r="75" spans="1:14" x14ac:dyDescent="0.25">
      <c r="A75" t="str">
        <f t="shared" si="1"/>
        <v>15134048</v>
      </c>
      <c r="B75" s="4" t="s">
        <v>270</v>
      </c>
      <c r="C75" s="4" t="s">
        <v>187</v>
      </c>
      <c r="D75" s="18" t="s">
        <v>282</v>
      </c>
      <c r="E75" s="4" t="s">
        <v>166</v>
      </c>
      <c r="F75" s="4" t="s">
        <v>154</v>
      </c>
      <c r="G75" s="4" t="s">
        <v>154</v>
      </c>
      <c r="H75" s="19">
        <v>4</v>
      </c>
      <c r="I75" s="19">
        <v>4</v>
      </c>
      <c r="J75" s="20">
        <v>3264123.81</v>
      </c>
      <c r="K75" s="20">
        <v>943333.33</v>
      </c>
      <c r="L75" s="20">
        <v>0</v>
      </c>
      <c r="M75" s="20">
        <v>8400000</v>
      </c>
      <c r="N75" s="20">
        <v>50.09</v>
      </c>
    </row>
    <row r="76" spans="1:14" x14ac:dyDescent="0.25">
      <c r="A76" t="str">
        <f t="shared" si="1"/>
        <v>15134050</v>
      </c>
      <c r="B76" s="4" t="s">
        <v>270</v>
      </c>
      <c r="C76" s="4" t="s">
        <v>283</v>
      </c>
      <c r="D76" s="18" t="s">
        <v>284</v>
      </c>
      <c r="E76" s="4" t="s">
        <v>10</v>
      </c>
      <c r="F76" s="4" t="s">
        <v>154</v>
      </c>
      <c r="G76" s="4" t="s">
        <v>154</v>
      </c>
      <c r="H76" s="19">
        <v>3</v>
      </c>
      <c r="I76" s="19">
        <v>3</v>
      </c>
      <c r="J76" s="20">
        <v>2856094.29</v>
      </c>
      <c r="K76" s="20">
        <v>143333.32999999999</v>
      </c>
      <c r="L76" s="20">
        <v>0</v>
      </c>
      <c r="M76" s="20">
        <v>6766666.6699999999</v>
      </c>
      <c r="N76" s="20">
        <v>44.33</v>
      </c>
    </row>
    <row r="77" spans="1:14" x14ac:dyDescent="0.25">
      <c r="A77" t="str">
        <f t="shared" si="1"/>
        <v>15134063</v>
      </c>
      <c r="B77" s="4" t="s">
        <v>270</v>
      </c>
      <c r="C77" s="4" t="s">
        <v>285</v>
      </c>
      <c r="D77" s="18" t="s">
        <v>286</v>
      </c>
      <c r="E77" s="4" t="s">
        <v>160</v>
      </c>
      <c r="F77" s="4" t="s">
        <v>154</v>
      </c>
      <c r="G77" s="4" t="s">
        <v>154</v>
      </c>
      <c r="H77" s="19">
        <v>4</v>
      </c>
      <c r="I77" s="19">
        <v>4</v>
      </c>
      <c r="J77" s="20">
        <v>4806201.9000000004</v>
      </c>
      <c r="K77" s="20">
        <v>218333.33</v>
      </c>
      <c r="L77" s="20">
        <v>0</v>
      </c>
      <c r="M77" s="20">
        <v>4050000</v>
      </c>
      <c r="N77" s="20">
        <v>124.06</v>
      </c>
    </row>
    <row r="78" spans="1:14" x14ac:dyDescent="0.25">
      <c r="A78" t="str">
        <f t="shared" si="1"/>
        <v>15134069</v>
      </c>
      <c r="B78" s="4" t="s">
        <v>270</v>
      </c>
      <c r="C78" s="4" t="s">
        <v>287</v>
      </c>
      <c r="D78" s="18" t="s">
        <v>288</v>
      </c>
      <c r="E78" s="4" t="s">
        <v>157</v>
      </c>
      <c r="F78" s="4" t="s">
        <v>154</v>
      </c>
      <c r="G78" s="4" t="s">
        <v>154</v>
      </c>
      <c r="H78" s="19">
        <v>10</v>
      </c>
      <c r="I78" s="19">
        <v>10</v>
      </c>
      <c r="J78" s="20">
        <v>5596012.8600000003</v>
      </c>
      <c r="K78" s="20">
        <v>1662000</v>
      </c>
      <c r="L78" s="20">
        <v>0</v>
      </c>
      <c r="M78" s="20">
        <v>5965000</v>
      </c>
      <c r="N78" s="20">
        <v>121.68</v>
      </c>
    </row>
    <row r="79" spans="1:14" x14ac:dyDescent="0.25">
      <c r="A79" t="str">
        <f t="shared" si="1"/>
        <v>15139003</v>
      </c>
      <c r="B79" s="4" t="s">
        <v>289</v>
      </c>
      <c r="C79" s="4" t="s">
        <v>290</v>
      </c>
      <c r="D79" s="18" t="s">
        <v>291</v>
      </c>
      <c r="E79" s="4" t="s">
        <v>169</v>
      </c>
      <c r="F79" s="4" t="s">
        <v>154</v>
      </c>
      <c r="G79" s="4" t="s">
        <v>154</v>
      </c>
      <c r="H79" s="19">
        <v>6</v>
      </c>
      <c r="I79" s="19">
        <v>6</v>
      </c>
      <c r="J79" s="20">
        <v>8016766.6699999999</v>
      </c>
      <c r="K79" s="20">
        <v>511166.67</v>
      </c>
      <c r="L79" s="20">
        <v>0</v>
      </c>
      <c r="M79" s="20">
        <v>18833333.329999998</v>
      </c>
      <c r="N79" s="20">
        <v>45.28</v>
      </c>
    </row>
    <row r="80" spans="1:14" x14ac:dyDescent="0.25">
      <c r="A80" t="str">
        <f t="shared" si="1"/>
        <v>15139020</v>
      </c>
      <c r="B80" s="4" t="s">
        <v>289</v>
      </c>
      <c r="C80" s="4" t="s">
        <v>256</v>
      </c>
      <c r="D80" s="18" t="s">
        <v>292</v>
      </c>
      <c r="E80" s="4" t="s">
        <v>160</v>
      </c>
      <c r="F80" s="4" t="s">
        <v>154</v>
      </c>
      <c r="G80" s="4" t="s">
        <v>154</v>
      </c>
      <c r="H80" s="19">
        <v>4</v>
      </c>
      <c r="I80" s="19">
        <v>4</v>
      </c>
      <c r="J80" s="20">
        <v>14298265.279999999</v>
      </c>
      <c r="K80" s="20">
        <v>9733.33</v>
      </c>
      <c r="L80" s="20">
        <v>8363</v>
      </c>
      <c r="M80" s="20">
        <v>9769910</v>
      </c>
      <c r="N80" s="20">
        <v>146.44999999999999</v>
      </c>
    </row>
    <row r="81" spans="1:14" x14ac:dyDescent="0.25">
      <c r="A81" t="str">
        <f t="shared" si="1"/>
        <v>15139022</v>
      </c>
      <c r="B81" s="4" t="s">
        <v>289</v>
      </c>
      <c r="C81" s="4" t="s">
        <v>209</v>
      </c>
      <c r="D81" s="18" t="s">
        <v>293</v>
      </c>
      <c r="E81" s="4" t="s">
        <v>166</v>
      </c>
      <c r="F81" s="4" t="s">
        <v>154</v>
      </c>
      <c r="G81" s="4" t="s">
        <v>154</v>
      </c>
      <c r="H81" s="19">
        <v>4</v>
      </c>
      <c r="I81" s="19">
        <v>4</v>
      </c>
      <c r="J81" s="20">
        <v>7962722.3799999999</v>
      </c>
      <c r="K81" s="20">
        <v>7884333.3300000001</v>
      </c>
      <c r="L81" s="20">
        <v>0</v>
      </c>
      <c r="M81" s="20">
        <v>15935689.33</v>
      </c>
      <c r="N81" s="20">
        <v>99.44</v>
      </c>
    </row>
    <row r="82" spans="1:14" x14ac:dyDescent="0.25">
      <c r="A82" t="str">
        <f t="shared" si="1"/>
        <v>15139023</v>
      </c>
      <c r="B82" s="4" t="s">
        <v>289</v>
      </c>
      <c r="C82" s="4" t="s">
        <v>294</v>
      </c>
      <c r="D82" s="18" t="s">
        <v>295</v>
      </c>
      <c r="E82" s="4" t="s">
        <v>160</v>
      </c>
      <c r="F82" s="4" t="s">
        <v>154</v>
      </c>
      <c r="G82" s="4" t="s">
        <v>154</v>
      </c>
      <c r="H82" s="19">
        <v>5</v>
      </c>
      <c r="I82" s="19">
        <v>5</v>
      </c>
      <c r="J82" s="20">
        <v>19371190.949999999</v>
      </c>
      <c r="K82" s="20">
        <v>1566666.67</v>
      </c>
      <c r="L82" s="20">
        <v>11066.67</v>
      </c>
      <c r="M82" s="20">
        <v>43194933.329999998</v>
      </c>
      <c r="N82" s="20">
        <v>48.47</v>
      </c>
    </row>
    <row r="83" spans="1:14" x14ac:dyDescent="0.25">
      <c r="A83" t="str">
        <f t="shared" si="1"/>
        <v>15139026</v>
      </c>
      <c r="B83" s="4" t="s">
        <v>289</v>
      </c>
      <c r="C83" s="4" t="s">
        <v>278</v>
      </c>
      <c r="D83" s="18" t="s">
        <v>296</v>
      </c>
      <c r="E83" s="4" t="s">
        <v>166</v>
      </c>
      <c r="F83" s="4" t="s">
        <v>154</v>
      </c>
      <c r="G83" s="4" t="s">
        <v>154</v>
      </c>
      <c r="H83" s="19">
        <v>4</v>
      </c>
      <c r="I83" s="19">
        <v>4</v>
      </c>
      <c r="J83" s="20">
        <v>9561383.8100000005</v>
      </c>
      <c r="K83" s="20">
        <v>4376666.67</v>
      </c>
      <c r="L83" s="20">
        <v>0</v>
      </c>
      <c r="M83" s="20">
        <v>15327000</v>
      </c>
      <c r="N83" s="20">
        <v>90.94</v>
      </c>
    </row>
    <row r="84" spans="1:14" x14ac:dyDescent="0.25">
      <c r="A84" t="str">
        <f t="shared" si="1"/>
        <v>15139028</v>
      </c>
      <c r="B84" s="4" t="s">
        <v>289</v>
      </c>
      <c r="C84" s="4" t="s">
        <v>161</v>
      </c>
      <c r="D84" s="18" t="s">
        <v>297</v>
      </c>
      <c r="E84" s="4" t="s">
        <v>163</v>
      </c>
      <c r="F84" s="4" t="s">
        <v>154</v>
      </c>
      <c r="G84" s="4" t="s">
        <v>154</v>
      </c>
      <c r="H84" s="19">
        <v>5</v>
      </c>
      <c r="I84" s="19">
        <v>5</v>
      </c>
      <c r="J84" s="20">
        <v>6680859.5199999996</v>
      </c>
      <c r="K84" s="20">
        <v>733333.33</v>
      </c>
      <c r="L84" s="20">
        <v>0</v>
      </c>
      <c r="M84" s="20">
        <v>6858333.3300000001</v>
      </c>
      <c r="N84" s="20">
        <v>108.1</v>
      </c>
    </row>
    <row r="85" spans="1:14" x14ac:dyDescent="0.25">
      <c r="A85" t="str">
        <f t="shared" si="1"/>
        <v>15139037</v>
      </c>
      <c r="B85" s="4" t="s">
        <v>289</v>
      </c>
      <c r="C85" s="4" t="s">
        <v>298</v>
      </c>
      <c r="D85" s="18" t="s">
        <v>299</v>
      </c>
      <c r="E85" s="4" t="s">
        <v>193</v>
      </c>
      <c r="F85" s="4" t="s">
        <v>154</v>
      </c>
      <c r="G85" s="4" t="s">
        <v>154</v>
      </c>
      <c r="H85" s="19">
        <v>9</v>
      </c>
      <c r="I85" s="19">
        <v>9</v>
      </c>
      <c r="J85" s="20">
        <v>3705708.57</v>
      </c>
      <c r="K85" s="20">
        <v>116666.67</v>
      </c>
      <c r="L85" s="20">
        <v>0</v>
      </c>
      <c r="M85" s="20">
        <v>5450000</v>
      </c>
      <c r="N85" s="20">
        <v>70.14</v>
      </c>
    </row>
    <row r="86" spans="1:14" x14ac:dyDescent="0.25">
      <c r="A86" t="str">
        <f t="shared" si="1"/>
        <v>15139040</v>
      </c>
      <c r="B86" s="4" t="s">
        <v>289</v>
      </c>
      <c r="C86" s="4" t="s">
        <v>185</v>
      </c>
      <c r="D86" s="18" t="s">
        <v>300</v>
      </c>
      <c r="E86" s="4" t="s">
        <v>176</v>
      </c>
      <c r="F86" s="4" t="s">
        <v>154</v>
      </c>
      <c r="G86" s="4" t="s">
        <v>154</v>
      </c>
      <c r="H86" s="19">
        <v>2</v>
      </c>
      <c r="I86" s="19">
        <v>2</v>
      </c>
      <c r="J86" s="20">
        <v>26212254.760000002</v>
      </c>
      <c r="K86" s="20">
        <v>1150000</v>
      </c>
      <c r="L86" s="20">
        <v>0</v>
      </c>
      <c r="M86" s="20">
        <v>27666666.670000002</v>
      </c>
      <c r="N86" s="20">
        <v>98.9</v>
      </c>
    </row>
    <row r="87" spans="1:14" x14ac:dyDescent="0.25">
      <c r="A87" t="str">
        <f t="shared" si="1"/>
        <v>15139046</v>
      </c>
      <c r="B87" s="4" t="s">
        <v>289</v>
      </c>
      <c r="C87" s="4" t="s">
        <v>301</v>
      </c>
      <c r="D87" s="18" t="s">
        <v>302</v>
      </c>
      <c r="E87" s="4" t="s">
        <v>163</v>
      </c>
      <c r="F87" s="4" t="s">
        <v>154</v>
      </c>
      <c r="G87" s="4" t="s">
        <v>154</v>
      </c>
      <c r="H87" s="19">
        <v>3</v>
      </c>
      <c r="I87" s="19">
        <v>3</v>
      </c>
      <c r="J87" s="20">
        <v>2930868.57</v>
      </c>
      <c r="K87" s="20">
        <v>33333.33</v>
      </c>
      <c r="L87" s="20">
        <v>0</v>
      </c>
      <c r="M87" s="20">
        <v>5383333.3300000001</v>
      </c>
      <c r="N87" s="20">
        <v>55.06</v>
      </c>
    </row>
    <row r="88" spans="1:14" x14ac:dyDescent="0.25">
      <c r="A88" t="str">
        <f t="shared" si="1"/>
        <v>15139049</v>
      </c>
      <c r="B88" s="4" t="s">
        <v>289</v>
      </c>
      <c r="C88" s="4" t="s">
        <v>303</v>
      </c>
      <c r="D88" s="18" t="s">
        <v>304</v>
      </c>
      <c r="E88" s="4" t="s">
        <v>182</v>
      </c>
      <c r="F88" s="4" t="s">
        <v>154</v>
      </c>
      <c r="G88" s="4" t="s">
        <v>154</v>
      </c>
      <c r="H88" s="19">
        <v>4</v>
      </c>
      <c r="I88" s="19">
        <v>4</v>
      </c>
      <c r="J88" s="20">
        <v>6797701.9000000004</v>
      </c>
      <c r="K88" s="20">
        <v>0</v>
      </c>
      <c r="L88" s="20">
        <v>0</v>
      </c>
      <c r="M88" s="20">
        <v>19000000</v>
      </c>
      <c r="N88" s="20">
        <v>35.78</v>
      </c>
    </row>
    <row r="89" spans="1:14" x14ac:dyDescent="0.25">
      <c r="A89" t="str">
        <f t="shared" si="1"/>
        <v>15181008</v>
      </c>
      <c r="B89" s="4" t="s">
        <v>305</v>
      </c>
      <c r="C89" s="4" t="s">
        <v>306</v>
      </c>
      <c r="D89" s="18" t="s">
        <v>307</v>
      </c>
      <c r="E89" s="4" t="s">
        <v>160</v>
      </c>
      <c r="F89" s="4" t="s">
        <v>154</v>
      </c>
      <c r="G89" s="4" t="s">
        <v>154</v>
      </c>
      <c r="H89" s="19">
        <v>4</v>
      </c>
      <c r="I89" s="19">
        <v>4</v>
      </c>
      <c r="J89" s="20">
        <v>6241123.8099999996</v>
      </c>
      <c r="K89" s="20">
        <v>3416666.67</v>
      </c>
      <c r="L89" s="20">
        <v>0</v>
      </c>
      <c r="M89" s="20">
        <v>8800000</v>
      </c>
      <c r="N89" s="20">
        <v>109.75</v>
      </c>
    </row>
    <row r="90" spans="1:14" x14ac:dyDescent="0.25">
      <c r="A90" t="str">
        <f t="shared" si="1"/>
        <v>15181013</v>
      </c>
      <c r="B90" s="4" t="s">
        <v>305</v>
      </c>
      <c r="C90" s="4" t="s">
        <v>180</v>
      </c>
      <c r="D90" s="18" t="s">
        <v>308</v>
      </c>
      <c r="E90" s="4" t="s">
        <v>182</v>
      </c>
      <c r="F90" s="4" t="s">
        <v>154</v>
      </c>
      <c r="G90" s="4" t="s">
        <v>154</v>
      </c>
      <c r="H90" s="19">
        <v>4</v>
      </c>
      <c r="I90" s="19">
        <v>4</v>
      </c>
      <c r="J90" s="20">
        <v>5716969.0499999998</v>
      </c>
      <c r="K90" s="20">
        <v>1083333.33</v>
      </c>
      <c r="L90" s="20">
        <v>3450000</v>
      </c>
      <c r="M90" s="20">
        <v>13633333.33</v>
      </c>
      <c r="N90" s="20">
        <v>49.88</v>
      </c>
    </row>
    <row r="91" spans="1:14" x14ac:dyDescent="0.25">
      <c r="A91" t="str">
        <f t="shared" si="1"/>
        <v>15181014</v>
      </c>
      <c r="B91" s="4" t="s">
        <v>305</v>
      </c>
      <c r="C91" s="4" t="s">
        <v>158</v>
      </c>
      <c r="D91" s="18" t="s">
        <v>309</v>
      </c>
      <c r="E91" s="4" t="s">
        <v>176</v>
      </c>
      <c r="F91" s="4" t="s">
        <v>154</v>
      </c>
      <c r="G91" s="4" t="s">
        <v>154</v>
      </c>
      <c r="H91" s="19">
        <v>2</v>
      </c>
      <c r="I91" s="19">
        <v>2</v>
      </c>
      <c r="J91" s="20">
        <v>4616450</v>
      </c>
      <c r="K91" s="20">
        <v>66666.67</v>
      </c>
      <c r="L91" s="20">
        <v>0</v>
      </c>
      <c r="M91" s="20">
        <v>10300000</v>
      </c>
      <c r="N91" s="20">
        <v>45.47</v>
      </c>
    </row>
    <row r="92" spans="1:14" x14ac:dyDescent="0.25">
      <c r="A92" t="str">
        <f t="shared" si="1"/>
        <v>15181017</v>
      </c>
      <c r="B92" s="4" t="s">
        <v>305</v>
      </c>
      <c r="C92" s="4" t="s">
        <v>310</v>
      </c>
      <c r="D92" s="18" t="s">
        <v>311</v>
      </c>
      <c r="E92" s="4" t="s">
        <v>169</v>
      </c>
      <c r="F92" s="4" t="s">
        <v>154</v>
      </c>
      <c r="G92" s="4" t="s">
        <v>154</v>
      </c>
      <c r="H92" s="19">
        <v>4</v>
      </c>
      <c r="I92" s="19">
        <v>4</v>
      </c>
      <c r="J92" s="20">
        <v>6696561.9000000004</v>
      </c>
      <c r="K92" s="20">
        <v>829333.33</v>
      </c>
      <c r="L92" s="20">
        <v>1500000</v>
      </c>
      <c r="M92" s="20">
        <v>8500000</v>
      </c>
      <c r="N92" s="20">
        <v>88.54</v>
      </c>
    </row>
    <row r="93" spans="1:14" x14ac:dyDescent="0.25">
      <c r="A93" t="str">
        <f t="shared" si="1"/>
        <v>15181025</v>
      </c>
      <c r="B93" s="4" t="s">
        <v>305</v>
      </c>
      <c r="C93" s="4" t="s">
        <v>312</v>
      </c>
      <c r="D93" s="18" t="s">
        <v>313</v>
      </c>
      <c r="E93" s="4" t="s">
        <v>169</v>
      </c>
      <c r="F93" s="4" t="s">
        <v>154</v>
      </c>
      <c r="G93" s="4" t="s">
        <v>154</v>
      </c>
      <c r="H93" s="19">
        <v>6</v>
      </c>
      <c r="I93" s="19">
        <v>6</v>
      </c>
      <c r="J93" s="20">
        <v>7505292.8600000003</v>
      </c>
      <c r="K93" s="20">
        <v>864333.33</v>
      </c>
      <c r="L93" s="20">
        <v>0</v>
      </c>
      <c r="M93" s="20">
        <v>3620000</v>
      </c>
      <c r="N93" s="20">
        <v>231.21</v>
      </c>
    </row>
    <row r="94" spans="1:14" x14ac:dyDescent="0.25">
      <c r="A94" t="str">
        <f t="shared" si="1"/>
        <v>15181027</v>
      </c>
      <c r="B94" s="4" t="s">
        <v>305</v>
      </c>
      <c r="C94" s="4" t="s">
        <v>314</v>
      </c>
      <c r="D94" s="18" t="s">
        <v>315</v>
      </c>
      <c r="E94" s="4" t="s">
        <v>160</v>
      </c>
      <c r="F94" s="4" t="s">
        <v>154</v>
      </c>
      <c r="G94" s="4" t="s">
        <v>154</v>
      </c>
      <c r="H94" s="19">
        <v>4</v>
      </c>
      <c r="I94" s="19">
        <v>4</v>
      </c>
      <c r="J94" s="20">
        <v>5316352.38</v>
      </c>
      <c r="K94" s="20">
        <v>83333.33</v>
      </c>
      <c r="L94" s="20">
        <v>0</v>
      </c>
      <c r="M94" s="20">
        <v>7000000</v>
      </c>
      <c r="N94" s="20">
        <v>77.14</v>
      </c>
    </row>
    <row r="95" spans="1:14" x14ac:dyDescent="0.25">
      <c r="A95" t="str">
        <f t="shared" si="1"/>
        <v>15181035</v>
      </c>
      <c r="B95" s="4" t="s">
        <v>305</v>
      </c>
      <c r="C95" s="4" t="s">
        <v>316</v>
      </c>
      <c r="D95" s="18" t="s">
        <v>317</v>
      </c>
      <c r="E95" s="4" t="s">
        <v>163</v>
      </c>
      <c r="F95" s="4" t="s">
        <v>154</v>
      </c>
      <c r="G95" s="4" t="s">
        <v>154</v>
      </c>
      <c r="H95" s="19">
        <v>3</v>
      </c>
      <c r="I95" s="19">
        <v>3</v>
      </c>
      <c r="J95" s="20">
        <v>4277976.1900000004</v>
      </c>
      <c r="K95" s="20">
        <v>261666.67</v>
      </c>
      <c r="L95" s="20">
        <v>2500000</v>
      </c>
      <c r="M95" s="20">
        <v>4500000</v>
      </c>
      <c r="N95" s="20">
        <v>100.88</v>
      </c>
    </row>
    <row r="96" spans="1:14" x14ac:dyDescent="0.25">
      <c r="A96" t="str">
        <f t="shared" si="1"/>
        <v>15181061</v>
      </c>
      <c r="B96" s="4" t="s">
        <v>305</v>
      </c>
      <c r="C96" s="4" t="s">
        <v>241</v>
      </c>
      <c r="D96" s="18" t="s">
        <v>318</v>
      </c>
      <c r="E96" s="4" t="s">
        <v>166</v>
      </c>
      <c r="F96" s="4" t="s">
        <v>154</v>
      </c>
      <c r="G96" s="4" t="s">
        <v>154</v>
      </c>
      <c r="H96" s="19">
        <v>4</v>
      </c>
      <c r="I96" s="19">
        <v>4</v>
      </c>
      <c r="J96" s="20">
        <v>3176433.33</v>
      </c>
      <c r="K96" s="20">
        <v>21666.67</v>
      </c>
      <c r="L96" s="20">
        <v>0</v>
      </c>
      <c r="M96" s="20">
        <v>2800000</v>
      </c>
      <c r="N96" s="20">
        <v>114.22</v>
      </c>
    </row>
    <row r="97" spans="1:14" x14ac:dyDescent="0.25">
      <c r="A97" t="str">
        <f t="shared" si="1"/>
        <v>15181066</v>
      </c>
      <c r="B97" s="4" t="s">
        <v>305</v>
      </c>
      <c r="C97" s="4" t="s">
        <v>217</v>
      </c>
      <c r="D97" s="18" t="s">
        <v>319</v>
      </c>
      <c r="E97" s="4" t="s">
        <v>163</v>
      </c>
      <c r="F97" s="4" t="s">
        <v>154</v>
      </c>
      <c r="G97" s="4" t="s">
        <v>154</v>
      </c>
      <c r="H97" s="19">
        <v>3</v>
      </c>
      <c r="I97" s="19">
        <v>3</v>
      </c>
      <c r="J97" s="20">
        <v>3056880.95</v>
      </c>
      <c r="K97" s="20">
        <v>250000</v>
      </c>
      <c r="L97" s="20">
        <v>0</v>
      </c>
      <c r="M97" s="20">
        <v>2400000</v>
      </c>
      <c r="N97" s="20">
        <v>137.79</v>
      </c>
    </row>
    <row r="98" spans="1:14" x14ac:dyDescent="0.25">
      <c r="A98" t="str">
        <f t="shared" si="1"/>
        <v>15181068</v>
      </c>
      <c r="B98" s="4" t="s">
        <v>305</v>
      </c>
      <c r="C98" s="4" t="s">
        <v>245</v>
      </c>
      <c r="D98" s="18" t="s">
        <v>320</v>
      </c>
      <c r="E98" s="4" t="s">
        <v>157</v>
      </c>
      <c r="F98" s="4" t="s">
        <v>154</v>
      </c>
      <c r="G98" s="4" t="s">
        <v>154</v>
      </c>
      <c r="H98" s="19">
        <v>6</v>
      </c>
      <c r="I98" s="19">
        <v>6</v>
      </c>
      <c r="J98" s="20">
        <v>4622705.24</v>
      </c>
      <c r="K98" s="20">
        <v>285000</v>
      </c>
      <c r="L98" s="20">
        <v>0</v>
      </c>
      <c r="M98" s="20">
        <v>7200000</v>
      </c>
      <c r="N98" s="20">
        <v>68.16</v>
      </c>
    </row>
    <row r="99" spans="1:14" x14ac:dyDescent="0.25">
      <c r="A99" t="str">
        <f t="shared" si="1"/>
        <v>15188030</v>
      </c>
      <c r="B99" s="4" t="s">
        <v>321</v>
      </c>
      <c r="C99" s="4" t="s">
        <v>183</v>
      </c>
      <c r="D99" s="18" t="s">
        <v>322</v>
      </c>
      <c r="E99" s="4" t="s">
        <v>10</v>
      </c>
      <c r="F99" s="4" t="s">
        <v>154</v>
      </c>
      <c r="G99" s="4" t="s">
        <v>154</v>
      </c>
      <c r="H99" s="19">
        <v>9</v>
      </c>
      <c r="I99" s="19">
        <v>9</v>
      </c>
      <c r="J99" s="20">
        <v>9023456.6699999999</v>
      </c>
      <c r="K99" s="20">
        <v>5441666.6699999999</v>
      </c>
      <c r="L99" s="20">
        <v>0</v>
      </c>
      <c r="M99" s="20">
        <v>14900000</v>
      </c>
      <c r="N99" s="20">
        <v>97.08</v>
      </c>
    </row>
    <row r="100" spans="1:14" x14ac:dyDescent="0.25">
      <c r="A100" t="str">
        <f t="shared" si="1"/>
        <v>15188036</v>
      </c>
      <c r="B100" s="4" t="s">
        <v>321</v>
      </c>
      <c r="C100" s="4" t="s">
        <v>226</v>
      </c>
      <c r="D100" s="18" t="s">
        <v>323</v>
      </c>
      <c r="E100" s="4" t="s">
        <v>182</v>
      </c>
      <c r="F100" s="4" t="s">
        <v>154</v>
      </c>
      <c r="G100" s="4" t="s">
        <v>154</v>
      </c>
      <c r="H100" s="19">
        <v>4</v>
      </c>
      <c r="I100" s="19">
        <v>4</v>
      </c>
      <c r="J100" s="20">
        <v>3621900.95</v>
      </c>
      <c r="K100" s="20">
        <v>16666.669999999998</v>
      </c>
      <c r="L100" s="20">
        <v>0</v>
      </c>
      <c r="M100" s="20">
        <v>3050000</v>
      </c>
      <c r="N100" s="20">
        <v>119.3</v>
      </c>
    </row>
    <row r="101" spans="1:14" x14ac:dyDescent="0.25">
      <c r="A101" t="str">
        <f t="shared" si="1"/>
        <v>15188045</v>
      </c>
      <c r="B101" s="4" t="s">
        <v>321</v>
      </c>
      <c r="C101" s="4" t="s">
        <v>229</v>
      </c>
      <c r="D101" s="18" t="s">
        <v>324</v>
      </c>
      <c r="E101" s="4" t="s">
        <v>163</v>
      </c>
      <c r="F101" s="4" t="s">
        <v>154</v>
      </c>
      <c r="G101" s="4" t="s">
        <v>154</v>
      </c>
      <c r="H101" s="19">
        <v>4</v>
      </c>
      <c r="I101" s="19">
        <v>4</v>
      </c>
      <c r="J101" s="20">
        <v>9703213.3300000001</v>
      </c>
      <c r="K101" s="20">
        <v>3243333.33</v>
      </c>
      <c r="L101" s="20">
        <v>0</v>
      </c>
      <c r="M101" s="20">
        <v>17400000</v>
      </c>
      <c r="N101" s="20">
        <v>74.41</v>
      </c>
    </row>
    <row r="102" spans="1:14" x14ac:dyDescent="0.25">
      <c r="A102" t="str">
        <f t="shared" si="1"/>
        <v>15188063</v>
      </c>
      <c r="B102" s="4" t="s">
        <v>321</v>
      </c>
      <c r="C102" s="4" t="s">
        <v>285</v>
      </c>
      <c r="D102" s="18" t="s">
        <v>325</v>
      </c>
      <c r="E102" s="4" t="s">
        <v>166</v>
      </c>
      <c r="F102" s="4" t="s">
        <v>154</v>
      </c>
      <c r="G102" s="4" t="s">
        <v>154</v>
      </c>
      <c r="H102" s="19">
        <v>5</v>
      </c>
      <c r="I102" s="19">
        <v>5</v>
      </c>
      <c r="J102" s="20">
        <v>14471297.619999999</v>
      </c>
      <c r="K102" s="20">
        <v>5931333.3300000001</v>
      </c>
      <c r="L102" s="20">
        <v>31666.67</v>
      </c>
      <c r="M102" s="20">
        <v>10100000</v>
      </c>
      <c r="N102" s="20">
        <v>202.01</v>
      </c>
    </row>
    <row r="103" spans="1:14" x14ac:dyDescent="0.25">
      <c r="A103" t="str">
        <f t="shared" si="1"/>
        <v>15188070</v>
      </c>
      <c r="B103" s="4" t="s">
        <v>321</v>
      </c>
      <c r="C103" s="4" t="s">
        <v>194</v>
      </c>
      <c r="D103" s="18" t="s">
        <v>326</v>
      </c>
      <c r="E103" s="4" t="s">
        <v>160</v>
      </c>
      <c r="F103" s="4" t="s">
        <v>154</v>
      </c>
      <c r="G103" s="4" t="s">
        <v>154</v>
      </c>
      <c r="H103" s="19">
        <v>4</v>
      </c>
      <c r="I103" s="19">
        <v>4</v>
      </c>
      <c r="J103" s="20">
        <v>12341150</v>
      </c>
      <c r="K103" s="20">
        <v>1710000</v>
      </c>
      <c r="L103" s="20">
        <v>0</v>
      </c>
      <c r="M103" s="20">
        <v>13300000</v>
      </c>
      <c r="N103" s="20">
        <v>105.65</v>
      </c>
    </row>
    <row r="104" spans="1:14" x14ac:dyDescent="0.25">
      <c r="A104" t="str">
        <f t="shared" si="1"/>
        <v>15188084</v>
      </c>
      <c r="B104" s="4" t="s">
        <v>321</v>
      </c>
      <c r="C104" s="4" t="s">
        <v>327</v>
      </c>
      <c r="D104" s="18" t="s">
        <v>328</v>
      </c>
      <c r="E104" s="4" t="s">
        <v>193</v>
      </c>
      <c r="F104" s="4" t="s">
        <v>154</v>
      </c>
      <c r="G104" s="4" t="s">
        <v>154</v>
      </c>
      <c r="H104" s="19">
        <v>7</v>
      </c>
      <c r="I104" s="19">
        <v>7</v>
      </c>
      <c r="J104" s="20">
        <v>4678913.8099999996</v>
      </c>
      <c r="K104" s="20">
        <v>1641333.33</v>
      </c>
      <c r="L104" s="20">
        <v>0</v>
      </c>
      <c r="M104" s="20">
        <v>5206666.67</v>
      </c>
      <c r="N104" s="20">
        <v>121.39</v>
      </c>
    </row>
    <row r="105" spans="1:14" x14ac:dyDescent="0.25">
      <c r="A105" t="str">
        <f t="shared" si="1"/>
        <v>15188099</v>
      </c>
      <c r="B105" s="4" t="s">
        <v>321</v>
      </c>
      <c r="C105" s="4" t="s">
        <v>329</v>
      </c>
      <c r="D105" s="18" t="s">
        <v>330</v>
      </c>
      <c r="E105" s="4" t="s">
        <v>166</v>
      </c>
      <c r="F105" s="4" t="s">
        <v>154</v>
      </c>
      <c r="G105" s="4" t="s">
        <v>154</v>
      </c>
      <c r="H105" s="19">
        <v>5</v>
      </c>
      <c r="I105" s="19">
        <v>5</v>
      </c>
      <c r="J105" s="20">
        <v>6134677.1399999997</v>
      </c>
      <c r="K105" s="20">
        <v>66666.67</v>
      </c>
      <c r="L105" s="20">
        <v>0</v>
      </c>
      <c r="M105" s="20">
        <v>3800000</v>
      </c>
      <c r="N105" s="20">
        <v>163.19</v>
      </c>
    </row>
    <row r="106" spans="1:14" x14ac:dyDescent="0.25">
      <c r="A106" t="str">
        <f t="shared" si="1"/>
        <v>15188124</v>
      </c>
      <c r="B106" s="4" t="s">
        <v>321</v>
      </c>
      <c r="C106" s="4" t="s">
        <v>331</v>
      </c>
      <c r="D106" s="18" t="s">
        <v>332</v>
      </c>
      <c r="E106" s="4" t="s">
        <v>160</v>
      </c>
      <c r="F106" s="4" t="s">
        <v>154</v>
      </c>
      <c r="G106" s="4" t="s">
        <v>154</v>
      </c>
      <c r="H106" s="19">
        <v>5</v>
      </c>
      <c r="I106" s="19">
        <v>4</v>
      </c>
      <c r="J106" s="20">
        <v>20849819.43</v>
      </c>
      <c r="K106" s="20">
        <v>5318000</v>
      </c>
      <c r="L106" s="20">
        <v>0</v>
      </c>
      <c r="M106" s="20">
        <v>21200000</v>
      </c>
      <c r="N106" s="20">
        <v>123.43</v>
      </c>
    </row>
    <row r="107" spans="1:14" x14ac:dyDescent="0.25">
      <c r="A107" t="str">
        <f t="shared" si="1"/>
        <v>15188131</v>
      </c>
      <c r="B107" s="4" t="s">
        <v>321</v>
      </c>
      <c r="C107" s="4" t="s">
        <v>333</v>
      </c>
      <c r="D107" s="18" t="s">
        <v>334</v>
      </c>
      <c r="E107" s="4" t="s">
        <v>157</v>
      </c>
      <c r="F107" s="4" t="s">
        <v>154</v>
      </c>
      <c r="G107" s="4" t="s">
        <v>154</v>
      </c>
      <c r="H107" s="19">
        <v>9</v>
      </c>
      <c r="I107" s="19">
        <v>9</v>
      </c>
      <c r="J107" s="20">
        <v>11053508.09</v>
      </c>
      <c r="K107" s="20">
        <v>3272333.33</v>
      </c>
      <c r="L107" s="20">
        <v>0</v>
      </c>
      <c r="M107" s="20">
        <v>8500000</v>
      </c>
      <c r="N107" s="20">
        <v>168.54</v>
      </c>
    </row>
    <row r="108" spans="1:14" x14ac:dyDescent="0.25">
      <c r="A108" t="str">
        <f t="shared" si="1"/>
        <v>15188148</v>
      </c>
      <c r="B108" s="4" t="s">
        <v>321</v>
      </c>
      <c r="C108" s="4" t="s">
        <v>335</v>
      </c>
      <c r="D108" s="18" t="s">
        <v>336</v>
      </c>
      <c r="E108" s="4" t="s">
        <v>176</v>
      </c>
      <c r="F108" s="4" t="s">
        <v>154</v>
      </c>
      <c r="G108" s="4" t="s">
        <v>154</v>
      </c>
      <c r="H108" s="19">
        <v>3</v>
      </c>
      <c r="I108" s="19">
        <v>3</v>
      </c>
      <c r="J108" s="20">
        <v>10991213.33</v>
      </c>
      <c r="K108" s="20">
        <v>2898966.67</v>
      </c>
      <c r="L108" s="20">
        <v>0</v>
      </c>
      <c r="M108" s="20">
        <v>27100000</v>
      </c>
      <c r="N108" s="20">
        <v>51.26</v>
      </c>
    </row>
    <row r="109" spans="1:14" x14ac:dyDescent="0.25">
      <c r="A109" t="str">
        <f t="shared" si="1"/>
        <v>15189007</v>
      </c>
      <c r="B109" s="4" t="s">
        <v>337</v>
      </c>
      <c r="C109" s="4" t="s">
        <v>205</v>
      </c>
      <c r="D109" s="18" t="s">
        <v>338</v>
      </c>
      <c r="E109" s="4" t="s">
        <v>166</v>
      </c>
      <c r="F109" s="4" t="s">
        <v>154</v>
      </c>
      <c r="G109" s="4" t="s">
        <v>154</v>
      </c>
      <c r="H109" s="19">
        <v>4</v>
      </c>
      <c r="I109" s="19">
        <v>4</v>
      </c>
      <c r="J109" s="20">
        <v>5133101.9000000004</v>
      </c>
      <c r="K109" s="20">
        <v>3687666.67</v>
      </c>
      <c r="L109" s="20">
        <v>50000</v>
      </c>
      <c r="M109" s="20">
        <v>12274833.33</v>
      </c>
      <c r="N109" s="20">
        <v>71.86</v>
      </c>
    </row>
    <row r="110" spans="1:14" x14ac:dyDescent="0.25">
      <c r="A110" t="str">
        <f t="shared" si="1"/>
        <v>15189018</v>
      </c>
      <c r="B110" s="4" t="s">
        <v>337</v>
      </c>
      <c r="C110" s="4" t="s">
        <v>339</v>
      </c>
      <c r="D110" s="18" t="s">
        <v>340</v>
      </c>
      <c r="E110" s="4" t="s">
        <v>176</v>
      </c>
      <c r="F110" s="4" t="s">
        <v>154</v>
      </c>
      <c r="G110" s="4" t="s">
        <v>154</v>
      </c>
      <c r="H110" s="19">
        <v>4</v>
      </c>
      <c r="I110" s="19">
        <v>4</v>
      </c>
      <c r="J110" s="20">
        <v>8788167.1400000006</v>
      </c>
      <c r="K110" s="20">
        <v>1300000</v>
      </c>
      <c r="L110" s="20">
        <v>0</v>
      </c>
      <c r="M110" s="20">
        <v>11524833.33</v>
      </c>
      <c r="N110" s="20">
        <v>87.53</v>
      </c>
    </row>
    <row r="111" spans="1:14" x14ac:dyDescent="0.25">
      <c r="A111" t="str">
        <f t="shared" si="1"/>
        <v>15189023</v>
      </c>
      <c r="B111" s="4" t="s">
        <v>337</v>
      </c>
      <c r="C111" s="4" t="s">
        <v>294</v>
      </c>
      <c r="D111" s="18" t="s">
        <v>341</v>
      </c>
      <c r="E111" s="4" t="s">
        <v>160</v>
      </c>
      <c r="F111" s="4" t="s">
        <v>154</v>
      </c>
      <c r="G111" s="4" t="s">
        <v>154</v>
      </c>
      <c r="H111" s="19">
        <v>4</v>
      </c>
      <c r="I111" s="19">
        <v>4</v>
      </c>
      <c r="J111" s="20">
        <v>8541095.2400000002</v>
      </c>
      <c r="K111" s="20">
        <v>233333.33</v>
      </c>
      <c r="L111" s="20">
        <v>300000</v>
      </c>
      <c r="M111" s="20">
        <v>11524833.33</v>
      </c>
      <c r="N111" s="20">
        <v>76.13</v>
      </c>
    </row>
    <row r="112" spans="1:14" x14ac:dyDescent="0.25">
      <c r="A112" t="str">
        <f t="shared" si="1"/>
        <v>15189028</v>
      </c>
      <c r="B112" s="4" t="s">
        <v>337</v>
      </c>
      <c r="C112" s="4" t="s">
        <v>161</v>
      </c>
      <c r="D112" s="18" t="s">
        <v>342</v>
      </c>
      <c r="E112" s="4" t="s">
        <v>10</v>
      </c>
      <c r="F112" s="4" t="s">
        <v>154</v>
      </c>
      <c r="G112" s="4" t="s">
        <v>154</v>
      </c>
      <c r="H112" s="19">
        <v>2</v>
      </c>
      <c r="I112" s="19">
        <v>2</v>
      </c>
      <c r="J112" s="20">
        <v>5087265.24</v>
      </c>
      <c r="K112" s="20">
        <v>400000</v>
      </c>
      <c r="L112" s="20">
        <v>100000</v>
      </c>
      <c r="M112" s="20">
        <v>6524833.3300000001</v>
      </c>
      <c r="N112" s="20">
        <v>84.1</v>
      </c>
    </row>
    <row r="113" spans="1:14" x14ac:dyDescent="0.25">
      <c r="A113" t="str">
        <f t="shared" si="1"/>
        <v>15189041</v>
      </c>
      <c r="B113" s="4" t="s">
        <v>337</v>
      </c>
      <c r="C113" s="4" t="s">
        <v>343</v>
      </c>
      <c r="D113" s="18" t="s">
        <v>344</v>
      </c>
      <c r="E113" s="4" t="s">
        <v>163</v>
      </c>
      <c r="F113" s="4" t="s">
        <v>154</v>
      </c>
      <c r="G113" s="4" t="s">
        <v>154</v>
      </c>
      <c r="H113" s="19">
        <v>2</v>
      </c>
      <c r="I113" s="19">
        <v>2</v>
      </c>
      <c r="J113" s="20">
        <v>5094511.43</v>
      </c>
      <c r="K113" s="20">
        <v>368333.33</v>
      </c>
      <c r="L113" s="20">
        <v>0</v>
      </c>
      <c r="M113" s="20">
        <v>7786500</v>
      </c>
      <c r="N113" s="20">
        <v>70.16</v>
      </c>
    </row>
    <row r="114" spans="1:14" x14ac:dyDescent="0.25">
      <c r="A114" t="str">
        <f t="shared" si="1"/>
        <v>15189042</v>
      </c>
      <c r="B114" s="4" t="s">
        <v>337</v>
      </c>
      <c r="C114" s="4" t="s">
        <v>345</v>
      </c>
      <c r="D114" s="18" t="s">
        <v>346</v>
      </c>
      <c r="E114" s="4" t="s">
        <v>157</v>
      </c>
      <c r="F114" s="4" t="s">
        <v>154</v>
      </c>
      <c r="G114" s="4" t="s">
        <v>154</v>
      </c>
      <c r="H114" s="19">
        <v>6</v>
      </c>
      <c r="I114" s="19">
        <v>6</v>
      </c>
      <c r="J114" s="20">
        <v>8312254.29</v>
      </c>
      <c r="K114" s="20">
        <v>3443333.33</v>
      </c>
      <c r="L114" s="20">
        <v>400000</v>
      </c>
      <c r="M114" s="20">
        <v>8324833.3300000001</v>
      </c>
      <c r="N114" s="20">
        <v>141.21</v>
      </c>
    </row>
    <row r="115" spans="1:14" x14ac:dyDescent="0.25">
      <c r="A115" t="str">
        <f t="shared" si="1"/>
        <v>15189049</v>
      </c>
      <c r="B115" s="4" t="s">
        <v>337</v>
      </c>
      <c r="C115" s="4" t="s">
        <v>303</v>
      </c>
      <c r="D115" s="18" t="s">
        <v>347</v>
      </c>
      <c r="E115" s="4" t="s">
        <v>166</v>
      </c>
      <c r="F115" s="4" t="s">
        <v>154</v>
      </c>
      <c r="G115" s="4" t="s">
        <v>154</v>
      </c>
      <c r="H115" s="19">
        <v>4</v>
      </c>
      <c r="I115" s="19">
        <v>4</v>
      </c>
      <c r="J115" s="20">
        <v>4978828.57</v>
      </c>
      <c r="K115" s="20">
        <v>2996666.67</v>
      </c>
      <c r="L115" s="20">
        <v>0</v>
      </c>
      <c r="M115" s="20">
        <v>10358166.67</v>
      </c>
      <c r="N115" s="20">
        <v>77</v>
      </c>
    </row>
    <row r="116" spans="1:14" x14ac:dyDescent="0.25">
      <c r="A116" t="str">
        <f t="shared" si="1"/>
        <v>15189051</v>
      </c>
      <c r="B116" s="4" t="s">
        <v>337</v>
      </c>
      <c r="C116" s="4" t="s">
        <v>348</v>
      </c>
      <c r="D116" s="18" t="s">
        <v>349</v>
      </c>
      <c r="E116" s="4" t="s">
        <v>193</v>
      </c>
      <c r="F116" s="4" t="s">
        <v>154</v>
      </c>
      <c r="G116" s="4" t="s">
        <v>154</v>
      </c>
      <c r="H116" s="19">
        <v>10</v>
      </c>
      <c r="I116" s="19">
        <v>10</v>
      </c>
      <c r="J116" s="20">
        <v>5976466.1900000004</v>
      </c>
      <c r="K116" s="20">
        <v>33333.33</v>
      </c>
      <c r="L116" s="20">
        <v>100000</v>
      </c>
      <c r="M116" s="20">
        <v>7274833.3300000001</v>
      </c>
      <c r="N116" s="20">
        <v>82.61</v>
      </c>
    </row>
    <row r="117" spans="1:14" x14ac:dyDescent="0.25">
      <c r="A117" t="str">
        <f t="shared" si="1"/>
        <v>15189068</v>
      </c>
      <c r="B117" s="4" t="s">
        <v>337</v>
      </c>
      <c r="C117" s="4" t="s">
        <v>245</v>
      </c>
      <c r="D117" s="18" t="s">
        <v>350</v>
      </c>
      <c r="E117" s="4" t="s">
        <v>160</v>
      </c>
      <c r="F117" s="4" t="s">
        <v>154</v>
      </c>
      <c r="G117" s="4" t="s">
        <v>154</v>
      </c>
      <c r="H117" s="19">
        <v>6</v>
      </c>
      <c r="I117" s="19">
        <v>6</v>
      </c>
      <c r="J117" s="20">
        <v>8532976.1899999995</v>
      </c>
      <c r="K117" s="20">
        <v>2655000</v>
      </c>
      <c r="L117" s="20">
        <v>0</v>
      </c>
      <c r="M117" s="20">
        <v>13000000</v>
      </c>
      <c r="N117" s="20">
        <v>86.06</v>
      </c>
    </row>
    <row r="118" spans="1:14" x14ac:dyDescent="0.25">
      <c r="A118" t="str">
        <f t="shared" si="1"/>
        <v>15189075</v>
      </c>
      <c r="B118" s="4" t="s">
        <v>337</v>
      </c>
      <c r="C118" s="4" t="s">
        <v>351</v>
      </c>
      <c r="D118" s="18" t="s">
        <v>352</v>
      </c>
      <c r="E118" s="4" t="s">
        <v>166</v>
      </c>
      <c r="F118" s="4" t="s">
        <v>154</v>
      </c>
      <c r="G118" s="4" t="s">
        <v>154</v>
      </c>
      <c r="H118" s="19">
        <v>4</v>
      </c>
      <c r="I118" s="19">
        <v>4</v>
      </c>
      <c r="J118" s="20">
        <v>3990809.52</v>
      </c>
      <c r="K118" s="20">
        <v>2334666.67</v>
      </c>
      <c r="L118" s="20">
        <v>0</v>
      </c>
      <c r="M118" s="20">
        <v>4524833.33</v>
      </c>
      <c r="N118" s="20">
        <v>139.79</v>
      </c>
    </row>
    <row r="119" spans="1:14" x14ac:dyDescent="0.25">
      <c r="A119" t="str">
        <f t="shared" si="1"/>
        <v>15191003</v>
      </c>
      <c r="B119" s="4" t="s">
        <v>353</v>
      </c>
      <c r="C119" s="4" t="s">
        <v>290</v>
      </c>
      <c r="D119" s="18" t="s">
        <v>354</v>
      </c>
      <c r="E119" s="4" t="s">
        <v>160</v>
      </c>
      <c r="F119" s="4" t="s">
        <v>154</v>
      </c>
      <c r="G119" s="4" t="s">
        <v>154</v>
      </c>
      <c r="H119" s="19">
        <v>2</v>
      </c>
      <c r="I119" s="19">
        <v>2</v>
      </c>
      <c r="J119" s="20">
        <v>6163210.9500000002</v>
      </c>
      <c r="K119" s="20">
        <v>939000</v>
      </c>
      <c r="L119" s="20">
        <v>0</v>
      </c>
      <c r="M119" s="20">
        <v>6000000</v>
      </c>
      <c r="N119" s="20">
        <v>118.37</v>
      </c>
    </row>
    <row r="120" spans="1:14" x14ac:dyDescent="0.25">
      <c r="A120" t="str">
        <f t="shared" si="1"/>
        <v>15191009</v>
      </c>
      <c r="B120" s="4" t="s">
        <v>353</v>
      </c>
      <c r="C120" s="4" t="s">
        <v>152</v>
      </c>
      <c r="D120" s="18" t="s">
        <v>355</v>
      </c>
      <c r="E120" s="4" t="s">
        <v>157</v>
      </c>
      <c r="F120" s="4" t="s">
        <v>154</v>
      </c>
      <c r="G120" s="4" t="s">
        <v>154</v>
      </c>
      <c r="H120" s="19">
        <v>6</v>
      </c>
      <c r="I120" s="19">
        <v>6</v>
      </c>
      <c r="J120" s="20">
        <v>7148100</v>
      </c>
      <c r="K120" s="20">
        <v>238333.33</v>
      </c>
      <c r="L120" s="20">
        <v>2573000</v>
      </c>
      <c r="M120" s="20">
        <v>8474833.3300000001</v>
      </c>
      <c r="N120" s="20">
        <v>87.16</v>
      </c>
    </row>
    <row r="121" spans="1:14" x14ac:dyDescent="0.25">
      <c r="A121" t="str">
        <f t="shared" si="1"/>
        <v>15191026</v>
      </c>
      <c r="B121" s="4" t="s">
        <v>353</v>
      </c>
      <c r="C121" s="4" t="s">
        <v>278</v>
      </c>
      <c r="D121" s="18" t="s">
        <v>356</v>
      </c>
      <c r="E121" s="4" t="s">
        <v>166</v>
      </c>
      <c r="F121" s="4" t="s">
        <v>154</v>
      </c>
      <c r="G121" s="4" t="s">
        <v>154</v>
      </c>
      <c r="H121" s="19">
        <v>4</v>
      </c>
      <c r="I121" s="19">
        <v>4</v>
      </c>
      <c r="J121" s="20">
        <v>10282184.48</v>
      </c>
      <c r="K121" s="20">
        <v>3510000</v>
      </c>
      <c r="L121" s="20">
        <v>300000</v>
      </c>
      <c r="M121" s="20">
        <v>13521500</v>
      </c>
      <c r="N121" s="20">
        <v>102</v>
      </c>
    </row>
    <row r="122" spans="1:14" x14ac:dyDescent="0.25">
      <c r="A122" t="str">
        <f t="shared" si="1"/>
        <v>15191057</v>
      </c>
      <c r="B122" s="4" t="s">
        <v>353</v>
      </c>
      <c r="C122" s="4" t="s">
        <v>189</v>
      </c>
      <c r="D122" s="18" t="s">
        <v>357</v>
      </c>
      <c r="E122" s="4" t="s">
        <v>176</v>
      </c>
      <c r="F122" s="4" t="s">
        <v>154</v>
      </c>
      <c r="G122" s="4" t="s">
        <v>154</v>
      </c>
      <c r="H122" s="19">
        <v>1</v>
      </c>
      <c r="I122" s="19">
        <v>1</v>
      </c>
      <c r="J122" s="20">
        <v>16648051.9</v>
      </c>
      <c r="K122" s="20">
        <v>808333.33</v>
      </c>
      <c r="L122" s="20">
        <v>36683333.329999998</v>
      </c>
      <c r="M122" s="20">
        <v>179448333.33000001</v>
      </c>
      <c r="N122" s="20">
        <v>9.73</v>
      </c>
    </row>
    <row r="123" spans="1:14" x14ac:dyDescent="0.25">
      <c r="A123" t="str">
        <f t="shared" si="1"/>
        <v>15191072</v>
      </c>
      <c r="B123" s="4" t="s">
        <v>353</v>
      </c>
      <c r="C123" s="4" t="s">
        <v>234</v>
      </c>
      <c r="D123" s="18" t="s">
        <v>358</v>
      </c>
      <c r="E123" s="4" t="s">
        <v>166</v>
      </c>
      <c r="F123" s="4" t="s">
        <v>154</v>
      </c>
      <c r="G123" s="4" t="s">
        <v>154</v>
      </c>
      <c r="H123" s="19">
        <v>4</v>
      </c>
      <c r="I123" s="19">
        <v>4</v>
      </c>
      <c r="J123" s="20">
        <v>8912217.1899999995</v>
      </c>
      <c r="K123" s="20">
        <v>5640000</v>
      </c>
      <c r="L123" s="20">
        <v>5133333.33</v>
      </c>
      <c r="M123" s="20">
        <v>16524833.33</v>
      </c>
      <c r="N123" s="20">
        <v>88.06</v>
      </c>
    </row>
    <row r="124" spans="1:14" x14ac:dyDescent="0.25">
      <c r="A124" t="str">
        <f t="shared" si="1"/>
        <v>15191081</v>
      </c>
      <c r="B124" s="4" t="s">
        <v>353</v>
      </c>
      <c r="C124" s="4" t="s">
        <v>359</v>
      </c>
      <c r="D124" s="18" t="s">
        <v>360</v>
      </c>
      <c r="E124" s="4" t="s">
        <v>193</v>
      </c>
      <c r="F124" s="4" t="s">
        <v>154</v>
      </c>
      <c r="G124" s="4" t="s">
        <v>154</v>
      </c>
      <c r="H124" s="19">
        <v>6</v>
      </c>
      <c r="I124" s="19">
        <v>6</v>
      </c>
      <c r="J124" s="20">
        <v>4972420</v>
      </c>
      <c r="K124" s="20">
        <v>342666.67</v>
      </c>
      <c r="L124" s="20">
        <v>0</v>
      </c>
      <c r="M124" s="20">
        <v>4900000</v>
      </c>
      <c r="N124" s="20">
        <v>108.47</v>
      </c>
    </row>
    <row r="125" spans="1:14" x14ac:dyDescent="0.25">
      <c r="A125" t="str">
        <f t="shared" si="1"/>
        <v>15191083</v>
      </c>
      <c r="B125" s="4" t="s">
        <v>353</v>
      </c>
      <c r="C125" s="4" t="s">
        <v>361</v>
      </c>
      <c r="D125" s="18" t="s">
        <v>362</v>
      </c>
      <c r="E125" s="4" t="s">
        <v>10</v>
      </c>
      <c r="F125" s="4" t="s">
        <v>154</v>
      </c>
      <c r="G125" s="4" t="s">
        <v>154</v>
      </c>
      <c r="H125" s="19">
        <v>2</v>
      </c>
      <c r="I125" s="19">
        <v>2</v>
      </c>
      <c r="J125" s="20">
        <v>3662601.9</v>
      </c>
      <c r="K125" s="20">
        <v>125000</v>
      </c>
      <c r="L125" s="20">
        <v>0</v>
      </c>
      <c r="M125" s="20">
        <v>4500000</v>
      </c>
      <c r="N125" s="20">
        <v>84.17</v>
      </c>
    </row>
    <row r="126" spans="1:14" x14ac:dyDescent="0.25">
      <c r="A126" t="str">
        <f t="shared" si="1"/>
        <v>15191087</v>
      </c>
      <c r="B126" s="4" t="s">
        <v>353</v>
      </c>
      <c r="C126" s="4" t="s">
        <v>198</v>
      </c>
      <c r="D126" s="18" t="s">
        <v>363</v>
      </c>
      <c r="E126" s="4" t="s">
        <v>169</v>
      </c>
      <c r="F126" s="4" t="s">
        <v>154</v>
      </c>
      <c r="G126" s="4" t="s">
        <v>154</v>
      </c>
      <c r="H126" s="19">
        <v>7</v>
      </c>
      <c r="I126" s="19">
        <v>7</v>
      </c>
      <c r="J126" s="20">
        <v>12242991.43</v>
      </c>
      <c r="K126" s="20">
        <v>491666.67</v>
      </c>
      <c r="L126" s="20">
        <v>0</v>
      </c>
      <c r="M126" s="20">
        <v>27174833.329999998</v>
      </c>
      <c r="N126" s="20">
        <v>46.86</v>
      </c>
    </row>
    <row r="127" spans="1:14" x14ac:dyDescent="0.25">
      <c r="A127" t="str">
        <f t="shared" si="1"/>
        <v>15191107</v>
      </c>
      <c r="B127" s="4" t="s">
        <v>353</v>
      </c>
      <c r="C127" s="4" t="s">
        <v>364</v>
      </c>
      <c r="D127" s="18" t="s">
        <v>365</v>
      </c>
      <c r="E127" s="4" t="s">
        <v>160</v>
      </c>
      <c r="F127" s="4" t="s">
        <v>154</v>
      </c>
      <c r="G127" s="4" t="s">
        <v>154</v>
      </c>
      <c r="H127" s="19">
        <v>4</v>
      </c>
      <c r="I127" s="19">
        <v>4</v>
      </c>
      <c r="J127" s="20">
        <v>11575645.24</v>
      </c>
      <c r="K127" s="20">
        <v>112000</v>
      </c>
      <c r="L127" s="20">
        <v>0</v>
      </c>
      <c r="M127" s="20">
        <v>14524833.33</v>
      </c>
      <c r="N127" s="20">
        <v>80.47</v>
      </c>
    </row>
    <row r="128" spans="1:14" x14ac:dyDescent="0.25">
      <c r="A128" t="str">
        <f t="shared" si="1"/>
        <v>15191111</v>
      </c>
      <c r="B128" s="4" t="s">
        <v>353</v>
      </c>
      <c r="C128" s="4" t="s">
        <v>366</v>
      </c>
      <c r="D128" s="18" t="s">
        <v>367</v>
      </c>
      <c r="E128" s="4" t="s">
        <v>166</v>
      </c>
      <c r="F128" s="4" t="s">
        <v>154</v>
      </c>
      <c r="G128" s="4" t="s">
        <v>154</v>
      </c>
      <c r="H128" s="19">
        <v>5</v>
      </c>
      <c r="I128" s="19">
        <v>5</v>
      </c>
      <c r="J128" s="20">
        <v>5723499.0499999998</v>
      </c>
      <c r="K128" s="20">
        <v>248666.67</v>
      </c>
      <c r="L128" s="20">
        <v>0</v>
      </c>
      <c r="M128" s="20">
        <v>3024833.33</v>
      </c>
      <c r="N128" s="20">
        <v>197.44</v>
      </c>
    </row>
    <row r="129" spans="1:14" x14ac:dyDescent="0.25">
      <c r="A129" t="str">
        <f t="shared" si="1"/>
        <v>15219010</v>
      </c>
      <c r="B129" s="4" t="s">
        <v>368</v>
      </c>
      <c r="C129" s="4" t="s">
        <v>155</v>
      </c>
      <c r="D129" s="18" t="s">
        <v>369</v>
      </c>
      <c r="E129" s="4" t="s">
        <v>163</v>
      </c>
      <c r="F129" s="4" t="s">
        <v>154</v>
      </c>
      <c r="G129" s="4" t="s">
        <v>154</v>
      </c>
      <c r="H129" s="19">
        <v>3</v>
      </c>
      <c r="I129" s="19">
        <v>3</v>
      </c>
      <c r="J129" s="20">
        <v>8638420.4800000004</v>
      </c>
      <c r="K129" s="20">
        <v>66666.67</v>
      </c>
      <c r="L129" s="20">
        <v>0</v>
      </c>
      <c r="M129" s="20">
        <v>12504700</v>
      </c>
      <c r="N129" s="20">
        <v>69.61</v>
      </c>
    </row>
    <row r="130" spans="1:14" x14ac:dyDescent="0.25">
      <c r="A130" t="str">
        <f t="shared" si="1"/>
        <v>15219027</v>
      </c>
      <c r="B130" s="4" t="s">
        <v>368</v>
      </c>
      <c r="C130" s="4" t="s">
        <v>314</v>
      </c>
      <c r="D130" s="18" t="s">
        <v>370</v>
      </c>
      <c r="E130" s="4" t="s">
        <v>160</v>
      </c>
      <c r="F130" s="4" t="s">
        <v>154</v>
      </c>
      <c r="G130" s="4" t="s">
        <v>154</v>
      </c>
      <c r="H130" s="19">
        <v>6</v>
      </c>
      <c r="I130" s="19">
        <v>6</v>
      </c>
      <c r="J130" s="20">
        <v>19087223.809999999</v>
      </c>
      <c r="K130" s="20">
        <v>2474000</v>
      </c>
      <c r="L130" s="20">
        <v>0</v>
      </c>
      <c r="M130" s="20">
        <v>24153333.329999998</v>
      </c>
      <c r="N130" s="20">
        <v>89.27</v>
      </c>
    </row>
    <row r="131" spans="1:14" x14ac:dyDescent="0.25">
      <c r="A131" t="str">
        <f t="shared" si="1"/>
        <v>15219028</v>
      </c>
      <c r="B131" s="4" t="s">
        <v>368</v>
      </c>
      <c r="C131" s="4" t="s">
        <v>161</v>
      </c>
      <c r="D131" s="18" t="s">
        <v>371</v>
      </c>
      <c r="E131" s="4" t="s">
        <v>163</v>
      </c>
      <c r="F131" s="4" t="s">
        <v>154</v>
      </c>
      <c r="G131" s="4" t="s">
        <v>154</v>
      </c>
      <c r="H131" s="19">
        <v>2</v>
      </c>
      <c r="I131" s="19">
        <v>2</v>
      </c>
      <c r="J131" s="20">
        <v>3984564.29</v>
      </c>
      <c r="K131" s="20">
        <v>16666.669999999998</v>
      </c>
      <c r="L131" s="20">
        <v>0</v>
      </c>
      <c r="M131" s="20">
        <v>3800000</v>
      </c>
      <c r="N131" s="20">
        <v>105.3</v>
      </c>
    </row>
    <row r="132" spans="1:14" x14ac:dyDescent="0.25">
      <c r="A132" t="str">
        <f t="shared" si="1"/>
        <v>15219034</v>
      </c>
      <c r="B132" s="4" t="s">
        <v>368</v>
      </c>
      <c r="C132" s="4" t="s">
        <v>372</v>
      </c>
      <c r="D132" s="18" t="s">
        <v>373</v>
      </c>
      <c r="E132" s="4" t="s">
        <v>160</v>
      </c>
      <c r="F132" s="4" t="s">
        <v>154</v>
      </c>
      <c r="G132" s="4" t="s">
        <v>154</v>
      </c>
      <c r="H132" s="19">
        <v>4</v>
      </c>
      <c r="I132" s="19">
        <v>4</v>
      </c>
      <c r="J132" s="20">
        <v>4703029.5199999996</v>
      </c>
      <c r="K132" s="20">
        <v>100000</v>
      </c>
      <c r="L132" s="20">
        <v>0</v>
      </c>
      <c r="M132" s="20">
        <v>2750000</v>
      </c>
      <c r="N132" s="20">
        <v>174.66</v>
      </c>
    </row>
    <row r="133" spans="1:14" x14ac:dyDescent="0.25">
      <c r="A133" t="str">
        <f t="shared" si="1"/>
        <v>15219051</v>
      </c>
      <c r="B133" s="4" t="s">
        <v>368</v>
      </c>
      <c r="C133" s="4" t="s">
        <v>348</v>
      </c>
      <c r="D133" s="18" t="s">
        <v>374</v>
      </c>
      <c r="E133" s="4" t="s">
        <v>166</v>
      </c>
      <c r="F133" s="4" t="s">
        <v>154</v>
      </c>
      <c r="G133" s="4" t="s">
        <v>154</v>
      </c>
      <c r="H133" s="19">
        <v>3</v>
      </c>
      <c r="I133" s="19">
        <v>3</v>
      </c>
      <c r="J133" s="20">
        <v>5582039.5199999996</v>
      </c>
      <c r="K133" s="20">
        <v>126333.33</v>
      </c>
      <c r="L133" s="20">
        <v>0</v>
      </c>
      <c r="M133" s="20">
        <v>4900000</v>
      </c>
      <c r="N133" s="20">
        <v>116.5</v>
      </c>
    </row>
    <row r="134" spans="1:14" x14ac:dyDescent="0.25">
      <c r="A134" t="str">
        <f t="shared" si="1"/>
        <v>15219059</v>
      </c>
      <c r="B134" s="4" t="s">
        <v>368</v>
      </c>
      <c r="C134" s="4" t="s">
        <v>191</v>
      </c>
      <c r="D134" s="18" t="s">
        <v>168</v>
      </c>
      <c r="E134" s="4" t="s">
        <v>182</v>
      </c>
      <c r="F134" s="4" t="s">
        <v>154</v>
      </c>
      <c r="G134" s="4" t="s">
        <v>154</v>
      </c>
      <c r="H134" s="19">
        <v>4</v>
      </c>
      <c r="I134" s="19">
        <v>4</v>
      </c>
      <c r="J134" s="20">
        <v>13733583.33</v>
      </c>
      <c r="K134" s="20">
        <v>266666.67</v>
      </c>
      <c r="L134" s="20">
        <v>0</v>
      </c>
      <c r="M134" s="20">
        <v>27200000</v>
      </c>
      <c r="N134" s="20">
        <v>51.47</v>
      </c>
    </row>
    <row r="135" spans="1:14" x14ac:dyDescent="0.25">
      <c r="A135" t="str">
        <f t="shared" si="1"/>
        <v>15219080</v>
      </c>
      <c r="B135" s="4" t="s">
        <v>368</v>
      </c>
      <c r="C135" s="4" t="s">
        <v>375</v>
      </c>
      <c r="D135" s="18" t="s">
        <v>376</v>
      </c>
      <c r="E135" s="4" t="s">
        <v>193</v>
      </c>
      <c r="F135" s="4" t="s">
        <v>154</v>
      </c>
      <c r="G135" s="4" t="s">
        <v>154</v>
      </c>
      <c r="H135" s="19">
        <v>7</v>
      </c>
      <c r="I135" s="19">
        <v>7</v>
      </c>
      <c r="J135" s="20">
        <v>6504096.1900000004</v>
      </c>
      <c r="K135" s="20">
        <v>66666.67</v>
      </c>
      <c r="L135" s="20">
        <v>0</v>
      </c>
      <c r="M135" s="20">
        <v>7220000</v>
      </c>
      <c r="N135" s="20">
        <v>91.01</v>
      </c>
    </row>
    <row r="136" spans="1:14" x14ac:dyDescent="0.25">
      <c r="A136" t="str">
        <f t="shared" si="1"/>
        <v>15219081</v>
      </c>
      <c r="B136" s="4" t="s">
        <v>368</v>
      </c>
      <c r="C136" s="4" t="s">
        <v>359</v>
      </c>
      <c r="D136" s="18" t="s">
        <v>377</v>
      </c>
      <c r="E136" s="4" t="s">
        <v>160</v>
      </c>
      <c r="F136" s="4" t="s">
        <v>154</v>
      </c>
      <c r="G136" s="4" t="s">
        <v>154</v>
      </c>
      <c r="H136" s="19">
        <v>4</v>
      </c>
      <c r="I136" s="19">
        <v>4</v>
      </c>
      <c r="J136" s="20">
        <v>20907140.239999998</v>
      </c>
      <c r="K136" s="20">
        <v>11141666.67</v>
      </c>
      <c r="L136" s="20">
        <v>0</v>
      </c>
      <c r="M136" s="20">
        <v>41436566.670000002</v>
      </c>
      <c r="N136" s="20">
        <v>77.34</v>
      </c>
    </row>
    <row r="137" spans="1:14" x14ac:dyDescent="0.25">
      <c r="A137" t="str">
        <f t="shared" si="1"/>
        <v>15219082</v>
      </c>
      <c r="B137" s="4" t="s">
        <v>368</v>
      </c>
      <c r="C137" s="4" t="s">
        <v>378</v>
      </c>
      <c r="D137" s="18" t="s">
        <v>379</v>
      </c>
      <c r="E137" s="4" t="s">
        <v>176</v>
      </c>
      <c r="F137" s="4" t="s">
        <v>154</v>
      </c>
      <c r="G137" s="4" t="s">
        <v>154</v>
      </c>
      <c r="H137" s="19">
        <v>2</v>
      </c>
      <c r="I137" s="19">
        <v>2</v>
      </c>
      <c r="J137" s="20">
        <v>64884359.289999999</v>
      </c>
      <c r="K137" s="20">
        <v>8781000</v>
      </c>
      <c r="L137" s="20">
        <v>0</v>
      </c>
      <c r="M137" s="20">
        <v>124200000</v>
      </c>
      <c r="N137" s="20">
        <v>59.31</v>
      </c>
    </row>
    <row r="138" spans="1:14" x14ac:dyDescent="0.25">
      <c r="A138" t="str">
        <f t="shared" ref="A138:A201" si="2">B138&amp;C138</f>
        <v>15219098</v>
      </c>
      <c r="B138" s="4" t="s">
        <v>368</v>
      </c>
      <c r="C138" s="4" t="s">
        <v>380</v>
      </c>
      <c r="D138" s="18" t="s">
        <v>381</v>
      </c>
      <c r="E138" s="4" t="s">
        <v>169</v>
      </c>
      <c r="F138" s="4" t="s">
        <v>154</v>
      </c>
      <c r="G138" s="4" t="s">
        <v>154</v>
      </c>
      <c r="H138" s="19">
        <v>4</v>
      </c>
      <c r="I138" s="19">
        <v>4</v>
      </c>
      <c r="J138" s="20">
        <v>14798442.859999999</v>
      </c>
      <c r="K138" s="20">
        <v>600000</v>
      </c>
      <c r="L138" s="20">
        <v>0</v>
      </c>
      <c r="M138" s="20">
        <v>21300000</v>
      </c>
      <c r="N138" s="20">
        <v>72.290000000000006</v>
      </c>
    </row>
    <row r="139" spans="1:14" x14ac:dyDescent="0.25">
      <c r="A139" t="str">
        <f t="shared" si="2"/>
        <v>15239007</v>
      </c>
      <c r="B139" s="4" t="s">
        <v>382</v>
      </c>
      <c r="C139" s="4" t="s">
        <v>205</v>
      </c>
      <c r="D139" s="18" t="s">
        <v>383</v>
      </c>
      <c r="E139" s="4" t="s">
        <v>160</v>
      </c>
      <c r="F139" s="4" t="s">
        <v>154</v>
      </c>
      <c r="G139" s="4" t="s">
        <v>154</v>
      </c>
      <c r="H139" s="19">
        <v>5</v>
      </c>
      <c r="I139" s="19">
        <v>5</v>
      </c>
      <c r="J139" s="20">
        <v>12481031.43</v>
      </c>
      <c r="K139" s="20">
        <v>2700000</v>
      </c>
      <c r="L139" s="20">
        <v>0</v>
      </c>
      <c r="M139" s="20">
        <v>16000000</v>
      </c>
      <c r="N139" s="20">
        <v>94.88</v>
      </c>
    </row>
    <row r="140" spans="1:14" x14ac:dyDescent="0.25">
      <c r="A140" t="str">
        <f t="shared" si="2"/>
        <v>15239010</v>
      </c>
      <c r="B140" s="4" t="s">
        <v>382</v>
      </c>
      <c r="C140" s="4" t="s">
        <v>155</v>
      </c>
      <c r="D140" s="18" t="s">
        <v>384</v>
      </c>
      <c r="E140" s="4" t="s">
        <v>166</v>
      </c>
      <c r="F140" s="4" t="s">
        <v>154</v>
      </c>
      <c r="G140" s="4" t="s">
        <v>154</v>
      </c>
      <c r="H140" s="19">
        <v>6</v>
      </c>
      <c r="I140" s="19">
        <v>6</v>
      </c>
      <c r="J140" s="20">
        <v>23880385.239999998</v>
      </c>
      <c r="K140" s="20">
        <v>1816666.67</v>
      </c>
      <c r="L140" s="20">
        <v>0</v>
      </c>
      <c r="M140" s="20">
        <v>104596666.67</v>
      </c>
      <c r="N140" s="20">
        <v>24.57</v>
      </c>
    </row>
    <row r="141" spans="1:14" x14ac:dyDescent="0.25">
      <c r="A141" t="str">
        <f t="shared" si="2"/>
        <v>15239011</v>
      </c>
      <c r="B141" s="4" t="s">
        <v>382</v>
      </c>
      <c r="C141" s="4" t="s">
        <v>385</v>
      </c>
      <c r="D141" s="18" t="s">
        <v>386</v>
      </c>
      <c r="E141" s="4" t="s">
        <v>176</v>
      </c>
      <c r="F141" s="4" t="s">
        <v>154</v>
      </c>
      <c r="G141" s="4" t="s">
        <v>154</v>
      </c>
      <c r="H141" s="19">
        <v>4</v>
      </c>
      <c r="I141" s="19">
        <v>4</v>
      </c>
      <c r="J141" s="20">
        <v>11372967.619999999</v>
      </c>
      <c r="K141" s="20">
        <v>10998333.33</v>
      </c>
      <c r="L141" s="20">
        <v>50000</v>
      </c>
      <c r="M141" s="20">
        <v>16466666.67</v>
      </c>
      <c r="N141" s="20">
        <v>135.86000000000001</v>
      </c>
    </row>
    <row r="142" spans="1:14" x14ac:dyDescent="0.25">
      <c r="A142" t="str">
        <f t="shared" si="2"/>
        <v>15239039</v>
      </c>
      <c r="B142" s="4" t="s">
        <v>382</v>
      </c>
      <c r="C142" s="4" t="s">
        <v>212</v>
      </c>
      <c r="D142" s="18" t="s">
        <v>387</v>
      </c>
      <c r="E142" s="4" t="s">
        <v>163</v>
      </c>
      <c r="F142" s="4" t="s">
        <v>154</v>
      </c>
      <c r="G142" s="4" t="s">
        <v>154</v>
      </c>
      <c r="H142" s="19">
        <v>3</v>
      </c>
      <c r="I142" s="19">
        <v>3</v>
      </c>
      <c r="J142" s="20">
        <v>5018296.1900000004</v>
      </c>
      <c r="K142" s="20">
        <v>2166666.67</v>
      </c>
      <c r="L142" s="20">
        <v>563333.32999999996</v>
      </c>
      <c r="M142" s="20">
        <v>7333333.3300000001</v>
      </c>
      <c r="N142" s="20">
        <v>97.98</v>
      </c>
    </row>
    <row r="143" spans="1:14" x14ac:dyDescent="0.25">
      <c r="A143" t="str">
        <f t="shared" si="2"/>
        <v>15239045</v>
      </c>
      <c r="B143" s="4" t="s">
        <v>382</v>
      </c>
      <c r="C143" s="4" t="s">
        <v>229</v>
      </c>
      <c r="D143" s="18" t="s">
        <v>388</v>
      </c>
      <c r="E143" s="4" t="s">
        <v>193</v>
      </c>
      <c r="F143" s="4" t="s">
        <v>154</v>
      </c>
      <c r="G143" s="4" t="s">
        <v>154</v>
      </c>
      <c r="H143" s="19">
        <v>4</v>
      </c>
      <c r="I143" s="19">
        <v>4</v>
      </c>
      <c r="J143" s="20">
        <v>10575822.859999999</v>
      </c>
      <c r="K143" s="20">
        <v>8666666.6699999999</v>
      </c>
      <c r="L143" s="20">
        <v>983333.33</v>
      </c>
      <c r="M143" s="20">
        <v>18733333.329999998</v>
      </c>
      <c r="N143" s="20">
        <v>102.72</v>
      </c>
    </row>
    <row r="144" spans="1:14" x14ac:dyDescent="0.25">
      <c r="A144" t="str">
        <f t="shared" si="2"/>
        <v>15239047</v>
      </c>
      <c r="B144" s="4" t="s">
        <v>382</v>
      </c>
      <c r="C144" s="4" t="s">
        <v>170</v>
      </c>
      <c r="D144" s="18" t="s">
        <v>389</v>
      </c>
      <c r="E144" s="4" t="s">
        <v>182</v>
      </c>
      <c r="F144" s="4" t="s">
        <v>154</v>
      </c>
      <c r="G144" s="4" t="s">
        <v>154</v>
      </c>
      <c r="H144" s="19">
        <v>3</v>
      </c>
      <c r="I144" s="19">
        <v>3</v>
      </c>
      <c r="J144" s="20">
        <v>7943260</v>
      </c>
      <c r="K144" s="20">
        <v>1270000</v>
      </c>
      <c r="L144" s="20">
        <v>0</v>
      </c>
      <c r="M144" s="20">
        <v>5233333.33</v>
      </c>
      <c r="N144" s="20">
        <v>176.05</v>
      </c>
    </row>
    <row r="145" spans="1:14" x14ac:dyDescent="0.25">
      <c r="A145" t="str">
        <f t="shared" si="2"/>
        <v>15239048</v>
      </c>
      <c r="B145" s="4" t="s">
        <v>382</v>
      </c>
      <c r="C145" s="4" t="s">
        <v>187</v>
      </c>
      <c r="D145" s="18" t="s">
        <v>390</v>
      </c>
      <c r="E145" s="4" t="s">
        <v>169</v>
      </c>
      <c r="F145" s="4" t="s">
        <v>154</v>
      </c>
      <c r="G145" s="4" t="s">
        <v>154</v>
      </c>
      <c r="H145" s="19">
        <v>3</v>
      </c>
      <c r="I145" s="19">
        <v>3</v>
      </c>
      <c r="J145" s="20">
        <v>11238884.279999999</v>
      </c>
      <c r="K145" s="20">
        <v>600000</v>
      </c>
      <c r="L145" s="20">
        <v>0</v>
      </c>
      <c r="M145" s="20">
        <v>9000000</v>
      </c>
      <c r="N145" s="20">
        <v>131.54</v>
      </c>
    </row>
    <row r="146" spans="1:14" x14ac:dyDescent="0.25">
      <c r="A146" t="str">
        <f t="shared" si="2"/>
        <v>15239053</v>
      </c>
      <c r="B146" s="4" t="s">
        <v>382</v>
      </c>
      <c r="C146" s="4" t="s">
        <v>391</v>
      </c>
      <c r="D146" s="18" t="s">
        <v>392</v>
      </c>
      <c r="E146" s="4" t="s">
        <v>163</v>
      </c>
      <c r="F146" s="4" t="s">
        <v>154</v>
      </c>
      <c r="G146" s="4" t="s">
        <v>154</v>
      </c>
      <c r="H146" s="19">
        <v>5</v>
      </c>
      <c r="I146" s="19">
        <v>5</v>
      </c>
      <c r="J146" s="20">
        <v>8314556.6699999999</v>
      </c>
      <c r="K146" s="20">
        <v>21653333.329999998</v>
      </c>
      <c r="L146" s="20">
        <v>2202000</v>
      </c>
      <c r="M146" s="20">
        <v>21766666.670000002</v>
      </c>
      <c r="N146" s="20">
        <v>137.68</v>
      </c>
    </row>
    <row r="147" spans="1:14" x14ac:dyDescent="0.25">
      <c r="A147" t="str">
        <f t="shared" si="2"/>
        <v>15239054</v>
      </c>
      <c r="B147" s="4" t="s">
        <v>382</v>
      </c>
      <c r="C147" s="4" t="s">
        <v>214</v>
      </c>
      <c r="D147" s="18" t="s">
        <v>393</v>
      </c>
      <c r="E147" s="4" t="s">
        <v>10</v>
      </c>
      <c r="F147" s="4" t="s">
        <v>154</v>
      </c>
      <c r="G147" s="4" t="s">
        <v>154</v>
      </c>
      <c r="H147" s="19">
        <v>3</v>
      </c>
      <c r="I147" s="19">
        <v>3</v>
      </c>
      <c r="J147" s="20">
        <v>7213652.3799999999</v>
      </c>
      <c r="K147" s="20">
        <v>2525333.33</v>
      </c>
      <c r="L147" s="20">
        <v>0</v>
      </c>
      <c r="M147" s="20">
        <v>4083333.33</v>
      </c>
      <c r="N147" s="20">
        <v>238.51</v>
      </c>
    </row>
    <row r="148" spans="1:14" x14ac:dyDescent="0.25">
      <c r="A148" t="str">
        <f t="shared" si="2"/>
        <v>15239061</v>
      </c>
      <c r="B148" s="4" t="s">
        <v>382</v>
      </c>
      <c r="C148" s="4" t="s">
        <v>241</v>
      </c>
      <c r="D148" s="18" t="s">
        <v>394</v>
      </c>
      <c r="E148" s="4" t="s">
        <v>166</v>
      </c>
      <c r="F148" s="4" t="s">
        <v>154</v>
      </c>
      <c r="G148" s="4" t="s">
        <v>154</v>
      </c>
      <c r="H148" s="19">
        <v>5</v>
      </c>
      <c r="I148" s="19">
        <v>5</v>
      </c>
      <c r="J148" s="20">
        <v>6910966.6699999999</v>
      </c>
      <c r="K148" s="20">
        <v>0</v>
      </c>
      <c r="L148" s="20">
        <v>0</v>
      </c>
      <c r="M148" s="20">
        <v>15250000</v>
      </c>
      <c r="N148" s="20">
        <v>45.32</v>
      </c>
    </row>
    <row r="149" spans="1:14" x14ac:dyDescent="0.25">
      <c r="A149" t="str">
        <f t="shared" si="2"/>
        <v>15250003</v>
      </c>
      <c r="B149" s="4" t="s">
        <v>395</v>
      </c>
      <c r="C149" s="4" t="s">
        <v>290</v>
      </c>
      <c r="D149" s="18" t="s">
        <v>396</v>
      </c>
      <c r="E149" s="4" t="s">
        <v>166</v>
      </c>
      <c r="F149" s="4" t="s">
        <v>154</v>
      </c>
      <c r="G149" s="4" t="s">
        <v>154</v>
      </c>
      <c r="H149" s="19">
        <v>5</v>
      </c>
      <c r="I149" s="19">
        <v>5</v>
      </c>
      <c r="J149" s="20">
        <v>11372085.24</v>
      </c>
      <c r="K149" s="20">
        <v>1669000</v>
      </c>
      <c r="L149" s="20">
        <v>0</v>
      </c>
      <c r="M149" s="20">
        <v>11700000</v>
      </c>
      <c r="N149" s="20">
        <v>111.46</v>
      </c>
    </row>
    <row r="150" spans="1:14" x14ac:dyDescent="0.25">
      <c r="A150" t="str">
        <f t="shared" si="2"/>
        <v>15250005</v>
      </c>
      <c r="B150" s="4" t="s">
        <v>395</v>
      </c>
      <c r="C150" s="4" t="s">
        <v>397</v>
      </c>
      <c r="D150" s="18" t="s">
        <v>398</v>
      </c>
      <c r="E150" s="4" t="s">
        <v>10</v>
      </c>
      <c r="F150" s="4" t="s">
        <v>154</v>
      </c>
      <c r="G150" s="4" t="s">
        <v>154</v>
      </c>
      <c r="H150" s="19">
        <v>3</v>
      </c>
      <c r="I150" s="19">
        <v>3</v>
      </c>
      <c r="J150" s="20">
        <v>6008771.4299999997</v>
      </c>
      <c r="K150" s="20">
        <v>275000</v>
      </c>
      <c r="L150" s="20">
        <v>0</v>
      </c>
      <c r="M150" s="20">
        <v>8800000</v>
      </c>
      <c r="N150" s="20">
        <v>71.41</v>
      </c>
    </row>
    <row r="151" spans="1:14" x14ac:dyDescent="0.25">
      <c r="A151" t="str">
        <f t="shared" si="2"/>
        <v>15250046</v>
      </c>
      <c r="B151" s="4" t="s">
        <v>395</v>
      </c>
      <c r="C151" s="4" t="s">
        <v>301</v>
      </c>
      <c r="D151" s="18" t="s">
        <v>399</v>
      </c>
      <c r="E151" s="4" t="s">
        <v>193</v>
      </c>
      <c r="F151" s="4" t="s">
        <v>154</v>
      </c>
      <c r="G151" s="4" t="s">
        <v>154</v>
      </c>
      <c r="H151" s="19">
        <v>6</v>
      </c>
      <c r="I151" s="19">
        <v>6</v>
      </c>
      <c r="J151" s="20">
        <v>7023446.1900000004</v>
      </c>
      <c r="K151" s="20">
        <v>750000</v>
      </c>
      <c r="L151" s="20">
        <v>0</v>
      </c>
      <c r="M151" s="20">
        <v>7866666.6699999999</v>
      </c>
      <c r="N151" s="20">
        <v>98.81</v>
      </c>
    </row>
    <row r="152" spans="1:14" x14ac:dyDescent="0.25">
      <c r="A152" t="str">
        <f t="shared" si="2"/>
        <v>15250058</v>
      </c>
      <c r="B152" s="4" t="s">
        <v>395</v>
      </c>
      <c r="C152" s="4" t="s">
        <v>400</v>
      </c>
      <c r="D152" s="18" t="s">
        <v>401</v>
      </c>
      <c r="E152" s="4" t="s">
        <v>163</v>
      </c>
      <c r="F152" s="4" t="s">
        <v>154</v>
      </c>
      <c r="G152" s="4" t="s">
        <v>154</v>
      </c>
      <c r="H152" s="19">
        <v>2</v>
      </c>
      <c r="I152" s="19">
        <v>2</v>
      </c>
      <c r="J152" s="20">
        <v>7236212.3799999999</v>
      </c>
      <c r="K152" s="20">
        <v>357666.67</v>
      </c>
      <c r="L152" s="20">
        <v>0</v>
      </c>
      <c r="M152" s="20">
        <v>6650000</v>
      </c>
      <c r="N152" s="20">
        <v>114.19</v>
      </c>
    </row>
    <row r="153" spans="1:14" x14ac:dyDescent="0.25">
      <c r="A153" t="str">
        <f t="shared" si="2"/>
        <v>15250060</v>
      </c>
      <c r="B153" s="4" t="s">
        <v>395</v>
      </c>
      <c r="C153" s="4" t="s">
        <v>402</v>
      </c>
      <c r="D153" s="18" t="s">
        <v>403</v>
      </c>
      <c r="E153" s="4" t="s">
        <v>166</v>
      </c>
      <c r="F153" s="4" t="s">
        <v>154</v>
      </c>
      <c r="G153" s="4" t="s">
        <v>154</v>
      </c>
      <c r="H153" s="19">
        <v>4</v>
      </c>
      <c r="I153" s="19">
        <v>4</v>
      </c>
      <c r="J153" s="20">
        <v>13930986.189999999</v>
      </c>
      <c r="K153" s="20">
        <v>1683333.33</v>
      </c>
      <c r="L153" s="20">
        <v>0</v>
      </c>
      <c r="M153" s="20">
        <v>9200000</v>
      </c>
      <c r="N153" s="20">
        <v>169.72</v>
      </c>
    </row>
    <row r="154" spans="1:14" x14ac:dyDescent="0.25">
      <c r="A154" t="str">
        <f t="shared" si="2"/>
        <v>15250076</v>
      </c>
      <c r="B154" s="4" t="s">
        <v>395</v>
      </c>
      <c r="C154" s="4" t="s">
        <v>177</v>
      </c>
      <c r="D154" s="18" t="s">
        <v>404</v>
      </c>
      <c r="E154" s="4" t="s">
        <v>169</v>
      </c>
      <c r="F154" s="4" t="s">
        <v>154</v>
      </c>
      <c r="G154" s="4" t="s">
        <v>154</v>
      </c>
      <c r="H154" s="19">
        <v>11</v>
      </c>
      <c r="I154" s="19">
        <v>11</v>
      </c>
      <c r="J154" s="20">
        <v>30017153.329999998</v>
      </c>
      <c r="K154" s="20">
        <v>1711666.67</v>
      </c>
      <c r="L154" s="20">
        <v>0</v>
      </c>
      <c r="M154" s="20">
        <v>26566666.670000002</v>
      </c>
      <c r="N154" s="20">
        <v>119.43</v>
      </c>
    </row>
    <row r="155" spans="1:14" x14ac:dyDescent="0.25">
      <c r="A155" t="str">
        <f t="shared" si="2"/>
        <v>15250077</v>
      </c>
      <c r="B155" s="4" t="s">
        <v>395</v>
      </c>
      <c r="C155" s="4" t="s">
        <v>247</v>
      </c>
      <c r="D155" s="18" t="s">
        <v>405</v>
      </c>
      <c r="E155" s="4" t="s">
        <v>166</v>
      </c>
      <c r="F155" s="4" t="s">
        <v>154</v>
      </c>
      <c r="G155" s="4" t="s">
        <v>154</v>
      </c>
      <c r="H155" s="19">
        <v>4</v>
      </c>
      <c r="I155" s="19">
        <v>4</v>
      </c>
      <c r="J155" s="20">
        <v>3782407.14</v>
      </c>
      <c r="K155" s="20">
        <v>75000</v>
      </c>
      <c r="L155" s="20">
        <v>0</v>
      </c>
      <c r="M155" s="20">
        <v>3600000</v>
      </c>
      <c r="N155" s="20">
        <v>107.15</v>
      </c>
    </row>
    <row r="156" spans="1:14" x14ac:dyDescent="0.25">
      <c r="A156" t="str">
        <f t="shared" si="2"/>
        <v>15250089</v>
      </c>
      <c r="B156" s="4" t="s">
        <v>395</v>
      </c>
      <c r="C156" s="4" t="s">
        <v>406</v>
      </c>
      <c r="D156" s="18" t="s">
        <v>407</v>
      </c>
      <c r="E156" s="4" t="s">
        <v>160</v>
      </c>
      <c r="F156" s="4" t="s">
        <v>154</v>
      </c>
      <c r="G156" s="4" t="s">
        <v>154</v>
      </c>
      <c r="H156" s="19">
        <v>5</v>
      </c>
      <c r="I156" s="19">
        <v>5</v>
      </c>
      <c r="J156" s="20">
        <v>13863069.52</v>
      </c>
      <c r="K156" s="20">
        <v>4148333.33</v>
      </c>
      <c r="L156" s="20">
        <v>0</v>
      </c>
      <c r="M156" s="20">
        <v>12833333.33</v>
      </c>
      <c r="N156" s="20">
        <v>140.35</v>
      </c>
    </row>
    <row r="157" spans="1:14" x14ac:dyDescent="0.25">
      <c r="A157" t="str">
        <f t="shared" si="2"/>
        <v>15250096</v>
      </c>
      <c r="B157" s="4" t="s">
        <v>395</v>
      </c>
      <c r="C157" s="4" t="s">
        <v>251</v>
      </c>
      <c r="D157" s="18" t="s">
        <v>408</v>
      </c>
      <c r="E157" s="4" t="s">
        <v>176</v>
      </c>
      <c r="F157" s="4" t="s">
        <v>154</v>
      </c>
      <c r="G157" s="4" t="s">
        <v>154</v>
      </c>
      <c r="H157" s="19">
        <v>2</v>
      </c>
      <c r="I157" s="19">
        <v>2</v>
      </c>
      <c r="J157" s="20">
        <v>4208020</v>
      </c>
      <c r="K157" s="20">
        <v>276666.67</v>
      </c>
      <c r="L157" s="20">
        <v>0</v>
      </c>
      <c r="M157" s="20">
        <v>6600000</v>
      </c>
      <c r="N157" s="20">
        <v>67.95</v>
      </c>
    </row>
    <row r="158" spans="1:14" x14ac:dyDescent="0.25">
      <c r="A158" t="str">
        <f t="shared" si="2"/>
        <v>15250106</v>
      </c>
      <c r="B158" s="4" t="s">
        <v>395</v>
      </c>
      <c r="C158" s="4" t="s">
        <v>409</v>
      </c>
      <c r="D158" s="18" t="s">
        <v>410</v>
      </c>
      <c r="E158" s="4" t="s">
        <v>163</v>
      </c>
      <c r="F158" s="4" t="s">
        <v>154</v>
      </c>
      <c r="G158" s="4" t="s">
        <v>154</v>
      </c>
      <c r="H158" s="19">
        <v>2</v>
      </c>
      <c r="I158" s="19">
        <v>2</v>
      </c>
      <c r="J158" s="20">
        <v>5396261.4299999997</v>
      </c>
      <c r="K158" s="20">
        <v>16666.669999999998</v>
      </c>
      <c r="L158" s="20">
        <v>0</v>
      </c>
      <c r="M158" s="20">
        <v>2700000</v>
      </c>
      <c r="N158" s="20">
        <v>200.48</v>
      </c>
    </row>
    <row r="159" spans="1:14" x14ac:dyDescent="0.25">
      <c r="A159" t="str">
        <f t="shared" si="2"/>
        <v>15258014</v>
      </c>
      <c r="B159" s="4" t="s">
        <v>411</v>
      </c>
      <c r="C159" s="4" t="s">
        <v>158</v>
      </c>
      <c r="D159" s="18" t="s">
        <v>412</v>
      </c>
      <c r="E159" s="4" t="s">
        <v>166</v>
      </c>
      <c r="F159" s="4" t="s">
        <v>154</v>
      </c>
      <c r="G159" s="4" t="s">
        <v>154</v>
      </c>
      <c r="H159" s="19">
        <v>4</v>
      </c>
      <c r="I159" s="19">
        <v>4</v>
      </c>
      <c r="J159" s="20">
        <v>6022842.3799999999</v>
      </c>
      <c r="K159" s="20">
        <v>1762333.33</v>
      </c>
      <c r="L159" s="20">
        <v>0</v>
      </c>
      <c r="M159" s="20">
        <v>9550000</v>
      </c>
      <c r="N159" s="20">
        <v>81.52</v>
      </c>
    </row>
    <row r="160" spans="1:14" x14ac:dyDescent="0.25">
      <c r="A160" t="str">
        <f t="shared" si="2"/>
        <v>15258022</v>
      </c>
      <c r="B160" s="4" t="s">
        <v>411</v>
      </c>
      <c r="C160" s="4" t="s">
        <v>209</v>
      </c>
      <c r="D160" s="18" t="s">
        <v>413</v>
      </c>
      <c r="E160" s="4" t="s">
        <v>10</v>
      </c>
      <c r="F160" s="4" t="s">
        <v>154</v>
      </c>
      <c r="G160" s="4" t="s">
        <v>154</v>
      </c>
      <c r="H160" s="19">
        <v>2</v>
      </c>
      <c r="I160" s="19">
        <v>2</v>
      </c>
      <c r="J160" s="20">
        <v>4685610.4800000004</v>
      </c>
      <c r="K160" s="20">
        <v>718333.33</v>
      </c>
      <c r="L160" s="20">
        <v>0</v>
      </c>
      <c r="M160" s="20">
        <v>5291666.67</v>
      </c>
      <c r="N160" s="20">
        <v>102.12</v>
      </c>
    </row>
    <row r="161" spans="1:14" x14ac:dyDescent="0.25">
      <c r="A161" t="str">
        <f t="shared" si="2"/>
        <v>15258025</v>
      </c>
      <c r="B161" s="4" t="s">
        <v>411</v>
      </c>
      <c r="C161" s="4" t="s">
        <v>312</v>
      </c>
      <c r="D161" s="18" t="s">
        <v>414</v>
      </c>
      <c r="E161" s="4" t="s">
        <v>157</v>
      </c>
      <c r="F161" s="4" t="s">
        <v>154</v>
      </c>
      <c r="G161" s="4" t="s">
        <v>154</v>
      </c>
      <c r="H161" s="19">
        <v>5</v>
      </c>
      <c r="I161" s="19">
        <v>5</v>
      </c>
      <c r="J161" s="20">
        <v>7861611.4299999997</v>
      </c>
      <c r="K161" s="20">
        <v>1173333.33</v>
      </c>
      <c r="L161" s="20">
        <v>0</v>
      </c>
      <c r="M161" s="20">
        <v>8583333.3300000001</v>
      </c>
      <c r="N161" s="20">
        <v>105.26</v>
      </c>
    </row>
    <row r="162" spans="1:14" x14ac:dyDescent="0.25">
      <c r="A162" t="str">
        <f t="shared" si="2"/>
        <v>15258043</v>
      </c>
      <c r="B162" s="4" t="s">
        <v>411</v>
      </c>
      <c r="C162" s="4" t="s">
        <v>280</v>
      </c>
      <c r="D162" s="18" t="s">
        <v>415</v>
      </c>
      <c r="E162" s="4" t="s">
        <v>166</v>
      </c>
      <c r="F162" s="4" t="s">
        <v>154</v>
      </c>
      <c r="G162" s="4" t="s">
        <v>154</v>
      </c>
      <c r="H162" s="19">
        <v>5</v>
      </c>
      <c r="I162" s="19">
        <v>5</v>
      </c>
      <c r="J162" s="20">
        <v>7122400.9500000002</v>
      </c>
      <c r="K162" s="20">
        <v>661666.67000000004</v>
      </c>
      <c r="L162" s="20">
        <v>0</v>
      </c>
      <c r="M162" s="20">
        <v>6920000</v>
      </c>
      <c r="N162" s="20">
        <v>112.49</v>
      </c>
    </row>
    <row r="163" spans="1:14" x14ac:dyDescent="0.25">
      <c r="A163" t="str">
        <f t="shared" si="2"/>
        <v>15258059</v>
      </c>
      <c r="B163" s="4" t="s">
        <v>411</v>
      </c>
      <c r="C163" s="4" t="s">
        <v>191</v>
      </c>
      <c r="D163" s="18" t="s">
        <v>416</v>
      </c>
      <c r="E163" s="4" t="s">
        <v>176</v>
      </c>
      <c r="F163" s="4" t="s">
        <v>154</v>
      </c>
      <c r="G163" s="4" t="s">
        <v>154</v>
      </c>
      <c r="H163" s="19">
        <v>1</v>
      </c>
      <c r="I163" s="19">
        <v>1</v>
      </c>
      <c r="J163" s="20">
        <v>9019573.8100000005</v>
      </c>
      <c r="K163" s="20">
        <v>6098333.3300000001</v>
      </c>
      <c r="L163" s="20">
        <v>33333.33</v>
      </c>
      <c r="M163" s="20">
        <v>15500000</v>
      </c>
      <c r="N163" s="20">
        <v>97.53</v>
      </c>
    </row>
    <row r="164" spans="1:14" x14ac:dyDescent="0.25">
      <c r="A164" t="str">
        <f t="shared" si="2"/>
        <v>15258064</v>
      </c>
      <c r="B164" s="4" t="s">
        <v>411</v>
      </c>
      <c r="C164" s="4" t="s">
        <v>172</v>
      </c>
      <c r="D164" s="18" t="s">
        <v>417</v>
      </c>
      <c r="E164" s="4" t="s">
        <v>160</v>
      </c>
      <c r="F164" s="4" t="s">
        <v>154</v>
      </c>
      <c r="G164" s="4" t="s">
        <v>154</v>
      </c>
      <c r="H164" s="19">
        <v>7</v>
      </c>
      <c r="I164" s="19">
        <v>7</v>
      </c>
      <c r="J164" s="20">
        <v>23179650.949999999</v>
      </c>
      <c r="K164" s="20">
        <v>2826451.33</v>
      </c>
      <c r="L164" s="20">
        <v>0</v>
      </c>
      <c r="M164" s="20">
        <v>28066666.670000002</v>
      </c>
      <c r="N164" s="20">
        <v>92.66</v>
      </c>
    </row>
    <row r="165" spans="1:14" x14ac:dyDescent="0.25">
      <c r="A165" t="str">
        <f t="shared" si="2"/>
        <v>15258069</v>
      </c>
      <c r="B165" s="4" t="s">
        <v>411</v>
      </c>
      <c r="C165" s="4" t="s">
        <v>287</v>
      </c>
      <c r="D165" s="18" t="s">
        <v>418</v>
      </c>
      <c r="E165" s="4" t="s">
        <v>157</v>
      </c>
      <c r="F165" s="4" t="s">
        <v>154</v>
      </c>
      <c r="G165" s="4" t="s">
        <v>154</v>
      </c>
      <c r="H165" s="19">
        <v>4</v>
      </c>
      <c r="I165" s="19">
        <v>4</v>
      </c>
      <c r="J165" s="20">
        <v>9670674.7599999998</v>
      </c>
      <c r="K165" s="20">
        <v>5200000</v>
      </c>
      <c r="L165" s="20">
        <v>2333333.33</v>
      </c>
      <c r="M165" s="20">
        <v>33666666.670000002</v>
      </c>
      <c r="N165" s="20">
        <v>44.17</v>
      </c>
    </row>
    <row r="166" spans="1:14" x14ac:dyDescent="0.25">
      <c r="A166" t="str">
        <f t="shared" si="2"/>
        <v>15258071</v>
      </c>
      <c r="B166" s="4" t="s">
        <v>411</v>
      </c>
      <c r="C166" s="4" t="s">
        <v>262</v>
      </c>
      <c r="D166" s="18" t="s">
        <v>419</v>
      </c>
      <c r="E166" s="4" t="s">
        <v>163</v>
      </c>
      <c r="F166" s="4" t="s">
        <v>154</v>
      </c>
      <c r="G166" s="4" t="s">
        <v>154</v>
      </c>
      <c r="H166" s="19">
        <v>3</v>
      </c>
      <c r="I166" s="19">
        <v>3</v>
      </c>
      <c r="J166" s="20">
        <v>6011149.0499999998</v>
      </c>
      <c r="K166" s="20">
        <v>538333.32999999996</v>
      </c>
      <c r="L166" s="20">
        <v>0</v>
      </c>
      <c r="M166" s="20">
        <v>6925000</v>
      </c>
      <c r="N166" s="20">
        <v>94.58</v>
      </c>
    </row>
    <row r="167" spans="1:14" x14ac:dyDescent="0.25">
      <c r="A167" t="str">
        <f t="shared" si="2"/>
        <v>15258079</v>
      </c>
      <c r="B167" s="4" t="s">
        <v>411</v>
      </c>
      <c r="C167" s="4" t="s">
        <v>219</v>
      </c>
      <c r="D167" s="18" t="s">
        <v>420</v>
      </c>
      <c r="E167" s="4" t="s">
        <v>160</v>
      </c>
      <c r="F167" s="4" t="s">
        <v>154</v>
      </c>
      <c r="G167" s="4" t="s">
        <v>154</v>
      </c>
      <c r="H167" s="19">
        <v>4</v>
      </c>
      <c r="I167" s="19">
        <v>4</v>
      </c>
      <c r="J167" s="20">
        <v>7884338.0899999999</v>
      </c>
      <c r="K167" s="20">
        <v>7746666.6699999999</v>
      </c>
      <c r="L167" s="20">
        <v>0</v>
      </c>
      <c r="M167" s="20">
        <v>12783333.33</v>
      </c>
      <c r="N167" s="20">
        <v>122.28</v>
      </c>
    </row>
    <row r="168" spans="1:14" x14ac:dyDescent="0.25">
      <c r="A168" t="str">
        <f t="shared" si="2"/>
        <v>15258081</v>
      </c>
      <c r="B168" s="4" t="s">
        <v>411</v>
      </c>
      <c r="C168" s="4" t="s">
        <v>359</v>
      </c>
      <c r="D168" s="18" t="s">
        <v>421</v>
      </c>
      <c r="E168" s="4" t="s">
        <v>166</v>
      </c>
      <c r="F168" s="4" t="s">
        <v>154</v>
      </c>
      <c r="G168" s="4" t="s">
        <v>154</v>
      </c>
      <c r="H168" s="19">
        <v>4</v>
      </c>
      <c r="I168" s="19">
        <v>4</v>
      </c>
      <c r="J168" s="20">
        <v>8947271.9000000004</v>
      </c>
      <c r="K168" s="20">
        <v>1016666.67</v>
      </c>
      <c r="L168" s="20">
        <v>0</v>
      </c>
      <c r="M168" s="20">
        <v>9383333.3300000001</v>
      </c>
      <c r="N168" s="20">
        <v>106.19</v>
      </c>
    </row>
    <row r="169" spans="1:14" x14ac:dyDescent="0.25">
      <c r="A169" t="str">
        <f t="shared" si="2"/>
        <v>15259003</v>
      </c>
      <c r="B169" s="4" t="s">
        <v>422</v>
      </c>
      <c r="C169" s="4" t="s">
        <v>290</v>
      </c>
      <c r="D169" s="18" t="s">
        <v>423</v>
      </c>
      <c r="E169" s="4" t="s">
        <v>193</v>
      </c>
      <c r="F169" s="4" t="s">
        <v>154</v>
      </c>
      <c r="G169" s="4" t="s">
        <v>154</v>
      </c>
      <c r="H169" s="19">
        <v>6</v>
      </c>
      <c r="I169" s="19">
        <v>6</v>
      </c>
      <c r="J169" s="20">
        <v>6708424.7599999998</v>
      </c>
      <c r="K169" s="20">
        <v>671666.67</v>
      </c>
      <c r="L169" s="20">
        <v>0</v>
      </c>
      <c r="M169" s="20">
        <v>4700000</v>
      </c>
      <c r="N169" s="20">
        <v>157.02000000000001</v>
      </c>
    </row>
    <row r="170" spans="1:14" x14ac:dyDescent="0.25">
      <c r="A170" t="str">
        <f t="shared" si="2"/>
        <v>15259010</v>
      </c>
      <c r="B170" s="4" t="s">
        <v>422</v>
      </c>
      <c r="C170" s="4" t="s">
        <v>155</v>
      </c>
      <c r="D170" s="18" t="s">
        <v>424</v>
      </c>
      <c r="E170" s="4" t="s">
        <v>182</v>
      </c>
      <c r="F170" s="4" t="s">
        <v>154</v>
      </c>
      <c r="G170" s="4" t="s">
        <v>154</v>
      </c>
      <c r="H170" s="19">
        <v>4</v>
      </c>
      <c r="I170" s="19">
        <v>4</v>
      </c>
      <c r="J170" s="20">
        <v>5554390.9500000002</v>
      </c>
      <c r="K170" s="20">
        <v>1782333.33</v>
      </c>
      <c r="L170" s="20">
        <v>0</v>
      </c>
      <c r="M170" s="20">
        <v>3233333.33</v>
      </c>
      <c r="N170" s="20">
        <v>226.91</v>
      </c>
    </row>
    <row r="171" spans="1:14" x14ac:dyDescent="0.25">
      <c r="A171" t="str">
        <f t="shared" si="2"/>
        <v>15259049</v>
      </c>
      <c r="B171" s="4" t="s">
        <v>422</v>
      </c>
      <c r="C171" s="4" t="s">
        <v>303</v>
      </c>
      <c r="D171" s="18" t="s">
        <v>425</v>
      </c>
      <c r="E171" s="4" t="s">
        <v>157</v>
      </c>
      <c r="F171" s="4" t="s">
        <v>154</v>
      </c>
      <c r="G171" s="4" t="s">
        <v>154</v>
      </c>
      <c r="H171" s="19">
        <v>7</v>
      </c>
      <c r="I171" s="19">
        <v>7</v>
      </c>
      <c r="J171" s="20">
        <v>7086684.7599999998</v>
      </c>
      <c r="K171" s="20">
        <v>123333.33</v>
      </c>
      <c r="L171" s="20">
        <v>0</v>
      </c>
      <c r="M171" s="20">
        <v>5550000</v>
      </c>
      <c r="N171" s="20">
        <v>129.91</v>
      </c>
    </row>
    <row r="172" spans="1:14" x14ac:dyDescent="0.25">
      <c r="A172" t="str">
        <f t="shared" si="2"/>
        <v>15259071</v>
      </c>
      <c r="B172" s="4" t="s">
        <v>422</v>
      </c>
      <c r="C172" s="4" t="s">
        <v>262</v>
      </c>
      <c r="D172" s="18" t="s">
        <v>426</v>
      </c>
      <c r="E172" s="4" t="s">
        <v>169</v>
      </c>
      <c r="F172" s="4" t="s">
        <v>154</v>
      </c>
      <c r="G172" s="4" t="s">
        <v>154</v>
      </c>
      <c r="H172" s="19">
        <v>4</v>
      </c>
      <c r="I172" s="19">
        <v>4</v>
      </c>
      <c r="J172" s="20">
        <v>14514520</v>
      </c>
      <c r="K172" s="20">
        <v>1433333.33</v>
      </c>
      <c r="L172" s="20">
        <v>0</v>
      </c>
      <c r="M172" s="20">
        <v>16000000</v>
      </c>
      <c r="N172" s="20">
        <v>99.67</v>
      </c>
    </row>
    <row r="173" spans="1:14" x14ac:dyDescent="0.25">
      <c r="A173" t="str">
        <f t="shared" si="2"/>
        <v>15259072</v>
      </c>
      <c r="B173" s="4" t="s">
        <v>422</v>
      </c>
      <c r="C173" s="4" t="s">
        <v>234</v>
      </c>
      <c r="D173" s="18" t="s">
        <v>427</v>
      </c>
      <c r="E173" s="4" t="s">
        <v>166</v>
      </c>
      <c r="F173" s="4" t="s">
        <v>154</v>
      </c>
      <c r="G173" s="4" t="s">
        <v>154</v>
      </c>
      <c r="H173" s="19">
        <v>5</v>
      </c>
      <c r="I173" s="19">
        <v>5</v>
      </c>
      <c r="J173" s="20">
        <v>6598357.6200000001</v>
      </c>
      <c r="K173" s="20">
        <v>745000</v>
      </c>
      <c r="L173" s="20">
        <v>0</v>
      </c>
      <c r="M173" s="20">
        <v>5701333.3300000001</v>
      </c>
      <c r="N173" s="20">
        <v>128.80000000000001</v>
      </c>
    </row>
    <row r="174" spans="1:14" x14ac:dyDescent="0.25">
      <c r="A174" t="str">
        <f t="shared" si="2"/>
        <v>15259074</v>
      </c>
      <c r="B174" s="4" t="s">
        <v>422</v>
      </c>
      <c r="C174" s="4" t="s">
        <v>428</v>
      </c>
      <c r="D174" s="18" t="s">
        <v>429</v>
      </c>
      <c r="E174" s="4" t="s">
        <v>160</v>
      </c>
      <c r="F174" s="4" t="s">
        <v>154</v>
      </c>
      <c r="G174" s="4" t="s">
        <v>154</v>
      </c>
      <c r="H174" s="19">
        <v>4</v>
      </c>
      <c r="I174" s="19">
        <v>4</v>
      </c>
      <c r="J174" s="20">
        <v>8581827.1400000006</v>
      </c>
      <c r="K174" s="20">
        <v>4463333.33</v>
      </c>
      <c r="L174" s="20">
        <v>0</v>
      </c>
      <c r="M174" s="20">
        <v>7033333.3300000001</v>
      </c>
      <c r="N174" s="20">
        <v>185.48</v>
      </c>
    </row>
    <row r="175" spans="1:14" x14ac:dyDescent="0.25">
      <c r="A175" t="str">
        <f t="shared" si="2"/>
        <v>15259100</v>
      </c>
      <c r="B175" s="4" t="s">
        <v>422</v>
      </c>
      <c r="C175" s="4" t="s">
        <v>430</v>
      </c>
      <c r="D175" s="18" t="s">
        <v>431</v>
      </c>
      <c r="E175" s="4" t="s">
        <v>10</v>
      </c>
      <c r="F175" s="4" t="s">
        <v>154</v>
      </c>
      <c r="G175" s="4" t="s">
        <v>154</v>
      </c>
      <c r="H175" s="19">
        <v>3</v>
      </c>
      <c r="I175" s="19">
        <v>3</v>
      </c>
      <c r="J175" s="20">
        <v>10669895.24</v>
      </c>
      <c r="K175" s="20">
        <v>4396666.67</v>
      </c>
      <c r="L175" s="20">
        <v>118666.67</v>
      </c>
      <c r="M175" s="20">
        <v>9000000</v>
      </c>
      <c r="N175" s="20">
        <v>167.41</v>
      </c>
    </row>
    <row r="176" spans="1:14" x14ac:dyDescent="0.25">
      <c r="A176" t="str">
        <f t="shared" si="2"/>
        <v>15259126</v>
      </c>
      <c r="B176" s="4" t="s">
        <v>422</v>
      </c>
      <c r="C176" s="4" t="s">
        <v>432</v>
      </c>
      <c r="D176" s="18" t="s">
        <v>433</v>
      </c>
      <c r="E176" s="4" t="s">
        <v>160</v>
      </c>
      <c r="F176" s="4" t="s">
        <v>154</v>
      </c>
      <c r="G176" s="4" t="s">
        <v>154</v>
      </c>
      <c r="H176" s="19">
        <v>4</v>
      </c>
      <c r="I176" s="19">
        <v>3</v>
      </c>
      <c r="J176" s="20">
        <v>10050383.93</v>
      </c>
      <c r="K176" s="20">
        <v>500000</v>
      </c>
      <c r="L176" s="20">
        <v>0</v>
      </c>
      <c r="M176" s="20">
        <v>10200000</v>
      </c>
      <c r="N176" s="20">
        <v>103.44</v>
      </c>
    </row>
    <row r="177" spans="1:14" x14ac:dyDescent="0.25">
      <c r="A177" t="str">
        <f t="shared" si="2"/>
        <v>15259130</v>
      </c>
      <c r="B177" s="4" t="s">
        <v>422</v>
      </c>
      <c r="C177" s="4" t="s">
        <v>434</v>
      </c>
      <c r="D177" s="18" t="s">
        <v>435</v>
      </c>
      <c r="E177" s="4" t="s">
        <v>166</v>
      </c>
      <c r="F177" s="4" t="s">
        <v>154</v>
      </c>
      <c r="G177" s="4" t="s">
        <v>154</v>
      </c>
      <c r="H177" s="19">
        <v>5</v>
      </c>
      <c r="I177" s="19">
        <v>5</v>
      </c>
      <c r="J177" s="20">
        <v>7033780.9500000002</v>
      </c>
      <c r="K177" s="20">
        <v>2533333.33</v>
      </c>
      <c r="L177" s="20">
        <v>0</v>
      </c>
      <c r="M177" s="20">
        <v>10000000</v>
      </c>
      <c r="N177" s="20">
        <v>95.67</v>
      </c>
    </row>
    <row r="178" spans="1:14" x14ac:dyDescent="0.25">
      <c r="A178" t="str">
        <f t="shared" si="2"/>
        <v>15259139</v>
      </c>
      <c r="B178" s="4" t="s">
        <v>422</v>
      </c>
      <c r="C178" s="4" t="s">
        <v>436</v>
      </c>
      <c r="D178" s="18" t="s">
        <v>437</v>
      </c>
      <c r="E178" s="4" t="s">
        <v>163</v>
      </c>
      <c r="F178" s="4" t="s">
        <v>154</v>
      </c>
      <c r="G178" s="4" t="s">
        <v>154</v>
      </c>
      <c r="H178" s="19">
        <v>3</v>
      </c>
      <c r="I178" s="19">
        <v>3</v>
      </c>
      <c r="J178" s="20">
        <v>2882714.29</v>
      </c>
      <c r="K178" s="20">
        <v>1017666.67</v>
      </c>
      <c r="L178" s="20">
        <v>0</v>
      </c>
      <c r="M178" s="20">
        <v>6500000</v>
      </c>
      <c r="N178" s="20">
        <v>60.01</v>
      </c>
    </row>
    <row r="179" spans="1:14" x14ac:dyDescent="0.25">
      <c r="A179" t="str">
        <f t="shared" si="2"/>
        <v>15276032</v>
      </c>
      <c r="B179" s="4" t="s">
        <v>438</v>
      </c>
      <c r="C179" s="4" t="s">
        <v>167</v>
      </c>
      <c r="D179" s="18" t="s">
        <v>439</v>
      </c>
      <c r="E179" s="4" t="s">
        <v>10</v>
      </c>
      <c r="F179" s="4" t="s">
        <v>154</v>
      </c>
      <c r="G179" s="4" t="s">
        <v>154</v>
      </c>
      <c r="H179" s="19">
        <v>3</v>
      </c>
      <c r="I179" s="19">
        <v>3</v>
      </c>
      <c r="J179" s="20">
        <v>5101995.24</v>
      </c>
      <c r="K179" s="20">
        <v>1326666.67</v>
      </c>
      <c r="L179" s="20">
        <v>126666.67</v>
      </c>
      <c r="M179" s="20">
        <v>7433333.3300000001</v>
      </c>
      <c r="N179" s="20">
        <v>86.48</v>
      </c>
    </row>
    <row r="180" spans="1:14" x14ac:dyDescent="0.25">
      <c r="A180" t="str">
        <f t="shared" si="2"/>
        <v>15276038</v>
      </c>
      <c r="B180" s="4" t="s">
        <v>438</v>
      </c>
      <c r="C180" s="4" t="s">
        <v>440</v>
      </c>
      <c r="D180" s="18" t="s">
        <v>441</v>
      </c>
      <c r="E180" s="4" t="s">
        <v>193</v>
      </c>
      <c r="F180" s="4" t="s">
        <v>154</v>
      </c>
      <c r="G180" s="4" t="s">
        <v>154</v>
      </c>
      <c r="H180" s="19">
        <v>9</v>
      </c>
      <c r="I180" s="19">
        <v>9</v>
      </c>
      <c r="J180" s="20">
        <v>9412766.1899999995</v>
      </c>
      <c r="K180" s="20">
        <v>3824000</v>
      </c>
      <c r="L180" s="20">
        <v>0</v>
      </c>
      <c r="M180" s="20">
        <v>11850000</v>
      </c>
      <c r="N180" s="20">
        <v>111.7</v>
      </c>
    </row>
    <row r="181" spans="1:14" x14ac:dyDescent="0.25">
      <c r="A181" t="str">
        <f t="shared" si="2"/>
        <v>15276040</v>
      </c>
      <c r="B181" s="4" t="s">
        <v>438</v>
      </c>
      <c r="C181" s="4" t="s">
        <v>185</v>
      </c>
      <c r="D181" s="18" t="s">
        <v>442</v>
      </c>
      <c r="E181" s="4" t="s">
        <v>169</v>
      </c>
      <c r="F181" s="4" t="s">
        <v>154</v>
      </c>
      <c r="G181" s="4" t="s">
        <v>154</v>
      </c>
      <c r="H181" s="19">
        <v>7</v>
      </c>
      <c r="I181" s="19">
        <v>7</v>
      </c>
      <c r="J181" s="20">
        <v>5367021.43</v>
      </c>
      <c r="K181" s="20">
        <v>346666.67</v>
      </c>
      <c r="L181" s="20">
        <v>0</v>
      </c>
      <c r="M181" s="20">
        <v>6000000</v>
      </c>
      <c r="N181" s="20">
        <v>95.23</v>
      </c>
    </row>
    <row r="182" spans="1:14" x14ac:dyDescent="0.25">
      <c r="A182" t="str">
        <f t="shared" si="2"/>
        <v>15276043</v>
      </c>
      <c r="B182" s="4" t="s">
        <v>438</v>
      </c>
      <c r="C182" s="4" t="s">
        <v>280</v>
      </c>
      <c r="D182" s="18" t="s">
        <v>443</v>
      </c>
      <c r="E182" s="4" t="s">
        <v>163</v>
      </c>
      <c r="F182" s="4" t="s">
        <v>154</v>
      </c>
      <c r="G182" s="4" t="s">
        <v>154</v>
      </c>
      <c r="H182" s="19">
        <v>3</v>
      </c>
      <c r="I182" s="19">
        <v>3</v>
      </c>
      <c r="J182" s="20">
        <v>4631390</v>
      </c>
      <c r="K182" s="20">
        <v>1300000</v>
      </c>
      <c r="L182" s="20">
        <v>0</v>
      </c>
      <c r="M182" s="20">
        <v>3773666.67</v>
      </c>
      <c r="N182" s="20">
        <v>157.18</v>
      </c>
    </row>
    <row r="183" spans="1:14" x14ac:dyDescent="0.25">
      <c r="A183" t="str">
        <f t="shared" si="2"/>
        <v>15276055</v>
      </c>
      <c r="B183" s="4" t="s">
        <v>438</v>
      </c>
      <c r="C183" s="4" t="s">
        <v>444</v>
      </c>
      <c r="D183" s="18" t="s">
        <v>445</v>
      </c>
      <c r="E183" s="4" t="s">
        <v>163</v>
      </c>
      <c r="F183" s="4" t="s">
        <v>154</v>
      </c>
      <c r="G183" s="4" t="s">
        <v>154</v>
      </c>
      <c r="H183" s="19">
        <v>2</v>
      </c>
      <c r="I183" s="19">
        <v>2</v>
      </c>
      <c r="J183" s="20">
        <v>6707608.5700000003</v>
      </c>
      <c r="K183" s="20">
        <v>450000</v>
      </c>
      <c r="L183" s="20">
        <v>0</v>
      </c>
      <c r="M183" s="20">
        <v>4250000</v>
      </c>
      <c r="N183" s="20">
        <v>168.41</v>
      </c>
    </row>
    <row r="184" spans="1:14" x14ac:dyDescent="0.25">
      <c r="A184" t="str">
        <f t="shared" si="2"/>
        <v>15276062</v>
      </c>
      <c r="B184" s="4" t="s">
        <v>438</v>
      </c>
      <c r="C184" s="4" t="s">
        <v>232</v>
      </c>
      <c r="D184" s="18" t="s">
        <v>446</v>
      </c>
      <c r="E184" s="4" t="s">
        <v>157</v>
      </c>
      <c r="F184" s="4" t="s">
        <v>154</v>
      </c>
      <c r="G184" s="4" t="s">
        <v>154</v>
      </c>
      <c r="H184" s="19">
        <v>4</v>
      </c>
      <c r="I184" s="19">
        <v>4</v>
      </c>
      <c r="J184" s="20">
        <v>11819921.9</v>
      </c>
      <c r="K184" s="20">
        <v>876666.67</v>
      </c>
      <c r="L184" s="20">
        <v>0</v>
      </c>
      <c r="M184" s="20">
        <v>12488000</v>
      </c>
      <c r="N184" s="20">
        <v>101.67</v>
      </c>
    </row>
    <row r="185" spans="1:14" x14ac:dyDescent="0.25">
      <c r="A185" t="str">
        <f t="shared" si="2"/>
        <v>15276072</v>
      </c>
      <c r="B185" s="4" t="s">
        <v>438</v>
      </c>
      <c r="C185" s="4" t="s">
        <v>234</v>
      </c>
      <c r="D185" s="18" t="s">
        <v>447</v>
      </c>
      <c r="E185" s="4" t="s">
        <v>166</v>
      </c>
      <c r="F185" s="4" t="s">
        <v>154</v>
      </c>
      <c r="G185" s="4" t="s">
        <v>154</v>
      </c>
      <c r="H185" s="19">
        <v>4</v>
      </c>
      <c r="I185" s="19">
        <v>4</v>
      </c>
      <c r="J185" s="20">
        <v>9704005.7100000009</v>
      </c>
      <c r="K185" s="20">
        <v>933333.33</v>
      </c>
      <c r="L185" s="20">
        <v>333333.33</v>
      </c>
      <c r="M185" s="20">
        <v>8566666.6699999999</v>
      </c>
      <c r="N185" s="20">
        <v>124.17</v>
      </c>
    </row>
    <row r="186" spans="1:14" x14ac:dyDescent="0.25">
      <c r="A186" t="str">
        <f t="shared" si="2"/>
        <v>15276083</v>
      </c>
      <c r="B186" s="4" t="s">
        <v>438</v>
      </c>
      <c r="C186" s="4" t="s">
        <v>361</v>
      </c>
      <c r="D186" s="18" t="s">
        <v>448</v>
      </c>
      <c r="E186" s="4" t="s">
        <v>157</v>
      </c>
      <c r="F186" s="4" t="s">
        <v>154</v>
      </c>
      <c r="G186" s="4" t="s">
        <v>154</v>
      </c>
      <c r="H186" s="19">
        <v>7</v>
      </c>
      <c r="I186" s="19">
        <v>7</v>
      </c>
      <c r="J186" s="20">
        <v>5437996.6699999999</v>
      </c>
      <c r="K186" s="20">
        <v>0</v>
      </c>
      <c r="L186" s="20">
        <v>0</v>
      </c>
      <c r="M186" s="20">
        <v>4866666.67</v>
      </c>
      <c r="N186" s="20">
        <v>111.74</v>
      </c>
    </row>
    <row r="187" spans="1:14" x14ac:dyDescent="0.25">
      <c r="A187" t="str">
        <f t="shared" si="2"/>
        <v>15276086</v>
      </c>
      <c r="B187" s="4" t="s">
        <v>438</v>
      </c>
      <c r="C187" s="4" t="s">
        <v>196</v>
      </c>
      <c r="D187" s="18" t="s">
        <v>449</v>
      </c>
      <c r="E187" s="4" t="s">
        <v>163</v>
      </c>
      <c r="F187" s="4" t="s">
        <v>154</v>
      </c>
      <c r="G187" s="4" t="s">
        <v>154</v>
      </c>
      <c r="H187" s="19">
        <v>2</v>
      </c>
      <c r="I187" s="19">
        <v>2</v>
      </c>
      <c r="J187" s="20">
        <v>6969771.4299999997</v>
      </c>
      <c r="K187" s="20">
        <v>0</v>
      </c>
      <c r="L187" s="20">
        <v>0</v>
      </c>
      <c r="M187" s="20">
        <v>9400000</v>
      </c>
      <c r="N187" s="20">
        <v>74.150000000000006</v>
      </c>
    </row>
    <row r="188" spans="1:14" x14ac:dyDescent="0.25">
      <c r="A188" t="str">
        <f t="shared" si="2"/>
        <v>15276103</v>
      </c>
      <c r="B188" s="4" t="s">
        <v>438</v>
      </c>
      <c r="C188" s="4" t="s">
        <v>450</v>
      </c>
      <c r="D188" s="18" t="s">
        <v>451</v>
      </c>
      <c r="E188" s="4" t="s">
        <v>160</v>
      </c>
      <c r="F188" s="4" t="s">
        <v>154</v>
      </c>
      <c r="G188" s="4" t="s">
        <v>154</v>
      </c>
      <c r="H188" s="19">
        <v>4</v>
      </c>
      <c r="I188" s="19">
        <v>4</v>
      </c>
      <c r="J188" s="20">
        <v>19558690.949999999</v>
      </c>
      <c r="K188" s="20">
        <v>983333.33</v>
      </c>
      <c r="L188" s="20">
        <v>0</v>
      </c>
      <c r="M188" s="20">
        <v>16498333.33</v>
      </c>
      <c r="N188" s="20">
        <v>124.51</v>
      </c>
    </row>
    <row r="189" spans="1:14" x14ac:dyDescent="0.25">
      <c r="A189" t="str">
        <f t="shared" si="2"/>
        <v>15281001</v>
      </c>
      <c r="B189" s="4" t="s">
        <v>452</v>
      </c>
      <c r="C189" s="4" t="s">
        <v>271</v>
      </c>
      <c r="D189" s="18" t="s">
        <v>453</v>
      </c>
      <c r="E189" s="4" t="s">
        <v>157</v>
      </c>
      <c r="F189" s="4" t="s">
        <v>154</v>
      </c>
      <c r="G189" s="4" t="s">
        <v>154</v>
      </c>
      <c r="H189" s="19">
        <v>6</v>
      </c>
      <c r="I189" s="19">
        <v>6</v>
      </c>
      <c r="J189" s="20">
        <v>22070042.379999999</v>
      </c>
      <c r="K189" s="20">
        <v>11061333.33</v>
      </c>
      <c r="L189" s="20">
        <v>0</v>
      </c>
      <c r="M189" s="20">
        <v>38966666.670000002</v>
      </c>
      <c r="N189" s="20">
        <v>85.02</v>
      </c>
    </row>
    <row r="190" spans="1:14" x14ac:dyDescent="0.25">
      <c r="A190" t="str">
        <f t="shared" si="2"/>
        <v>15281002</v>
      </c>
      <c r="B190" s="4" t="s">
        <v>452</v>
      </c>
      <c r="C190" s="4" t="s">
        <v>273</v>
      </c>
      <c r="D190" s="18" t="s">
        <v>454</v>
      </c>
      <c r="E190" s="4" t="s">
        <v>166</v>
      </c>
      <c r="F190" s="4" t="s">
        <v>154</v>
      </c>
      <c r="G190" s="4" t="s">
        <v>154</v>
      </c>
      <c r="H190" s="19">
        <v>4</v>
      </c>
      <c r="I190" s="19">
        <v>4</v>
      </c>
      <c r="J190" s="20">
        <v>7291799.71</v>
      </c>
      <c r="K190" s="20">
        <v>473333.33</v>
      </c>
      <c r="L190" s="20">
        <v>0</v>
      </c>
      <c r="M190" s="20">
        <v>3933333.33</v>
      </c>
      <c r="N190" s="20">
        <v>197.42</v>
      </c>
    </row>
    <row r="191" spans="1:14" x14ac:dyDescent="0.25">
      <c r="A191" t="str">
        <f t="shared" si="2"/>
        <v>15281019</v>
      </c>
      <c r="B191" s="4" t="s">
        <v>452</v>
      </c>
      <c r="C191" s="4" t="s">
        <v>455</v>
      </c>
      <c r="D191" s="18" t="s">
        <v>456</v>
      </c>
      <c r="E191" s="4" t="s">
        <v>169</v>
      </c>
      <c r="F191" s="4" t="s">
        <v>154</v>
      </c>
      <c r="G191" s="4" t="s">
        <v>154</v>
      </c>
      <c r="H191" s="19">
        <v>6</v>
      </c>
      <c r="I191" s="19">
        <v>6</v>
      </c>
      <c r="J191" s="20">
        <v>12773758.09</v>
      </c>
      <c r="K191" s="20">
        <v>1531333.33</v>
      </c>
      <c r="L191" s="20">
        <v>0</v>
      </c>
      <c r="M191" s="20">
        <v>15100000</v>
      </c>
      <c r="N191" s="20">
        <v>94.74</v>
      </c>
    </row>
    <row r="192" spans="1:14" x14ac:dyDescent="0.25">
      <c r="A192" t="str">
        <f t="shared" si="2"/>
        <v>15281020</v>
      </c>
      <c r="B192" s="4" t="s">
        <v>452</v>
      </c>
      <c r="C192" s="4" t="s">
        <v>256</v>
      </c>
      <c r="D192" s="18" t="s">
        <v>457</v>
      </c>
      <c r="E192" s="4" t="s">
        <v>176</v>
      </c>
      <c r="F192" s="4" t="s">
        <v>154</v>
      </c>
      <c r="G192" s="4" t="s">
        <v>154</v>
      </c>
      <c r="H192" s="19">
        <v>3</v>
      </c>
      <c r="I192" s="19">
        <v>3</v>
      </c>
      <c r="J192" s="20">
        <v>118999926.19</v>
      </c>
      <c r="K192" s="20">
        <v>54516666.670000002</v>
      </c>
      <c r="L192" s="20">
        <v>0</v>
      </c>
      <c r="M192" s="20">
        <v>64115533.329999998</v>
      </c>
      <c r="N192" s="20">
        <v>270.63</v>
      </c>
    </row>
    <row r="193" spans="1:14" x14ac:dyDescent="0.25">
      <c r="A193" t="str">
        <f t="shared" si="2"/>
        <v>15281045</v>
      </c>
      <c r="B193" s="4" t="s">
        <v>452</v>
      </c>
      <c r="C193" s="4" t="s">
        <v>229</v>
      </c>
      <c r="D193" s="18" t="s">
        <v>458</v>
      </c>
      <c r="E193" s="4" t="s">
        <v>160</v>
      </c>
      <c r="F193" s="4" t="s">
        <v>154</v>
      </c>
      <c r="G193" s="4" t="s">
        <v>154</v>
      </c>
      <c r="H193" s="19">
        <v>4</v>
      </c>
      <c r="I193" s="19">
        <v>4</v>
      </c>
      <c r="J193" s="20">
        <v>13640764.619999999</v>
      </c>
      <c r="K193" s="20">
        <v>1430533.33</v>
      </c>
      <c r="L193" s="20">
        <v>0</v>
      </c>
      <c r="M193" s="20">
        <v>18046666.670000002</v>
      </c>
      <c r="N193" s="20">
        <v>83.51</v>
      </c>
    </row>
    <row r="194" spans="1:14" x14ac:dyDescent="0.25">
      <c r="A194" t="str">
        <f t="shared" si="2"/>
        <v>15281057</v>
      </c>
      <c r="B194" s="4" t="s">
        <v>452</v>
      </c>
      <c r="C194" s="4" t="s">
        <v>189</v>
      </c>
      <c r="D194" s="18" t="s">
        <v>459</v>
      </c>
      <c r="E194" s="4" t="s">
        <v>182</v>
      </c>
      <c r="F194" s="4" t="s">
        <v>154</v>
      </c>
      <c r="G194" s="4" t="s">
        <v>154</v>
      </c>
      <c r="H194" s="19">
        <v>5</v>
      </c>
      <c r="I194" s="19">
        <v>5</v>
      </c>
      <c r="J194" s="20">
        <v>8938573.2400000002</v>
      </c>
      <c r="K194" s="20">
        <v>973333.33</v>
      </c>
      <c r="L194" s="20">
        <v>0</v>
      </c>
      <c r="M194" s="20">
        <v>12240000</v>
      </c>
      <c r="N194" s="20">
        <v>80.98</v>
      </c>
    </row>
    <row r="195" spans="1:14" x14ac:dyDescent="0.25">
      <c r="A195" t="str">
        <f t="shared" si="2"/>
        <v>15281064</v>
      </c>
      <c r="B195" s="4" t="s">
        <v>452</v>
      </c>
      <c r="C195" s="4" t="s">
        <v>172</v>
      </c>
      <c r="D195" s="18" t="s">
        <v>460</v>
      </c>
      <c r="E195" s="4" t="s">
        <v>163</v>
      </c>
      <c r="F195" s="4" t="s">
        <v>154</v>
      </c>
      <c r="G195" s="4" t="s">
        <v>154</v>
      </c>
      <c r="H195" s="19">
        <v>3</v>
      </c>
      <c r="I195" s="19">
        <v>3</v>
      </c>
      <c r="J195" s="20">
        <v>11597409.76</v>
      </c>
      <c r="K195" s="20">
        <v>4383333.33</v>
      </c>
      <c r="L195" s="20">
        <v>66666666.670000002</v>
      </c>
      <c r="M195" s="20">
        <v>272000000</v>
      </c>
      <c r="N195" s="20">
        <v>5.88</v>
      </c>
    </row>
    <row r="196" spans="1:14" x14ac:dyDescent="0.25">
      <c r="A196" t="str">
        <f t="shared" si="2"/>
        <v>15281067</v>
      </c>
      <c r="B196" s="4" t="s">
        <v>452</v>
      </c>
      <c r="C196" s="4" t="s">
        <v>243</v>
      </c>
      <c r="D196" s="18" t="s">
        <v>461</v>
      </c>
      <c r="E196" s="4" t="s">
        <v>160</v>
      </c>
      <c r="F196" s="4" t="s">
        <v>154</v>
      </c>
      <c r="G196" s="4" t="s">
        <v>154</v>
      </c>
      <c r="H196" s="19">
        <v>4</v>
      </c>
      <c r="I196" s="19">
        <v>4</v>
      </c>
      <c r="J196" s="20">
        <v>10744733.52</v>
      </c>
      <c r="K196" s="20">
        <v>233333.33</v>
      </c>
      <c r="L196" s="20">
        <v>0</v>
      </c>
      <c r="M196" s="20">
        <v>6631900</v>
      </c>
      <c r="N196" s="20">
        <v>165.53</v>
      </c>
    </row>
    <row r="197" spans="1:14" x14ac:dyDescent="0.25">
      <c r="A197" t="str">
        <f t="shared" si="2"/>
        <v>15281082</v>
      </c>
      <c r="B197" s="4" t="s">
        <v>452</v>
      </c>
      <c r="C197" s="4" t="s">
        <v>378</v>
      </c>
      <c r="D197" s="18" t="s">
        <v>462</v>
      </c>
      <c r="E197" s="4" t="s">
        <v>169</v>
      </c>
      <c r="F197" s="4" t="s">
        <v>154</v>
      </c>
      <c r="G197" s="4" t="s">
        <v>154</v>
      </c>
      <c r="H197" s="19">
        <v>7</v>
      </c>
      <c r="I197" s="19">
        <v>7</v>
      </c>
      <c r="J197" s="20">
        <v>17565622.379999999</v>
      </c>
      <c r="K197" s="20">
        <v>33833333.329999998</v>
      </c>
      <c r="L197" s="20">
        <v>0</v>
      </c>
      <c r="M197" s="20">
        <v>144105011.66999999</v>
      </c>
      <c r="N197" s="20">
        <v>35.67</v>
      </c>
    </row>
    <row r="198" spans="1:14" x14ac:dyDescent="0.25">
      <c r="A198" t="str">
        <f t="shared" si="2"/>
        <v>15281095</v>
      </c>
      <c r="B198" s="4" t="s">
        <v>452</v>
      </c>
      <c r="C198" s="4" t="s">
        <v>463</v>
      </c>
      <c r="D198" s="18" t="s">
        <v>464</v>
      </c>
      <c r="E198" s="4" t="s">
        <v>160</v>
      </c>
      <c r="F198" s="4" t="s">
        <v>154</v>
      </c>
      <c r="G198" s="4" t="s">
        <v>154</v>
      </c>
      <c r="H198" s="19">
        <v>5</v>
      </c>
      <c r="I198" s="19">
        <v>5</v>
      </c>
      <c r="J198" s="20">
        <v>15751792.619999999</v>
      </c>
      <c r="K198" s="20">
        <v>3190000</v>
      </c>
      <c r="L198" s="20">
        <v>0</v>
      </c>
      <c r="M198" s="20">
        <v>22650000</v>
      </c>
      <c r="N198" s="20">
        <v>83.63</v>
      </c>
    </row>
    <row r="199" spans="1:14" x14ac:dyDescent="0.25">
      <c r="A199" t="str">
        <f t="shared" si="2"/>
        <v>15291006</v>
      </c>
      <c r="B199" s="4" t="s">
        <v>465</v>
      </c>
      <c r="C199" s="4" t="s">
        <v>466</v>
      </c>
      <c r="D199" s="18" t="s">
        <v>467</v>
      </c>
      <c r="E199" s="4" t="s">
        <v>176</v>
      </c>
      <c r="F199" s="4" t="s">
        <v>154</v>
      </c>
      <c r="G199" s="4" t="s">
        <v>154</v>
      </c>
      <c r="H199" s="19">
        <v>2</v>
      </c>
      <c r="I199" s="19">
        <v>2</v>
      </c>
      <c r="J199" s="20">
        <v>2273141.7599999998</v>
      </c>
      <c r="K199" s="20">
        <v>333333.33</v>
      </c>
      <c r="L199" s="20">
        <v>0</v>
      </c>
      <c r="M199" s="20">
        <v>4315000</v>
      </c>
      <c r="N199" s="20">
        <v>60.4</v>
      </c>
    </row>
    <row r="200" spans="1:14" x14ac:dyDescent="0.25">
      <c r="A200" t="str">
        <f t="shared" si="2"/>
        <v>15291010</v>
      </c>
      <c r="B200" s="4" t="s">
        <v>465</v>
      </c>
      <c r="C200" s="4" t="s">
        <v>155</v>
      </c>
      <c r="D200" s="18" t="s">
        <v>468</v>
      </c>
      <c r="E200" s="4" t="s">
        <v>193</v>
      </c>
      <c r="F200" s="4" t="s">
        <v>154</v>
      </c>
      <c r="G200" s="4" t="s">
        <v>154</v>
      </c>
      <c r="H200" s="19">
        <v>7</v>
      </c>
      <c r="I200" s="19">
        <v>7</v>
      </c>
      <c r="J200" s="20">
        <v>5016850.67</v>
      </c>
      <c r="K200" s="20">
        <v>23333.33</v>
      </c>
      <c r="L200" s="20">
        <v>364666.67</v>
      </c>
      <c r="M200" s="20">
        <v>6716666.6699999999</v>
      </c>
      <c r="N200" s="20">
        <v>75.040000000000006</v>
      </c>
    </row>
    <row r="201" spans="1:14" x14ac:dyDescent="0.25">
      <c r="A201" t="str">
        <f t="shared" si="2"/>
        <v>15291016</v>
      </c>
      <c r="B201" s="4" t="s">
        <v>465</v>
      </c>
      <c r="C201" s="4" t="s">
        <v>207</v>
      </c>
      <c r="D201" s="18" t="s">
        <v>469</v>
      </c>
      <c r="E201" s="4" t="s">
        <v>166</v>
      </c>
      <c r="F201" s="4" t="s">
        <v>154</v>
      </c>
      <c r="G201" s="4" t="s">
        <v>154</v>
      </c>
      <c r="H201" s="19">
        <v>5</v>
      </c>
      <c r="I201" s="19">
        <v>5</v>
      </c>
      <c r="J201" s="20">
        <v>5437831.2400000002</v>
      </c>
      <c r="K201" s="20">
        <v>918666.67</v>
      </c>
      <c r="L201" s="20">
        <v>0</v>
      </c>
      <c r="M201" s="20">
        <v>5850000</v>
      </c>
      <c r="N201" s="20">
        <v>108.66</v>
      </c>
    </row>
    <row r="202" spans="1:14" x14ac:dyDescent="0.25">
      <c r="A202" t="str">
        <f t="shared" ref="A202:A265" si="3">B202&amp;C202</f>
        <v>15291019</v>
      </c>
      <c r="B202" s="4" t="s">
        <v>465</v>
      </c>
      <c r="C202" s="4" t="s">
        <v>455</v>
      </c>
      <c r="D202" s="18" t="s">
        <v>470</v>
      </c>
      <c r="E202" s="4" t="s">
        <v>169</v>
      </c>
      <c r="F202" s="4" t="s">
        <v>154</v>
      </c>
      <c r="G202" s="4" t="s">
        <v>154</v>
      </c>
      <c r="H202" s="19">
        <v>9</v>
      </c>
      <c r="I202" s="19">
        <v>9</v>
      </c>
      <c r="J202" s="20">
        <v>16635568.57</v>
      </c>
      <c r="K202" s="20">
        <v>2600000</v>
      </c>
      <c r="L202" s="20">
        <v>0</v>
      </c>
      <c r="M202" s="20">
        <v>72681666.670000002</v>
      </c>
      <c r="N202" s="20">
        <v>26.47</v>
      </c>
    </row>
    <row r="203" spans="1:14" x14ac:dyDescent="0.25">
      <c r="A203" t="str">
        <f t="shared" si="3"/>
        <v>15291036</v>
      </c>
      <c r="B203" s="4" t="s">
        <v>465</v>
      </c>
      <c r="C203" s="4" t="s">
        <v>226</v>
      </c>
      <c r="D203" s="18" t="s">
        <v>471</v>
      </c>
      <c r="E203" s="4" t="s">
        <v>166</v>
      </c>
      <c r="F203" s="4" t="s">
        <v>154</v>
      </c>
      <c r="G203" s="4" t="s">
        <v>154</v>
      </c>
      <c r="H203" s="19">
        <v>5</v>
      </c>
      <c r="I203" s="19">
        <v>5</v>
      </c>
      <c r="J203" s="20">
        <v>12538676.67</v>
      </c>
      <c r="K203" s="20">
        <v>916666.67</v>
      </c>
      <c r="L203" s="20">
        <v>0</v>
      </c>
      <c r="M203" s="20">
        <v>8033666.6699999999</v>
      </c>
      <c r="N203" s="20">
        <v>167.49</v>
      </c>
    </row>
    <row r="204" spans="1:14" x14ac:dyDescent="0.25">
      <c r="A204" t="str">
        <f t="shared" si="3"/>
        <v>15291054</v>
      </c>
      <c r="B204" s="4" t="s">
        <v>465</v>
      </c>
      <c r="C204" s="4" t="s">
        <v>214</v>
      </c>
      <c r="D204" s="18" t="s">
        <v>472</v>
      </c>
      <c r="E204" s="4" t="s">
        <v>163</v>
      </c>
      <c r="F204" s="4" t="s">
        <v>154</v>
      </c>
      <c r="G204" s="4" t="s">
        <v>154</v>
      </c>
      <c r="H204" s="19">
        <v>2</v>
      </c>
      <c r="I204" s="19">
        <v>2</v>
      </c>
      <c r="J204" s="20">
        <v>7145676.6699999999</v>
      </c>
      <c r="K204" s="20">
        <v>483333.33</v>
      </c>
      <c r="L204" s="20">
        <v>2706666.67</v>
      </c>
      <c r="M204" s="20">
        <v>16566666.67</v>
      </c>
      <c r="N204" s="20">
        <v>46.05</v>
      </c>
    </row>
    <row r="205" spans="1:14" x14ac:dyDescent="0.25">
      <c r="A205" t="str">
        <f t="shared" si="3"/>
        <v>15291058</v>
      </c>
      <c r="B205" s="4" t="s">
        <v>465</v>
      </c>
      <c r="C205" s="4" t="s">
        <v>400</v>
      </c>
      <c r="D205" s="18" t="s">
        <v>473</v>
      </c>
      <c r="E205" s="4" t="s">
        <v>169</v>
      </c>
      <c r="F205" s="4" t="s">
        <v>154</v>
      </c>
      <c r="G205" s="4" t="s">
        <v>154</v>
      </c>
      <c r="H205" s="19">
        <v>6</v>
      </c>
      <c r="I205" s="19">
        <v>6</v>
      </c>
      <c r="J205" s="20">
        <v>16457818.57</v>
      </c>
      <c r="K205" s="20">
        <v>700000</v>
      </c>
      <c r="L205" s="20">
        <v>0</v>
      </c>
      <c r="M205" s="20">
        <v>8706666.6699999999</v>
      </c>
      <c r="N205" s="20">
        <v>197.07</v>
      </c>
    </row>
    <row r="206" spans="1:14" x14ac:dyDescent="0.25">
      <c r="A206" t="str">
        <f t="shared" si="3"/>
        <v>15291062</v>
      </c>
      <c r="B206" s="4" t="s">
        <v>465</v>
      </c>
      <c r="C206" s="4" t="s">
        <v>232</v>
      </c>
      <c r="D206" s="18" t="s">
        <v>474</v>
      </c>
      <c r="E206" s="4" t="s">
        <v>160</v>
      </c>
      <c r="F206" s="4" t="s">
        <v>154</v>
      </c>
      <c r="G206" s="4" t="s">
        <v>154</v>
      </c>
      <c r="H206" s="19">
        <v>4</v>
      </c>
      <c r="I206" s="19">
        <v>4</v>
      </c>
      <c r="J206" s="20">
        <v>18584060.670000002</v>
      </c>
      <c r="K206" s="20">
        <v>6285666.6699999999</v>
      </c>
      <c r="L206" s="20">
        <v>0</v>
      </c>
      <c r="M206" s="20">
        <v>36950000</v>
      </c>
      <c r="N206" s="20">
        <v>67.31</v>
      </c>
    </row>
    <row r="207" spans="1:14" x14ac:dyDescent="0.25">
      <c r="A207" t="str">
        <f t="shared" si="3"/>
        <v>15291075</v>
      </c>
      <c r="B207" s="4" t="s">
        <v>465</v>
      </c>
      <c r="C207" s="4" t="s">
        <v>351</v>
      </c>
      <c r="D207" s="18" t="s">
        <v>475</v>
      </c>
      <c r="E207" s="4" t="s">
        <v>160</v>
      </c>
      <c r="F207" s="4" t="s">
        <v>154</v>
      </c>
      <c r="G207" s="4" t="s">
        <v>154</v>
      </c>
      <c r="H207" s="19">
        <v>3</v>
      </c>
      <c r="I207" s="19">
        <v>3</v>
      </c>
      <c r="J207" s="20">
        <v>76359615.239999995</v>
      </c>
      <c r="K207" s="20">
        <v>17435000</v>
      </c>
      <c r="L207" s="20">
        <v>0</v>
      </c>
      <c r="M207" s="20">
        <v>23633333.329999998</v>
      </c>
      <c r="N207" s="20">
        <v>396.87</v>
      </c>
    </row>
    <row r="208" spans="1:14" x14ac:dyDescent="0.25">
      <c r="A208" t="str">
        <f t="shared" si="3"/>
        <v>15291088</v>
      </c>
      <c r="B208" s="4" t="s">
        <v>465</v>
      </c>
      <c r="C208" s="4" t="s">
        <v>476</v>
      </c>
      <c r="D208" s="18" t="s">
        <v>477</v>
      </c>
      <c r="E208" s="4" t="s">
        <v>176</v>
      </c>
      <c r="F208" s="4" t="s">
        <v>154</v>
      </c>
      <c r="G208" s="4" t="s">
        <v>154</v>
      </c>
      <c r="H208" s="19">
        <v>3</v>
      </c>
      <c r="I208" s="19">
        <v>3</v>
      </c>
      <c r="J208" s="20">
        <v>6175946.1900000004</v>
      </c>
      <c r="K208" s="20">
        <v>1289333.33</v>
      </c>
      <c r="L208" s="20">
        <v>2223333.33</v>
      </c>
      <c r="M208" s="20">
        <v>9466666.6699999999</v>
      </c>
      <c r="N208" s="20">
        <v>78.86</v>
      </c>
    </row>
    <row r="209" spans="1:14" x14ac:dyDescent="0.25">
      <c r="A209" t="str">
        <f t="shared" si="3"/>
        <v>15295018</v>
      </c>
      <c r="B209" s="4" t="s">
        <v>478</v>
      </c>
      <c r="C209" s="4" t="s">
        <v>339</v>
      </c>
      <c r="D209" s="18" t="s">
        <v>479</v>
      </c>
      <c r="E209" s="4" t="s">
        <v>160</v>
      </c>
      <c r="F209" s="4" t="s">
        <v>154</v>
      </c>
      <c r="G209" s="4" t="s">
        <v>154</v>
      </c>
      <c r="H209" s="19">
        <v>4</v>
      </c>
      <c r="I209" s="19">
        <v>4</v>
      </c>
      <c r="J209" s="20">
        <v>12524296.050000001</v>
      </c>
      <c r="K209" s="20">
        <v>1553333.33</v>
      </c>
      <c r="L209" s="20">
        <v>0</v>
      </c>
      <c r="M209" s="20">
        <v>9861166.6699999999</v>
      </c>
      <c r="N209" s="20">
        <v>142.76</v>
      </c>
    </row>
    <row r="210" spans="1:14" x14ac:dyDescent="0.25">
      <c r="A210" t="str">
        <f t="shared" si="3"/>
        <v>15295026</v>
      </c>
      <c r="B210" s="4" t="s">
        <v>478</v>
      </c>
      <c r="C210" s="4" t="s">
        <v>278</v>
      </c>
      <c r="D210" s="18" t="s">
        <v>480</v>
      </c>
      <c r="E210" s="4" t="s">
        <v>176</v>
      </c>
      <c r="F210" s="4" t="s">
        <v>154</v>
      </c>
      <c r="G210" s="4" t="s">
        <v>154</v>
      </c>
      <c r="H210" s="19">
        <v>2</v>
      </c>
      <c r="I210" s="19">
        <v>2</v>
      </c>
      <c r="J210" s="20">
        <v>9905926.1400000006</v>
      </c>
      <c r="K210" s="20">
        <v>669000</v>
      </c>
      <c r="L210" s="20">
        <v>0</v>
      </c>
      <c r="M210" s="20">
        <v>12408166.67</v>
      </c>
      <c r="N210" s="20">
        <v>85.23</v>
      </c>
    </row>
    <row r="211" spans="1:14" x14ac:dyDescent="0.25">
      <c r="A211" t="str">
        <f t="shared" si="3"/>
        <v>15295030</v>
      </c>
      <c r="B211" s="4" t="s">
        <v>478</v>
      </c>
      <c r="C211" s="4" t="s">
        <v>183</v>
      </c>
      <c r="D211" s="18" t="s">
        <v>481</v>
      </c>
      <c r="E211" s="4" t="s">
        <v>169</v>
      </c>
      <c r="F211" s="4" t="s">
        <v>154</v>
      </c>
      <c r="G211" s="4" t="s">
        <v>154</v>
      </c>
      <c r="H211" s="19">
        <v>6</v>
      </c>
      <c r="I211" s="19">
        <v>6</v>
      </c>
      <c r="J211" s="20">
        <v>12652494.279999999</v>
      </c>
      <c r="K211" s="20">
        <v>5195800</v>
      </c>
      <c r="L211" s="20">
        <v>0</v>
      </c>
      <c r="M211" s="20">
        <v>17224833.329999998</v>
      </c>
      <c r="N211" s="20">
        <v>103.62</v>
      </c>
    </row>
    <row r="212" spans="1:14" x14ac:dyDescent="0.25">
      <c r="A212" t="str">
        <f t="shared" si="3"/>
        <v>15295037</v>
      </c>
      <c r="B212" s="4" t="s">
        <v>478</v>
      </c>
      <c r="C212" s="4" t="s">
        <v>298</v>
      </c>
      <c r="D212" s="18" t="s">
        <v>482</v>
      </c>
      <c r="E212" s="4" t="s">
        <v>176</v>
      </c>
      <c r="F212" s="4" t="s">
        <v>154</v>
      </c>
      <c r="G212" s="4" t="s">
        <v>154</v>
      </c>
      <c r="H212" s="19">
        <v>3</v>
      </c>
      <c r="I212" s="19">
        <v>3</v>
      </c>
      <c r="J212" s="20">
        <v>3999178.09</v>
      </c>
      <c r="K212" s="20">
        <v>1743000</v>
      </c>
      <c r="L212" s="20">
        <v>306666.67</v>
      </c>
      <c r="M212" s="20">
        <v>7794766.6699999999</v>
      </c>
      <c r="N212" s="20">
        <v>73.67</v>
      </c>
    </row>
    <row r="213" spans="1:14" x14ac:dyDescent="0.25">
      <c r="A213" t="str">
        <f t="shared" si="3"/>
        <v>15295047</v>
      </c>
      <c r="B213" s="4" t="s">
        <v>478</v>
      </c>
      <c r="C213" s="4" t="s">
        <v>170</v>
      </c>
      <c r="D213" s="18" t="s">
        <v>483</v>
      </c>
      <c r="E213" s="4" t="s">
        <v>160</v>
      </c>
      <c r="F213" s="4" t="s">
        <v>154</v>
      </c>
      <c r="G213" s="4" t="s">
        <v>154</v>
      </c>
      <c r="H213" s="19">
        <v>2</v>
      </c>
      <c r="I213" s="19">
        <v>2</v>
      </c>
      <c r="J213" s="20">
        <v>12862144.810000001</v>
      </c>
      <c r="K213" s="20">
        <v>14833333.33</v>
      </c>
      <c r="L213" s="20">
        <v>0</v>
      </c>
      <c r="M213" s="20">
        <v>27187061.670000002</v>
      </c>
      <c r="N213" s="20">
        <v>101.87</v>
      </c>
    </row>
    <row r="214" spans="1:14" x14ac:dyDescent="0.25">
      <c r="A214" t="str">
        <f t="shared" si="3"/>
        <v>15295064</v>
      </c>
      <c r="B214" s="4" t="s">
        <v>478</v>
      </c>
      <c r="C214" s="4" t="s">
        <v>172</v>
      </c>
      <c r="D214" s="18" t="s">
        <v>484</v>
      </c>
      <c r="E214" s="4" t="s">
        <v>166</v>
      </c>
      <c r="F214" s="4" t="s">
        <v>154</v>
      </c>
      <c r="G214" s="4" t="s">
        <v>154</v>
      </c>
      <c r="H214" s="19">
        <v>4</v>
      </c>
      <c r="I214" s="19">
        <v>4</v>
      </c>
      <c r="J214" s="20">
        <v>9249593.3300000001</v>
      </c>
      <c r="K214" s="20">
        <v>83333.33</v>
      </c>
      <c r="L214" s="20">
        <v>0</v>
      </c>
      <c r="M214" s="20">
        <v>16594833.33</v>
      </c>
      <c r="N214" s="20">
        <v>56.24</v>
      </c>
    </row>
    <row r="215" spans="1:14" x14ac:dyDescent="0.25">
      <c r="A215" t="str">
        <f t="shared" si="3"/>
        <v>15295083</v>
      </c>
      <c r="B215" s="4" t="s">
        <v>478</v>
      </c>
      <c r="C215" s="4" t="s">
        <v>361</v>
      </c>
      <c r="D215" s="18" t="s">
        <v>485</v>
      </c>
      <c r="E215" s="4" t="s">
        <v>157</v>
      </c>
      <c r="F215" s="4" t="s">
        <v>154</v>
      </c>
      <c r="G215" s="4" t="s">
        <v>154</v>
      </c>
      <c r="H215" s="19">
        <v>6</v>
      </c>
      <c r="I215" s="19">
        <v>6</v>
      </c>
      <c r="J215" s="20">
        <v>9164904.7599999998</v>
      </c>
      <c r="K215" s="20">
        <v>233333.33</v>
      </c>
      <c r="L215" s="20">
        <v>0</v>
      </c>
      <c r="M215" s="20">
        <v>10210000</v>
      </c>
      <c r="N215" s="20">
        <v>92.05</v>
      </c>
    </row>
    <row r="216" spans="1:14" x14ac:dyDescent="0.25">
      <c r="A216" t="str">
        <f t="shared" si="3"/>
        <v>15295084</v>
      </c>
      <c r="B216" s="4" t="s">
        <v>478</v>
      </c>
      <c r="C216" s="4" t="s">
        <v>327</v>
      </c>
      <c r="D216" s="18" t="s">
        <v>486</v>
      </c>
      <c r="E216" s="4" t="s">
        <v>166</v>
      </c>
      <c r="F216" s="4" t="s">
        <v>154</v>
      </c>
      <c r="G216" s="4" t="s">
        <v>154</v>
      </c>
      <c r="H216" s="19">
        <v>4</v>
      </c>
      <c r="I216" s="19">
        <v>4</v>
      </c>
      <c r="J216" s="20">
        <v>8469462.3300000001</v>
      </c>
      <c r="K216" s="20">
        <v>3333333.33</v>
      </c>
      <c r="L216" s="20">
        <v>0</v>
      </c>
      <c r="M216" s="20">
        <v>9011500</v>
      </c>
      <c r="N216" s="20">
        <v>130.97</v>
      </c>
    </row>
    <row r="217" spans="1:14" x14ac:dyDescent="0.25">
      <c r="A217" t="str">
        <f t="shared" si="3"/>
        <v>15295088</v>
      </c>
      <c r="B217" s="4" t="s">
        <v>478</v>
      </c>
      <c r="C217" s="4" t="s">
        <v>476</v>
      </c>
      <c r="D217" s="18" t="s">
        <v>487</v>
      </c>
      <c r="E217" s="4" t="s">
        <v>182</v>
      </c>
      <c r="F217" s="4" t="s">
        <v>154</v>
      </c>
      <c r="G217" s="4" t="s">
        <v>154</v>
      </c>
      <c r="H217" s="19">
        <v>3</v>
      </c>
      <c r="I217" s="19">
        <v>3</v>
      </c>
      <c r="J217" s="20">
        <v>8028616.6699999999</v>
      </c>
      <c r="K217" s="20">
        <v>821666.67</v>
      </c>
      <c r="L217" s="20">
        <v>0</v>
      </c>
      <c r="M217" s="20">
        <v>5094000</v>
      </c>
      <c r="N217" s="20">
        <v>173.74</v>
      </c>
    </row>
    <row r="218" spans="1:14" x14ac:dyDescent="0.25">
      <c r="A218" t="str">
        <f t="shared" si="3"/>
        <v>15295097</v>
      </c>
      <c r="B218" s="4" t="s">
        <v>478</v>
      </c>
      <c r="C218" s="4" t="s">
        <v>488</v>
      </c>
      <c r="D218" s="18" t="s">
        <v>489</v>
      </c>
      <c r="E218" s="4" t="s">
        <v>163</v>
      </c>
      <c r="F218" s="4" t="s">
        <v>154</v>
      </c>
      <c r="G218" s="4" t="s">
        <v>154</v>
      </c>
      <c r="H218" s="19">
        <v>2</v>
      </c>
      <c r="I218" s="19">
        <v>2</v>
      </c>
      <c r="J218" s="20">
        <v>4622080.29</v>
      </c>
      <c r="K218" s="20">
        <v>1300000</v>
      </c>
      <c r="L218" s="20">
        <v>0</v>
      </c>
      <c r="M218" s="20">
        <v>8958166.6699999999</v>
      </c>
      <c r="N218" s="20">
        <v>66.11</v>
      </c>
    </row>
    <row r="219" spans="1:14" x14ac:dyDescent="0.25">
      <c r="A219" t="str">
        <f t="shared" si="3"/>
        <v>15305002</v>
      </c>
      <c r="B219" s="4" t="s">
        <v>490</v>
      </c>
      <c r="C219" s="4" t="s">
        <v>273</v>
      </c>
      <c r="D219" s="18" t="s">
        <v>491</v>
      </c>
      <c r="E219" s="4" t="s">
        <v>176</v>
      </c>
      <c r="F219" s="4" t="s">
        <v>154</v>
      </c>
      <c r="G219" s="4" t="s">
        <v>154</v>
      </c>
      <c r="H219" s="19">
        <v>3</v>
      </c>
      <c r="I219" s="19">
        <v>3</v>
      </c>
      <c r="J219" s="20">
        <v>5226875.24</v>
      </c>
      <c r="K219" s="20">
        <v>2096666.67</v>
      </c>
      <c r="L219" s="20">
        <v>0</v>
      </c>
      <c r="M219" s="20">
        <v>14700000</v>
      </c>
      <c r="N219" s="20">
        <v>49.82</v>
      </c>
    </row>
    <row r="220" spans="1:14" x14ac:dyDescent="0.25">
      <c r="A220" t="str">
        <f t="shared" si="3"/>
        <v>15305031</v>
      </c>
      <c r="B220" s="4" t="s">
        <v>490</v>
      </c>
      <c r="C220" s="4" t="s">
        <v>492</v>
      </c>
      <c r="D220" s="18" t="s">
        <v>493</v>
      </c>
      <c r="E220" s="4" t="s">
        <v>160</v>
      </c>
      <c r="F220" s="4" t="s">
        <v>154</v>
      </c>
      <c r="G220" s="4" t="s">
        <v>154</v>
      </c>
      <c r="H220" s="19">
        <v>6</v>
      </c>
      <c r="I220" s="19">
        <v>6</v>
      </c>
      <c r="J220" s="20">
        <v>16820004</v>
      </c>
      <c r="K220" s="20">
        <v>10108333.33</v>
      </c>
      <c r="L220" s="20">
        <v>0</v>
      </c>
      <c r="M220" s="20">
        <v>13883333</v>
      </c>
      <c r="N220" s="20">
        <v>193.96</v>
      </c>
    </row>
    <row r="221" spans="1:14" x14ac:dyDescent="0.25">
      <c r="A221" t="str">
        <f t="shared" si="3"/>
        <v>15305032</v>
      </c>
      <c r="B221" s="4" t="s">
        <v>490</v>
      </c>
      <c r="C221" s="4" t="s">
        <v>167</v>
      </c>
      <c r="D221" s="18" t="s">
        <v>494</v>
      </c>
      <c r="E221" s="4" t="s">
        <v>166</v>
      </c>
      <c r="F221" s="4" t="s">
        <v>154</v>
      </c>
      <c r="G221" s="4" t="s">
        <v>154</v>
      </c>
      <c r="H221" s="19">
        <v>4</v>
      </c>
      <c r="I221" s="19">
        <v>4</v>
      </c>
      <c r="J221" s="20">
        <v>8795731.6699999999</v>
      </c>
      <c r="K221" s="20">
        <v>943333.33</v>
      </c>
      <c r="L221" s="20">
        <v>0</v>
      </c>
      <c r="M221" s="20">
        <v>10333333.33</v>
      </c>
      <c r="N221" s="20">
        <v>94.25</v>
      </c>
    </row>
    <row r="222" spans="1:14" x14ac:dyDescent="0.25">
      <c r="A222" t="str">
        <f t="shared" si="3"/>
        <v>15305034</v>
      </c>
      <c r="B222" s="4" t="s">
        <v>490</v>
      </c>
      <c r="C222" s="4" t="s">
        <v>372</v>
      </c>
      <c r="D222" s="18" t="s">
        <v>495</v>
      </c>
      <c r="E222" s="4" t="s">
        <v>160</v>
      </c>
      <c r="F222" s="4" t="s">
        <v>154</v>
      </c>
      <c r="G222" s="4" t="s">
        <v>154</v>
      </c>
      <c r="H222" s="19">
        <v>4</v>
      </c>
      <c r="I222" s="19">
        <v>4</v>
      </c>
      <c r="J222" s="20">
        <v>7639492.3799999999</v>
      </c>
      <c r="K222" s="20">
        <v>1233333.33</v>
      </c>
      <c r="L222" s="20">
        <v>0</v>
      </c>
      <c r="M222" s="20">
        <v>20033333.329999998</v>
      </c>
      <c r="N222" s="20">
        <v>44.29</v>
      </c>
    </row>
    <row r="223" spans="1:14" x14ac:dyDescent="0.25">
      <c r="A223" t="str">
        <f t="shared" si="3"/>
        <v>15305050</v>
      </c>
      <c r="B223" s="4" t="s">
        <v>490</v>
      </c>
      <c r="C223" s="4" t="s">
        <v>283</v>
      </c>
      <c r="D223" s="18" t="s">
        <v>496</v>
      </c>
      <c r="E223" s="4" t="s">
        <v>182</v>
      </c>
      <c r="F223" s="4" t="s">
        <v>154</v>
      </c>
      <c r="G223" s="4" t="s">
        <v>154</v>
      </c>
      <c r="H223" s="19">
        <v>5</v>
      </c>
      <c r="I223" s="19">
        <v>5</v>
      </c>
      <c r="J223" s="20">
        <v>2901735.86</v>
      </c>
      <c r="K223" s="20">
        <v>280400</v>
      </c>
      <c r="L223" s="20">
        <v>1410000</v>
      </c>
      <c r="M223" s="20">
        <v>3623333</v>
      </c>
      <c r="N223" s="20">
        <v>87.82</v>
      </c>
    </row>
    <row r="224" spans="1:14" x14ac:dyDescent="0.25">
      <c r="A224" t="str">
        <f t="shared" si="3"/>
        <v>15305068</v>
      </c>
      <c r="B224" s="4" t="s">
        <v>490</v>
      </c>
      <c r="C224" s="4" t="s">
        <v>245</v>
      </c>
      <c r="D224" s="18" t="s">
        <v>497</v>
      </c>
      <c r="E224" s="4" t="s">
        <v>176</v>
      </c>
      <c r="F224" s="4" t="s">
        <v>154</v>
      </c>
      <c r="G224" s="4" t="s">
        <v>154</v>
      </c>
      <c r="H224" s="19">
        <v>3</v>
      </c>
      <c r="I224" s="19">
        <v>3</v>
      </c>
      <c r="J224" s="20">
        <v>2736215.29</v>
      </c>
      <c r="K224" s="20">
        <v>466333.33</v>
      </c>
      <c r="L224" s="20">
        <v>0</v>
      </c>
      <c r="M224" s="20">
        <v>4000000</v>
      </c>
      <c r="N224" s="20">
        <v>80.06</v>
      </c>
    </row>
    <row r="225" spans="1:14" x14ac:dyDescent="0.25">
      <c r="A225" t="str">
        <f t="shared" si="3"/>
        <v>15305094</v>
      </c>
      <c r="B225" s="4" t="s">
        <v>490</v>
      </c>
      <c r="C225" s="4" t="s">
        <v>498</v>
      </c>
      <c r="D225" s="18" t="s">
        <v>499</v>
      </c>
      <c r="E225" s="4" t="s">
        <v>169</v>
      </c>
      <c r="F225" s="4" t="s">
        <v>154</v>
      </c>
      <c r="G225" s="4" t="s">
        <v>154</v>
      </c>
      <c r="H225" s="19">
        <v>6</v>
      </c>
      <c r="I225" s="19">
        <v>6</v>
      </c>
      <c r="J225" s="20">
        <v>13891914.949999999</v>
      </c>
      <c r="K225" s="20">
        <v>94000</v>
      </c>
      <c r="L225" s="20">
        <v>0</v>
      </c>
      <c r="M225" s="20">
        <v>9783333</v>
      </c>
      <c r="N225" s="20">
        <v>142.96</v>
      </c>
    </row>
    <row r="226" spans="1:14" x14ac:dyDescent="0.25">
      <c r="A226" t="str">
        <f t="shared" si="3"/>
        <v>15305097</v>
      </c>
      <c r="B226" s="4" t="s">
        <v>490</v>
      </c>
      <c r="C226" s="4" t="s">
        <v>488</v>
      </c>
      <c r="D226" s="18" t="s">
        <v>500</v>
      </c>
      <c r="E226" s="4" t="s">
        <v>176</v>
      </c>
      <c r="F226" s="4" t="s">
        <v>154</v>
      </c>
      <c r="G226" s="4" t="s">
        <v>154</v>
      </c>
      <c r="H226" s="19">
        <v>3</v>
      </c>
      <c r="I226" s="19">
        <v>3</v>
      </c>
      <c r="J226" s="20">
        <v>9372512.5700000003</v>
      </c>
      <c r="K226" s="20">
        <v>6846666.6699999999</v>
      </c>
      <c r="L226" s="20">
        <v>0</v>
      </c>
      <c r="M226" s="20">
        <v>5499999.6699999999</v>
      </c>
      <c r="N226" s="20">
        <v>294.89</v>
      </c>
    </row>
    <row r="227" spans="1:14" x14ac:dyDescent="0.25">
      <c r="A227" t="str">
        <f t="shared" si="3"/>
        <v>15305115</v>
      </c>
      <c r="B227" s="4" t="s">
        <v>490</v>
      </c>
      <c r="C227" s="4" t="s">
        <v>501</v>
      </c>
      <c r="D227" s="18" t="s">
        <v>502</v>
      </c>
      <c r="E227" s="4" t="s">
        <v>169</v>
      </c>
      <c r="F227" s="4" t="s">
        <v>154</v>
      </c>
      <c r="G227" s="4" t="s">
        <v>154</v>
      </c>
      <c r="H227" s="19">
        <v>5</v>
      </c>
      <c r="I227" s="19">
        <v>5</v>
      </c>
      <c r="J227" s="20">
        <v>11331877.859999999</v>
      </c>
      <c r="K227" s="20">
        <v>3300000</v>
      </c>
      <c r="L227" s="20">
        <v>200000</v>
      </c>
      <c r="M227" s="20">
        <v>10630000</v>
      </c>
      <c r="N227" s="20">
        <v>137.65</v>
      </c>
    </row>
    <row r="228" spans="1:14" x14ac:dyDescent="0.25">
      <c r="A228" t="str">
        <f t="shared" si="3"/>
        <v>15305127</v>
      </c>
      <c r="B228" s="4" t="s">
        <v>490</v>
      </c>
      <c r="C228" s="4" t="s">
        <v>253</v>
      </c>
      <c r="D228" s="18" t="s">
        <v>503</v>
      </c>
      <c r="E228" s="4" t="s">
        <v>160</v>
      </c>
      <c r="F228" s="4" t="s">
        <v>154</v>
      </c>
      <c r="G228" s="4" t="s">
        <v>154</v>
      </c>
      <c r="H228" s="19">
        <v>3</v>
      </c>
      <c r="I228" s="19">
        <v>3</v>
      </c>
      <c r="J228" s="20">
        <v>5453977.29</v>
      </c>
      <c r="K228" s="20">
        <v>166666.67000000001</v>
      </c>
      <c r="L228" s="20">
        <v>0</v>
      </c>
      <c r="M228" s="20">
        <v>8000000</v>
      </c>
      <c r="N228" s="20">
        <v>70.260000000000005</v>
      </c>
    </row>
    <row r="229" spans="1:14" x14ac:dyDescent="0.25">
      <c r="A229" t="str">
        <f t="shared" si="3"/>
        <v>15337020</v>
      </c>
      <c r="B229" s="4" t="s">
        <v>504</v>
      </c>
      <c r="C229" s="4" t="s">
        <v>256</v>
      </c>
      <c r="D229" s="18" t="s">
        <v>505</v>
      </c>
      <c r="E229" s="4" t="s">
        <v>160</v>
      </c>
      <c r="F229" s="4" t="s">
        <v>154</v>
      </c>
      <c r="G229" s="4" t="s">
        <v>154</v>
      </c>
      <c r="H229" s="19">
        <v>3</v>
      </c>
      <c r="I229" s="19">
        <v>3</v>
      </c>
      <c r="J229" s="20">
        <v>7059135.2400000002</v>
      </c>
      <c r="K229" s="20">
        <v>0</v>
      </c>
      <c r="L229" s="20">
        <v>0</v>
      </c>
      <c r="M229" s="20">
        <v>5691500</v>
      </c>
      <c r="N229" s="20">
        <v>124.03</v>
      </c>
    </row>
    <row r="230" spans="1:14" x14ac:dyDescent="0.25">
      <c r="A230" t="str">
        <f t="shared" si="3"/>
        <v>15337024</v>
      </c>
      <c r="B230" s="4" t="s">
        <v>504</v>
      </c>
      <c r="C230" s="4" t="s">
        <v>276</v>
      </c>
      <c r="D230" s="18" t="s">
        <v>506</v>
      </c>
      <c r="E230" s="4" t="s">
        <v>182</v>
      </c>
      <c r="F230" s="4" t="s">
        <v>154</v>
      </c>
      <c r="G230" s="4" t="s">
        <v>154</v>
      </c>
      <c r="H230" s="19">
        <v>5</v>
      </c>
      <c r="I230" s="19">
        <v>5</v>
      </c>
      <c r="J230" s="20">
        <v>6612028.0899999999</v>
      </c>
      <c r="K230" s="20">
        <v>1647666.67</v>
      </c>
      <c r="L230" s="20">
        <v>2023333.33</v>
      </c>
      <c r="M230" s="20">
        <v>11568166.67</v>
      </c>
      <c r="N230" s="20">
        <v>71.400000000000006</v>
      </c>
    </row>
    <row r="231" spans="1:14" x14ac:dyDescent="0.25">
      <c r="A231" t="str">
        <f t="shared" si="3"/>
        <v>15337035</v>
      </c>
      <c r="B231" s="4" t="s">
        <v>504</v>
      </c>
      <c r="C231" s="4" t="s">
        <v>316</v>
      </c>
      <c r="D231" s="18" t="s">
        <v>507</v>
      </c>
      <c r="E231" s="4" t="s">
        <v>157</v>
      </c>
      <c r="F231" s="4" t="s">
        <v>154</v>
      </c>
      <c r="G231" s="4" t="s">
        <v>154</v>
      </c>
      <c r="H231" s="19">
        <v>6</v>
      </c>
      <c r="I231" s="19">
        <v>6</v>
      </c>
      <c r="J231" s="20">
        <v>9947089.5199999996</v>
      </c>
      <c r="K231" s="20">
        <v>764833.33</v>
      </c>
      <c r="L231" s="20">
        <v>0</v>
      </c>
      <c r="M231" s="20">
        <v>13078166.67</v>
      </c>
      <c r="N231" s="20">
        <v>81.91</v>
      </c>
    </row>
    <row r="232" spans="1:14" x14ac:dyDescent="0.25">
      <c r="A232" t="str">
        <f t="shared" si="3"/>
        <v>15337037</v>
      </c>
      <c r="B232" s="4" t="s">
        <v>504</v>
      </c>
      <c r="C232" s="4" t="s">
        <v>298</v>
      </c>
      <c r="D232" s="18" t="s">
        <v>508</v>
      </c>
      <c r="E232" s="4" t="s">
        <v>160</v>
      </c>
      <c r="F232" s="4" t="s">
        <v>154</v>
      </c>
      <c r="G232" s="4" t="s">
        <v>154</v>
      </c>
      <c r="H232" s="19">
        <v>5</v>
      </c>
      <c r="I232" s="19">
        <v>5</v>
      </c>
      <c r="J232" s="20">
        <v>34138784.090000004</v>
      </c>
      <c r="K232" s="20">
        <v>21028000</v>
      </c>
      <c r="L232" s="20">
        <v>0</v>
      </c>
      <c r="M232" s="20">
        <v>70890166.670000002</v>
      </c>
      <c r="N232" s="20">
        <v>77.819999999999993</v>
      </c>
    </row>
    <row r="233" spans="1:14" x14ac:dyDescent="0.25">
      <c r="A233" t="str">
        <f t="shared" si="3"/>
        <v>15337050</v>
      </c>
      <c r="B233" s="4" t="s">
        <v>504</v>
      </c>
      <c r="C233" s="4" t="s">
        <v>283</v>
      </c>
      <c r="D233" s="18" t="s">
        <v>509</v>
      </c>
      <c r="E233" s="4" t="s">
        <v>166</v>
      </c>
      <c r="F233" s="4" t="s">
        <v>154</v>
      </c>
      <c r="G233" s="4" t="s">
        <v>154</v>
      </c>
      <c r="H233" s="19">
        <v>4</v>
      </c>
      <c r="I233" s="19">
        <v>4</v>
      </c>
      <c r="J233" s="20">
        <v>8163970.5700000003</v>
      </c>
      <c r="K233" s="20">
        <v>1143333.33</v>
      </c>
      <c r="L233" s="20">
        <v>0</v>
      </c>
      <c r="M233" s="20">
        <v>13345266.67</v>
      </c>
      <c r="N233" s="20">
        <v>69.739999999999995</v>
      </c>
    </row>
    <row r="234" spans="1:14" x14ac:dyDescent="0.25">
      <c r="A234" t="str">
        <f t="shared" si="3"/>
        <v>15337051</v>
      </c>
      <c r="B234" s="4" t="s">
        <v>504</v>
      </c>
      <c r="C234" s="4" t="s">
        <v>348</v>
      </c>
      <c r="D234" s="18" t="s">
        <v>510</v>
      </c>
      <c r="E234" s="4" t="s">
        <v>169</v>
      </c>
      <c r="F234" s="4" t="s">
        <v>154</v>
      </c>
      <c r="G234" s="4" t="s">
        <v>154</v>
      </c>
      <c r="H234" s="19">
        <v>5</v>
      </c>
      <c r="I234" s="19">
        <v>5</v>
      </c>
      <c r="J234" s="20">
        <v>18753748.09</v>
      </c>
      <c r="K234" s="20">
        <v>12021000</v>
      </c>
      <c r="L234" s="20">
        <v>0</v>
      </c>
      <c r="M234" s="20">
        <v>38064833.329999998</v>
      </c>
      <c r="N234" s="20">
        <v>80.849999999999994</v>
      </c>
    </row>
    <row r="235" spans="1:14" x14ac:dyDescent="0.25">
      <c r="A235" t="str">
        <f t="shared" si="3"/>
        <v>15337065</v>
      </c>
      <c r="B235" s="4" t="s">
        <v>504</v>
      </c>
      <c r="C235" s="4" t="s">
        <v>511</v>
      </c>
      <c r="D235" s="18" t="s">
        <v>512</v>
      </c>
      <c r="E235" s="4" t="s">
        <v>176</v>
      </c>
      <c r="F235" s="4" t="s">
        <v>154</v>
      </c>
      <c r="G235" s="4" t="s">
        <v>154</v>
      </c>
      <c r="H235" s="19">
        <v>3</v>
      </c>
      <c r="I235" s="19">
        <v>3</v>
      </c>
      <c r="J235" s="20">
        <v>6398143.5199999996</v>
      </c>
      <c r="K235" s="20">
        <v>1823333.33</v>
      </c>
      <c r="L235" s="20">
        <v>11666.67</v>
      </c>
      <c r="M235" s="20">
        <v>10151500</v>
      </c>
      <c r="N235" s="20">
        <v>80.989999999999995</v>
      </c>
    </row>
    <row r="236" spans="1:14" x14ac:dyDescent="0.25">
      <c r="A236" t="str">
        <f t="shared" si="3"/>
        <v>15337078</v>
      </c>
      <c r="B236" s="4" t="s">
        <v>504</v>
      </c>
      <c r="C236" s="4" t="s">
        <v>264</v>
      </c>
      <c r="D236" s="18" t="s">
        <v>513</v>
      </c>
      <c r="E236" s="4" t="s">
        <v>160</v>
      </c>
      <c r="F236" s="4" t="s">
        <v>154</v>
      </c>
      <c r="G236" s="4" t="s">
        <v>154</v>
      </c>
      <c r="H236" s="19">
        <v>4</v>
      </c>
      <c r="I236" s="19">
        <v>4</v>
      </c>
      <c r="J236" s="20">
        <v>12433395.24</v>
      </c>
      <c r="K236" s="20">
        <v>5768833.3300000001</v>
      </c>
      <c r="L236" s="20">
        <v>0</v>
      </c>
      <c r="M236" s="20">
        <v>21961500</v>
      </c>
      <c r="N236" s="20">
        <v>82.88</v>
      </c>
    </row>
    <row r="237" spans="1:14" x14ac:dyDescent="0.25">
      <c r="A237" t="str">
        <f t="shared" si="3"/>
        <v>15337087</v>
      </c>
      <c r="B237" s="4" t="s">
        <v>504</v>
      </c>
      <c r="C237" s="4" t="s">
        <v>198</v>
      </c>
      <c r="D237" s="18" t="s">
        <v>514</v>
      </c>
      <c r="E237" s="4" t="s">
        <v>193</v>
      </c>
      <c r="F237" s="4" t="s">
        <v>154</v>
      </c>
      <c r="G237" s="4" t="s">
        <v>154</v>
      </c>
      <c r="H237" s="19">
        <v>3</v>
      </c>
      <c r="I237" s="19">
        <v>3</v>
      </c>
      <c r="J237" s="20">
        <v>3441755.71</v>
      </c>
      <c r="K237" s="20">
        <v>530666.67000000004</v>
      </c>
      <c r="L237" s="20">
        <v>0</v>
      </c>
      <c r="M237" s="20">
        <v>4921500</v>
      </c>
      <c r="N237" s="20">
        <v>80.72</v>
      </c>
    </row>
    <row r="238" spans="1:14" x14ac:dyDescent="0.25">
      <c r="A238" t="str">
        <f t="shared" si="3"/>
        <v>15337097</v>
      </c>
      <c r="B238" s="4" t="s">
        <v>504</v>
      </c>
      <c r="C238" s="4" t="s">
        <v>488</v>
      </c>
      <c r="D238" s="18" t="s">
        <v>515</v>
      </c>
      <c r="E238" s="4" t="s">
        <v>163</v>
      </c>
      <c r="F238" s="4" t="s">
        <v>154</v>
      </c>
      <c r="G238" s="4" t="s">
        <v>154</v>
      </c>
      <c r="H238" s="19">
        <v>3</v>
      </c>
      <c r="I238" s="19">
        <v>3</v>
      </c>
      <c r="J238" s="20">
        <v>9755403.8100000005</v>
      </c>
      <c r="K238" s="20">
        <v>1271666.67</v>
      </c>
      <c r="L238" s="20">
        <v>0</v>
      </c>
      <c r="M238" s="20">
        <v>10896833.33</v>
      </c>
      <c r="N238" s="20">
        <v>101.2</v>
      </c>
    </row>
    <row r="239" spans="1:14" x14ac:dyDescent="0.25">
      <c r="A239" t="str">
        <f t="shared" si="3"/>
        <v>15340001</v>
      </c>
      <c r="B239" s="4" t="s">
        <v>516</v>
      </c>
      <c r="C239" s="4" t="s">
        <v>271</v>
      </c>
      <c r="D239" s="18" t="s">
        <v>517</v>
      </c>
      <c r="E239" s="4" t="s">
        <v>166</v>
      </c>
      <c r="F239" s="4" t="s">
        <v>154</v>
      </c>
      <c r="G239" s="4" t="s">
        <v>154</v>
      </c>
      <c r="H239" s="19">
        <v>5</v>
      </c>
      <c r="I239" s="19">
        <v>5</v>
      </c>
      <c r="J239" s="20">
        <v>8306227.1399999997</v>
      </c>
      <c r="K239" s="20">
        <v>185000</v>
      </c>
      <c r="L239" s="20">
        <v>4220000</v>
      </c>
      <c r="M239" s="20">
        <v>21800000</v>
      </c>
      <c r="N239" s="20">
        <v>38.950000000000003</v>
      </c>
    </row>
    <row r="240" spans="1:14" x14ac:dyDescent="0.25">
      <c r="A240" t="str">
        <f t="shared" si="3"/>
        <v>15340015</v>
      </c>
      <c r="B240" s="4" t="s">
        <v>516</v>
      </c>
      <c r="C240" s="4" t="s">
        <v>518</v>
      </c>
      <c r="D240" s="18" t="s">
        <v>519</v>
      </c>
      <c r="E240" s="4" t="s">
        <v>160</v>
      </c>
      <c r="F240" s="4" t="s">
        <v>154</v>
      </c>
      <c r="G240" s="4" t="s">
        <v>154</v>
      </c>
      <c r="H240" s="19">
        <v>4</v>
      </c>
      <c r="I240" s="19">
        <v>4</v>
      </c>
      <c r="J240" s="20">
        <v>8453598.0899999999</v>
      </c>
      <c r="K240" s="20">
        <v>4637266.67</v>
      </c>
      <c r="L240" s="20">
        <v>0</v>
      </c>
      <c r="M240" s="20">
        <v>11216666.67</v>
      </c>
      <c r="N240" s="20">
        <v>116.71</v>
      </c>
    </row>
    <row r="241" spans="1:14" x14ac:dyDescent="0.25">
      <c r="A241" t="str">
        <f t="shared" si="3"/>
        <v>15340016</v>
      </c>
      <c r="B241" s="4" t="s">
        <v>516</v>
      </c>
      <c r="C241" s="4" t="s">
        <v>207</v>
      </c>
      <c r="D241" s="18" t="s">
        <v>520</v>
      </c>
      <c r="E241" s="4" t="s">
        <v>169</v>
      </c>
      <c r="F241" s="4" t="s">
        <v>154</v>
      </c>
      <c r="G241" s="4" t="s">
        <v>154</v>
      </c>
      <c r="H241" s="19">
        <v>8</v>
      </c>
      <c r="I241" s="19">
        <v>8</v>
      </c>
      <c r="J241" s="20">
        <v>33507145.710000001</v>
      </c>
      <c r="K241" s="20">
        <v>2077666.67</v>
      </c>
      <c r="L241" s="20">
        <v>0</v>
      </c>
      <c r="M241" s="20">
        <v>15156666.67</v>
      </c>
      <c r="N241" s="20">
        <v>234.78</v>
      </c>
    </row>
    <row r="242" spans="1:14" x14ac:dyDescent="0.25">
      <c r="A242" t="str">
        <f t="shared" si="3"/>
        <v>15340030</v>
      </c>
      <c r="B242" s="4" t="s">
        <v>516</v>
      </c>
      <c r="C242" s="4" t="s">
        <v>183</v>
      </c>
      <c r="D242" s="18" t="s">
        <v>521</v>
      </c>
      <c r="E242" s="4" t="s">
        <v>166</v>
      </c>
      <c r="F242" s="4" t="s">
        <v>154</v>
      </c>
      <c r="G242" s="4" t="s">
        <v>154</v>
      </c>
      <c r="H242" s="19">
        <v>4</v>
      </c>
      <c r="I242" s="19">
        <v>4</v>
      </c>
      <c r="J242" s="20">
        <v>3791129.52</v>
      </c>
      <c r="K242" s="20">
        <v>62333.33</v>
      </c>
      <c r="L242" s="20">
        <v>100666.67</v>
      </c>
      <c r="M242" s="20">
        <v>5200000</v>
      </c>
      <c r="N242" s="20">
        <v>74.11</v>
      </c>
    </row>
    <row r="243" spans="1:14" x14ac:dyDescent="0.25">
      <c r="A243" t="str">
        <f t="shared" si="3"/>
        <v>15340031</v>
      </c>
      <c r="B243" s="4" t="s">
        <v>516</v>
      </c>
      <c r="C243" s="4" t="s">
        <v>492</v>
      </c>
      <c r="D243" s="18" t="s">
        <v>522</v>
      </c>
      <c r="E243" s="4" t="s">
        <v>182</v>
      </c>
      <c r="F243" s="4" t="s">
        <v>154</v>
      </c>
      <c r="G243" s="4" t="s">
        <v>154</v>
      </c>
      <c r="H243" s="19">
        <v>5</v>
      </c>
      <c r="I243" s="19">
        <v>5</v>
      </c>
      <c r="J243" s="20">
        <v>8436438.0899999999</v>
      </c>
      <c r="K243" s="20">
        <v>830000</v>
      </c>
      <c r="L243" s="20">
        <v>1466666.67</v>
      </c>
      <c r="M243" s="20">
        <v>9600000</v>
      </c>
      <c r="N243" s="20">
        <v>96.53</v>
      </c>
    </row>
    <row r="244" spans="1:14" x14ac:dyDescent="0.25">
      <c r="A244" t="str">
        <f t="shared" si="3"/>
        <v>15340041</v>
      </c>
      <c r="B244" s="4" t="s">
        <v>516</v>
      </c>
      <c r="C244" s="4" t="s">
        <v>343</v>
      </c>
      <c r="D244" s="18" t="s">
        <v>523</v>
      </c>
      <c r="E244" s="4" t="s">
        <v>169</v>
      </c>
      <c r="F244" s="4" t="s">
        <v>154</v>
      </c>
      <c r="G244" s="4" t="s">
        <v>154</v>
      </c>
      <c r="H244" s="19">
        <v>5</v>
      </c>
      <c r="I244" s="19">
        <v>5</v>
      </c>
      <c r="J244" s="20">
        <v>25837683.859999999</v>
      </c>
      <c r="K244" s="20">
        <v>20760000</v>
      </c>
      <c r="L244" s="20">
        <v>0</v>
      </c>
      <c r="M244" s="20">
        <v>98475700</v>
      </c>
      <c r="N244" s="20">
        <v>47.32</v>
      </c>
    </row>
    <row r="245" spans="1:14" x14ac:dyDescent="0.25">
      <c r="A245" t="str">
        <f t="shared" si="3"/>
        <v>15340056</v>
      </c>
      <c r="B245" s="4" t="s">
        <v>516</v>
      </c>
      <c r="C245" s="4" t="s">
        <v>524</v>
      </c>
      <c r="D245" s="18" t="s">
        <v>525</v>
      </c>
      <c r="E245" s="4" t="s">
        <v>160</v>
      </c>
      <c r="F245" s="4" t="s">
        <v>154</v>
      </c>
      <c r="G245" s="4" t="s">
        <v>154</v>
      </c>
      <c r="H245" s="19">
        <v>5</v>
      </c>
      <c r="I245" s="19">
        <v>5</v>
      </c>
      <c r="J245" s="20">
        <v>12133489.050000001</v>
      </c>
      <c r="K245" s="20">
        <v>3740000</v>
      </c>
      <c r="L245" s="20">
        <v>0</v>
      </c>
      <c r="M245" s="20">
        <v>5933333.3300000001</v>
      </c>
      <c r="N245" s="20">
        <v>267.52999999999997</v>
      </c>
    </row>
    <row r="246" spans="1:14" x14ac:dyDescent="0.25">
      <c r="A246" t="str">
        <f t="shared" si="3"/>
        <v>15340059</v>
      </c>
      <c r="B246" s="4" t="s">
        <v>516</v>
      </c>
      <c r="C246" s="4" t="s">
        <v>191</v>
      </c>
      <c r="D246" s="18" t="s">
        <v>526</v>
      </c>
      <c r="E246" s="4" t="s">
        <v>160</v>
      </c>
      <c r="F246" s="4" t="s">
        <v>154</v>
      </c>
      <c r="G246" s="4" t="s">
        <v>154</v>
      </c>
      <c r="H246" s="19">
        <v>4</v>
      </c>
      <c r="I246" s="19">
        <v>4</v>
      </c>
      <c r="J246" s="20">
        <v>4427878.09</v>
      </c>
      <c r="K246" s="20">
        <v>691000</v>
      </c>
      <c r="L246" s="20">
        <v>0</v>
      </c>
      <c r="M246" s="20">
        <v>3033333.33</v>
      </c>
      <c r="N246" s="20">
        <v>168.75</v>
      </c>
    </row>
    <row r="247" spans="1:14" x14ac:dyDescent="0.25">
      <c r="A247" t="str">
        <f t="shared" si="3"/>
        <v>15340060</v>
      </c>
      <c r="B247" s="4" t="s">
        <v>516</v>
      </c>
      <c r="C247" s="4" t="s">
        <v>402</v>
      </c>
      <c r="D247" s="18" t="s">
        <v>527</v>
      </c>
      <c r="E247" s="4" t="s">
        <v>157</v>
      </c>
      <c r="F247" s="4" t="s">
        <v>154</v>
      </c>
      <c r="G247" s="4" t="s">
        <v>154</v>
      </c>
      <c r="H247" s="19">
        <v>10</v>
      </c>
      <c r="I247" s="19">
        <v>10</v>
      </c>
      <c r="J247" s="20">
        <v>12534510</v>
      </c>
      <c r="K247" s="20">
        <v>2210666.67</v>
      </c>
      <c r="L247" s="20">
        <v>609000</v>
      </c>
      <c r="M247" s="20">
        <v>12666666.67</v>
      </c>
      <c r="N247" s="20">
        <v>116.41</v>
      </c>
    </row>
    <row r="248" spans="1:14" x14ac:dyDescent="0.25">
      <c r="A248" t="str">
        <f t="shared" si="3"/>
        <v>15340085</v>
      </c>
      <c r="B248" s="4" t="s">
        <v>516</v>
      </c>
      <c r="C248" s="4" t="s">
        <v>266</v>
      </c>
      <c r="D248" s="18" t="s">
        <v>528</v>
      </c>
      <c r="E248" s="4" t="s">
        <v>163</v>
      </c>
      <c r="F248" s="4" t="s">
        <v>154</v>
      </c>
      <c r="G248" s="4" t="s">
        <v>154</v>
      </c>
      <c r="H248" s="19">
        <v>3</v>
      </c>
      <c r="I248" s="19">
        <v>3</v>
      </c>
      <c r="J248" s="20">
        <v>6545541.9000000004</v>
      </c>
      <c r="K248" s="20">
        <v>1346666.67</v>
      </c>
      <c r="L248" s="20">
        <v>66666.67</v>
      </c>
      <c r="M248" s="20">
        <v>5450000</v>
      </c>
      <c r="N248" s="20">
        <v>144.81</v>
      </c>
    </row>
    <row r="249" spans="1:14" x14ac:dyDescent="0.25">
      <c r="A249" t="str">
        <f t="shared" si="3"/>
        <v>15350008</v>
      </c>
      <c r="B249" s="4" t="s">
        <v>529</v>
      </c>
      <c r="C249" s="4" t="s">
        <v>306</v>
      </c>
      <c r="D249" s="18" t="s">
        <v>530</v>
      </c>
      <c r="E249" s="4" t="s">
        <v>176</v>
      </c>
      <c r="F249" s="4" t="s">
        <v>154</v>
      </c>
      <c r="G249" s="4" t="s">
        <v>154</v>
      </c>
      <c r="H249" s="19">
        <v>3</v>
      </c>
      <c r="I249" s="19">
        <v>3</v>
      </c>
      <c r="J249" s="20">
        <v>8645215.7100000009</v>
      </c>
      <c r="K249" s="20">
        <v>466666.67</v>
      </c>
      <c r="L249" s="20">
        <v>0</v>
      </c>
      <c r="M249" s="20">
        <v>9700000</v>
      </c>
      <c r="N249" s="20">
        <v>93.94</v>
      </c>
    </row>
    <row r="250" spans="1:14" x14ac:dyDescent="0.25">
      <c r="A250" t="str">
        <f t="shared" si="3"/>
        <v>15350009</v>
      </c>
      <c r="B250" s="4" t="s">
        <v>529</v>
      </c>
      <c r="C250" s="4" t="s">
        <v>152</v>
      </c>
      <c r="D250" s="18" t="s">
        <v>531</v>
      </c>
      <c r="E250" s="4" t="s">
        <v>166</v>
      </c>
      <c r="F250" s="4" t="s">
        <v>154</v>
      </c>
      <c r="G250" s="4" t="s">
        <v>154</v>
      </c>
      <c r="H250" s="19">
        <v>4</v>
      </c>
      <c r="I250" s="19">
        <v>4</v>
      </c>
      <c r="J250" s="20">
        <v>9245570</v>
      </c>
      <c r="K250" s="20">
        <v>133333.32999999999</v>
      </c>
      <c r="L250" s="20">
        <v>666666.67000000004</v>
      </c>
      <c r="M250" s="20">
        <v>9000000</v>
      </c>
      <c r="N250" s="20">
        <v>104.21</v>
      </c>
    </row>
    <row r="251" spans="1:14" x14ac:dyDescent="0.25">
      <c r="A251" t="str">
        <f t="shared" si="3"/>
        <v>15350013</v>
      </c>
      <c r="B251" s="4" t="s">
        <v>529</v>
      </c>
      <c r="C251" s="4" t="s">
        <v>180</v>
      </c>
      <c r="D251" s="18" t="s">
        <v>532</v>
      </c>
      <c r="E251" s="4" t="s">
        <v>169</v>
      </c>
      <c r="F251" s="4" t="s">
        <v>154</v>
      </c>
      <c r="G251" s="4" t="s">
        <v>154</v>
      </c>
      <c r="H251" s="19">
        <v>7</v>
      </c>
      <c r="I251" s="19">
        <v>7</v>
      </c>
      <c r="J251" s="20">
        <v>13253504.289999999</v>
      </c>
      <c r="K251" s="20">
        <v>2311333.33</v>
      </c>
      <c r="L251" s="20">
        <v>0</v>
      </c>
      <c r="M251" s="20">
        <v>13820000</v>
      </c>
      <c r="N251" s="20">
        <v>112.63</v>
      </c>
    </row>
    <row r="252" spans="1:14" x14ac:dyDescent="0.25">
      <c r="A252" t="str">
        <f t="shared" si="3"/>
        <v>15350015</v>
      </c>
      <c r="B252" s="4" t="s">
        <v>529</v>
      </c>
      <c r="C252" s="4" t="s">
        <v>518</v>
      </c>
      <c r="D252" s="18" t="s">
        <v>533</v>
      </c>
      <c r="E252" s="4" t="s">
        <v>10</v>
      </c>
      <c r="F252" s="4" t="s">
        <v>154</v>
      </c>
      <c r="G252" s="4" t="s">
        <v>154</v>
      </c>
      <c r="H252" s="19">
        <v>2</v>
      </c>
      <c r="I252" s="19">
        <v>2</v>
      </c>
      <c r="J252" s="20">
        <v>5084150</v>
      </c>
      <c r="K252" s="20">
        <v>1550000</v>
      </c>
      <c r="L252" s="20">
        <v>0</v>
      </c>
      <c r="M252" s="20">
        <v>6300000</v>
      </c>
      <c r="N252" s="20">
        <v>105.3</v>
      </c>
    </row>
    <row r="253" spans="1:14" x14ac:dyDescent="0.25">
      <c r="A253" t="str">
        <f t="shared" si="3"/>
        <v>15350045</v>
      </c>
      <c r="B253" s="4" t="s">
        <v>529</v>
      </c>
      <c r="C253" s="4" t="s">
        <v>229</v>
      </c>
      <c r="D253" s="18" t="s">
        <v>534</v>
      </c>
      <c r="E253" s="4" t="s">
        <v>157</v>
      </c>
      <c r="F253" s="4" t="s">
        <v>154</v>
      </c>
      <c r="G253" s="4" t="s">
        <v>154</v>
      </c>
      <c r="H253" s="19">
        <v>6</v>
      </c>
      <c r="I253" s="19">
        <v>6</v>
      </c>
      <c r="J253" s="20">
        <v>9382061.4299999997</v>
      </c>
      <c r="K253" s="20">
        <v>1308333.33</v>
      </c>
      <c r="L253" s="20">
        <v>0</v>
      </c>
      <c r="M253" s="20">
        <v>14300000</v>
      </c>
      <c r="N253" s="20">
        <v>74.760000000000005</v>
      </c>
    </row>
    <row r="254" spans="1:14" x14ac:dyDescent="0.25">
      <c r="A254" t="str">
        <f t="shared" si="3"/>
        <v>15350062</v>
      </c>
      <c r="B254" s="4" t="s">
        <v>529</v>
      </c>
      <c r="C254" s="4" t="s">
        <v>232</v>
      </c>
      <c r="D254" s="18" t="s">
        <v>535</v>
      </c>
      <c r="E254" s="4" t="s">
        <v>193</v>
      </c>
      <c r="F254" s="4" t="s">
        <v>154</v>
      </c>
      <c r="G254" s="4" t="s">
        <v>154</v>
      </c>
      <c r="H254" s="19">
        <v>3</v>
      </c>
      <c r="I254" s="19">
        <v>3</v>
      </c>
      <c r="J254" s="20">
        <v>5673473.8099999996</v>
      </c>
      <c r="K254" s="20">
        <v>3200000</v>
      </c>
      <c r="L254" s="20">
        <v>4033333.33</v>
      </c>
      <c r="M254" s="20">
        <v>18500000</v>
      </c>
      <c r="N254" s="20">
        <v>47.96</v>
      </c>
    </row>
    <row r="255" spans="1:14" x14ac:dyDescent="0.25">
      <c r="A255" t="str">
        <f t="shared" si="3"/>
        <v>15350073</v>
      </c>
      <c r="B255" s="4" t="s">
        <v>529</v>
      </c>
      <c r="C255" s="4" t="s">
        <v>174</v>
      </c>
      <c r="D255" s="18" t="s">
        <v>536</v>
      </c>
      <c r="E255" s="4" t="s">
        <v>166</v>
      </c>
      <c r="F255" s="4" t="s">
        <v>154</v>
      </c>
      <c r="G255" s="4" t="s">
        <v>154</v>
      </c>
      <c r="H255" s="19">
        <v>5</v>
      </c>
      <c r="I255" s="19">
        <v>5</v>
      </c>
      <c r="J255" s="20">
        <v>4906733.33</v>
      </c>
      <c r="K255" s="20">
        <v>100000</v>
      </c>
      <c r="L255" s="20">
        <v>6666.67</v>
      </c>
      <c r="M255" s="20">
        <v>5533333.3300000001</v>
      </c>
      <c r="N255" s="20">
        <v>90.48</v>
      </c>
    </row>
    <row r="256" spans="1:14" x14ac:dyDescent="0.25">
      <c r="A256" t="str">
        <f t="shared" si="3"/>
        <v>15350091</v>
      </c>
      <c r="B256" s="4" t="s">
        <v>529</v>
      </c>
      <c r="C256" s="4" t="s">
        <v>537</v>
      </c>
      <c r="D256" s="18" t="s">
        <v>538</v>
      </c>
      <c r="E256" s="4" t="s">
        <v>176</v>
      </c>
      <c r="F256" s="4" t="s">
        <v>154</v>
      </c>
      <c r="G256" s="4" t="s">
        <v>154</v>
      </c>
      <c r="H256" s="19">
        <v>2</v>
      </c>
      <c r="I256" s="19">
        <v>2</v>
      </c>
      <c r="J256" s="20">
        <v>15244322.380000001</v>
      </c>
      <c r="K256" s="20">
        <v>1083333.33</v>
      </c>
      <c r="L256" s="20">
        <v>0</v>
      </c>
      <c r="M256" s="20">
        <v>20000000</v>
      </c>
      <c r="N256" s="20">
        <v>81.64</v>
      </c>
    </row>
    <row r="257" spans="1:14" x14ac:dyDescent="0.25">
      <c r="A257" t="str">
        <f t="shared" si="3"/>
        <v>15350096</v>
      </c>
      <c r="B257" s="4" t="s">
        <v>529</v>
      </c>
      <c r="C257" s="4" t="s">
        <v>251</v>
      </c>
      <c r="D257" s="18" t="s">
        <v>539</v>
      </c>
      <c r="E257" s="4" t="s">
        <v>160</v>
      </c>
      <c r="F257" s="4" t="s">
        <v>154</v>
      </c>
      <c r="G257" s="4" t="s">
        <v>154</v>
      </c>
      <c r="H257" s="19">
        <v>5</v>
      </c>
      <c r="I257" s="19">
        <v>5</v>
      </c>
      <c r="J257" s="20">
        <v>12434654.76</v>
      </c>
      <c r="K257" s="20">
        <v>8410000</v>
      </c>
      <c r="L257" s="20">
        <v>0</v>
      </c>
      <c r="M257" s="20">
        <v>24666666.670000002</v>
      </c>
      <c r="N257" s="20">
        <v>84.51</v>
      </c>
    </row>
    <row r="258" spans="1:14" x14ac:dyDescent="0.25">
      <c r="A258" t="str">
        <f t="shared" si="3"/>
        <v>15350105</v>
      </c>
      <c r="B258" s="4" t="s">
        <v>529</v>
      </c>
      <c r="C258" s="4" t="s">
        <v>268</v>
      </c>
      <c r="D258" s="18" t="s">
        <v>540</v>
      </c>
      <c r="E258" s="4" t="s">
        <v>160</v>
      </c>
      <c r="F258" s="4" t="s">
        <v>154</v>
      </c>
      <c r="G258" s="4" t="s">
        <v>154</v>
      </c>
      <c r="H258" s="19">
        <v>5</v>
      </c>
      <c r="I258" s="19">
        <v>5</v>
      </c>
      <c r="J258" s="20">
        <v>6950790.4800000004</v>
      </c>
      <c r="K258" s="20">
        <v>430000</v>
      </c>
      <c r="L258" s="20">
        <v>0</v>
      </c>
      <c r="M258" s="20">
        <v>10480000</v>
      </c>
      <c r="N258" s="20">
        <v>70.430000000000007</v>
      </c>
    </row>
    <row r="259" spans="1:14" x14ac:dyDescent="0.25">
      <c r="A259" t="str">
        <f t="shared" si="3"/>
        <v>15370004</v>
      </c>
      <c r="B259" s="4" t="s">
        <v>541</v>
      </c>
      <c r="C259" s="4" t="s">
        <v>203</v>
      </c>
      <c r="D259" s="18" t="s">
        <v>542</v>
      </c>
      <c r="E259" s="4" t="s">
        <v>160</v>
      </c>
      <c r="F259" s="4" t="s">
        <v>154</v>
      </c>
      <c r="G259" s="4" t="s">
        <v>154</v>
      </c>
      <c r="H259" s="19">
        <v>5</v>
      </c>
      <c r="I259" s="19">
        <v>5</v>
      </c>
      <c r="J259" s="20">
        <v>11237072.859999999</v>
      </c>
      <c r="K259" s="20">
        <v>1180000</v>
      </c>
      <c r="L259" s="20">
        <v>0</v>
      </c>
      <c r="M259" s="20">
        <v>17366666.670000002</v>
      </c>
      <c r="N259" s="20">
        <v>71.5</v>
      </c>
    </row>
    <row r="260" spans="1:14" x14ac:dyDescent="0.25">
      <c r="A260" t="str">
        <f t="shared" si="3"/>
        <v>15370016</v>
      </c>
      <c r="B260" s="4" t="s">
        <v>541</v>
      </c>
      <c r="C260" s="4" t="s">
        <v>207</v>
      </c>
      <c r="D260" s="18" t="s">
        <v>543</v>
      </c>
      <c r="E260" s="4" t="s">
        <v>166</v>
      </c>
      <c r="F260" s="4" t="s">
        <v>154</v>
      </c>
      <c r="G260" s="4" t="s">
        <v>154</v>
      </c>
      <c r="H260" s="19">
        <v>5</v>
      </c>
      <c r="I260" s="19">
        <v>5</v>
      </c>
      <c r="J260" s="20">
        <v>14827791.43</v>
      </c>
      <c r="K260" s="20">
        <v>3570000</v>
      </c>
      <c r="L260" s="20">
        <v>0</v>
      </c>
      <c r="M260" s="20">
        <v>24883333.329999998</v>
      </c>
      <c r="N260" s="20">
        <v>73.94</v>
      </c>
    </row>
    <row r="261" spans="1:14" x14ac:dyDescent="0.25">
      <c r="A261" t="str">
        <f t="shared" si="3"/>
        <v>15370019</v>
      </c>
      <c r="B261" s="4" t="s">
        <v>541</v>
      </c>
      <c r="C261" s="4" t="s">
        <v>455</v>
      </c>
      <c r="D261" s="18" t="s">
        <v>544</v>
      </c>
      <c r="E261" s="4" t="s">
        <v>160</v>
      </c>
      <c r="F261" s="4" t="s">
        <v>154</v>
      </c>
      <c r="G261" s="4" t="s">
        <v>154</v>
      </c>
      <c r="H261" s="19">
        <v>4</v>
      </c>
      <c r="I261" s="19">
        <v>4</v>
      </c>
      <c r="J261" s="20">
        <v>7520859.0499999998</v>
      </c>
      <c r="K261" s="20">
        <v>1601333.33</v>
      </c>
      <c r="L261" s="20">
        <v>0</v>
      </c>
      <c r="M261" s="20">
        <v>6533333.3300000001</v>
      </c>
      <c r="N261" s="20">
        <v>139.63</v>
      </c>
    </row>
    <row r="262" spans="1:14" x14ac:dyDescent="0.25">
      <c r="A262" t="str">
        <f t="shared" si="3"/>
        <v>15370025</v>
      </c>
      <c r="B262" s="4" t="s">
        <v>541</v>
      </c>
      <c r="C262" s="4" t="s">
        <v>312</v>
      </c>
      <c r="D262" s="18" t="s">
        <v>545</v>
      </c>
      <c r="E262" s="4" t="s">
        <v>160</v>
      </c>
      <c r="F262" s="4" t="s">
        <v>154</v>
      </c>
      <c r="G262" s="4" t="s">
        <v>154</v>
      </c>
      <c r="H262" s="19">
        <v>5</v>
      </c>
      <c r="I262" s="19">
        <v>5</v>
      </c>
      <c r="J262" s="20">
        <v>7651083.3300000001</v>
      </c>
      <c r="K262" s="20">
        <v>4470000</v>
      </c>
      <c r="L262" s="20">
        <v>0</v>
      </c>
      <c r="M262" s="20">
        <v>10993333.33</v>
      </c>
      <c r="N262" s="20">
        <v>110.26</v>
      </c>
    </row>
    <row r="263" spans="1:14" x14ac:dyDescent="0.25">
      <c r="A263" t="str">
        <f t="shared" si="3"/>
        <v>15370037</v>
      </c>
      <c r="B263" s="4" t="s">
        <v>541</v>
      </c>
      <c r="C263" s="4" t="s">
        <v>298</v>
      </c>
      <c r="D263" s="18" t="s">
        <v>546</v>
      </c>
      <c r="E263" s="4" t="s">
        <v>166</v>
      </c>
      <c r="F263" s="4" t="s">
        <v>154</v>
      </c>
      <c r="G263" s="4" t="s">
        <v>154</v>
      </c>
      <c r="H263" s="19">
        <v>6</v>
      </c>
      <c r="I263" s="19">
        <v>6</v>
      </c>
      <c r="J263" s="20">
        <v>10958417.140000001</v>
      </c>
      <c r="K263" s="20">
        <v>7533466.6699999999</v>
      </c>
      <c r="L263" s="20">
        <v>1416.67</v>
      </c>
      <c r="M263" s="20">
        <v>11166666.67</v>
      </c>
      <c r="N263" s="20">
        <v>165.6</v>
      </c>
    </row>
    <row r="264" spans="1:14" x14ac:dyDescent="0.25">
      <c r="A264" t="str">
        <f t="shared" si="3"/>
        <v>15370046</v>
      </c>
      <c r="B264" s="4" t="s">
        <v>541</v>
      </c>
      <c r="C264" s="4" t="s">
        <v>301</v>
      </c>
      <c r="D264" s="18" t="s">
        <v>547</v>
      </c>
      <c r="E264" s="4" t="s">
        <v>10</v>
      </c>
      <c r="F264" s="4" t="s">
        <v>154</v>
      </c>
      <c r="G264" s="4" t="s">
        <v>154</v>
      </c>
      <c r="H264" s="19">
        <v>3</v>
      </c>
      <c r="I264" s="19">
        <v>3</v>
      </c>
      <c r="J264" s="20">
        <v>4380383.8099999996</v>
      </c>
      <c r="K264" s="20">
        <v>961666.67</v>
      </c>
      <c r="L264" s="20">
        <v>0</v>
      </c>
      <c r="M264" s="20">
        <v>5000000</v>
      </c>
      <c r="N264" s="20">
        <v>106.84</v>
      </c>
    </row>
    <row r="265" spans="1:14" x14ac:dyDescent="0.25">
      <c r="A265" t="str">
        <f t="shared" si="3"/>
        <v>15370052</v>
      </c>
      <c r="B265" s="4" t="s">
        <v>541</v>
      </c>
      <c r="C265" s="4" t="s">
        <v>238</v>
      </c>
      <c r="D265" s="18" t="s">
        <v>548</v>
      </c>
      <c r="E265" s="4" t="s">
        <v>160</v>
      </c>
      <c r="F265" s="4" t="s">
        <v>154</v>
      </c>
      <c r="G265" s="4" t="s">
        <v>154</v>
      </c>
      <c r="H265" s="19">
        <v>3</v>
      </c>
      <c r="I265" s="19">
        <v>3</v>
      </c>
      <c r="J265" s="20">
        <v>7266490.2800000003</v>
      </c>
      <c r="K265" s="20">
        <v>1679333.33</v>
      </c>
      <c r="L265" s="20">
        <v>0</v>
      </c>
      <c r="M265" s="20">
        <v>15600000</v>
      </c>
      <c r="N265" s="20">
        <v>57.35</v>
      </c>
    </row>
    <row r="266" spans="1:14" x14ac:dyDescent="0.25">
      <c r="A266" t="str">
        <f t="shared" ref="A266:A329" si="4">B266&amp;C266</f>
        <v>15370054</v>
      </c>
      <c r="B266" s="4" t="s">
        <v>541</v>
      </c>
      <c r="C266" s="4" t="s">
        <v>214</v>
      </c>
      <c r="D266" s="18" t="s">
        <v>549</v>
      </c>
      <c r="E266" s="4" t="s">
        <v>166</v>
      </c>
      <c r="F266" s="4" t="s">
        <v>154</v>
      </c>
      <c r="G266" s="4" t="s">
        <v>154</v>
      </c>
      <c r="H266" s="19">
        <v>5</v>
      </c>
      <c r="I266" s="19">
        <v>5</v>
      </c>
      <c r="J266" s="20">
        <v>3394035.71</v>
      </c>
      <c r="K266" s="20">
        <v>203333.33</v>
      </c>
      <c r="L266" s="20">
        <v>0</v>
      </c>
      <c r="M266" s="20">
        <v>3066666.67</v>
      </c>
      <c r="N266" s="20">
        <v>117.31</v>
      </c>
    </row>
    <row r="267" spans="1:14" x14ac:dyDescent="0.25">
      <c r="A267" t="str">
        <f t="shared" si="4"/>
        <v>15370084</v>
      </c>
      <c r="B267" s="4" t="s">
        <v>541</v>
      </c>
      <c r="C267" s="4" t="s">
        <v>327</v>
      </c>
      <c r="D267" s="18" t="s">
        <v>550</v>
      </c>
      <c r="E267" s="4" t="s">
        <v>157</v>
      </c>
      <c r="F267" s="4" t="s">
        <v>154</v>
      </c>
      <c r="G267" s="4" t="s">
        <v>154</v>
      </c>
      <c r="H267" s="19">
        <v>6</v>
      </c>
      <c r="I267" s="19">
        <v>6</v>
      </c>
      <c r="J267" s="20">
        <v>8275103.3300000001</v>
      </c>
      <c r="K267" s="20">
        <v>3550000</v>
      </c>
      <c r="L267" s="20">
        <v>1066666.67</v>
      </c>
      <c r="M267" s="20">
        <v>8725666.6699999999</v>
      </c>
      <c r="N267" s="20">
        <v>135.52000000000001</v>
      </c>
    </row>
    <row r="268" spans="1:14" x14ac:dyDescent="0.25">
      <c r="A268" t="str">
        <f t="shared" si="4"/>
        <v>15370091</v>
      </c>
      <c r="B268" s="4" t="s">
        <v>541</v>
      </c>
      <c r="C268" s="4" t="s">
        <v>537</v>
      </c>
      <c r="D268" s="18" t="s">
        <v>551</v>
      </c>
      <c r="E268" s="4" t="s">
        <v>166</v>
      </c>
      <c r="F268" s="4" t="s">
        <v>154</v>
      </c>
      <c r="G268" s="4" t="s">
        <v>154</v>
      </c>
      <c r="H268" s="19">
        <v>4</v>
      </c>
      <c r="I268" s="19">
        <v>4</v>
      </c>
      <c r="J268" s="20">
        <v>8343547.6200000001</v>
      </c>
      <c r="K268" s="20">
        <v>3316666.67</v>
      </c>
      <c r="L268" s="20">
        <v>0</v>
      </c>
      <c r="M268" s="20">
        <v>4933333.33</v>
      </c>
      <c r="N268" s="20">
        <v>236.36</v>
      </c>
    </row>
    <row r="269" spans="1:14" x14ac:dyDescent="0.25">
      <c r="A269" t="str">
        <f t="shared" si="4"/>
        <v>15372002</v>
      </c>
      <c r="B269" s="4" t="s">
        <v>552</v>
      </c>
      <c r="C269" s="4" t="s">
        <v>273</v>
      </c>
      <c r="D269" s="18" t="s">
        <v>553</v>
      </c>
      <c r="E269" s="4" t="s">
        <v>163</v>
      </c>
      <c r="F269" s="4" t="s">
        <v>154</v>
      </c>
      <c r="G269" s="4" t="s">
        <v>154</v>
      </c>
      <c r="H269" s="19">
        <v>3</v>
      </c>
      <c r="I269" s="19">
        <v>3</v>
      </c>
      <c r="J269" s="20">
        <v>6450505.71</v>
      </c>
      <c r="K269" s="20">
        <v>365000</v>
      </c>
      <c r="L269" s="20">
        <v>0</v>
      </c>
      <c r="M269" s="20">
        <v>11700000</v>
      </c>
      <c r="N269" s="20">
        <v>58.25</v>
      </c>
    </row>
    <row r="270" spans="1:14" x14ac:dyDescent="0.25">
      <c r="A270" t="str">
        <f t="shared" si="4"/>
        <v>15372004</v>
      </c>
      <c r="B270" s="4" t="s">
        <v>552</v>
      </c>
      <c r="C270" s="4" t="s">
        <v>203</v>
      </c>
      <c r="D270" s="18" t="s">
        <v>554</v>
      </c>
      <c r="E270" s="4" t="s">
        <v>166</v>
      </c>
      <c r="F270" s="4" t="s">
        <v>154</v>
      </c>
      <c r="G270" s="4" t="s">
        <v>154</v>
      </c>
      <c r="H270" s="19">
        <v>5</v>
      </c>
      <c r="I270" s="19">
        <v>5</v>
      </c>
      <c r="J270" s="20">
        <v>10516860.949999999</v>
      </c>
      <c r="K270" s="20">
        <v>866666.67</v>
      </c>
      <c r="L270" s="20">
        <v>7000000</v>
      </c>
      <c r="M270" s="20">
        <v>16500000</v>
      </c>
      <c r="N270" s="20">
        <v>68.989999999999995</v>
      </c>
    </row>
    <row r="271" spans="1:14" x14ac:dyDescent="0.25">
      <c r="A271" t="str">
        <f t="shared" si="4"/>
        <v>15372006</v>
      </c>
      <c r="B271" s="4" t="s">
        <v>552</v>
      </c>
      <c r="C271" s="4" t="s">
        <v>466</v>
      </c>
      <c r="D271" s="18" t="s">
        <v>555</v>
      </c>
      <c r="E271" s="4" t="s">
        <v>176</v>
      </c>
      <c r="F271" s="4" t="s">
        <v>154</v>
      </c>
      <c r="G271" s="4" t="s">
        <v>154</v>
      </c>
      <c r="H271" s="19">
        <v>3</v>
      </c>
      <c r="I271" s="19">
        <v>3</v>
      </c>
      <c r="J271" s="20">
        <v>24708210.379999999</v>
      </c>
      <c r="K271" s="20">
        <v>25723666.670000002</v>
      </c>
      <c r="L271" s="20">
        <v>21666666.670000002</v>
      </c>
      <c r="M271" s="20">
        <v>28333333.329999998</v>
      </c>
      <c r="N271" s="20">
        <v>177.99</v>
      </c>
    </row>
    <row r="272" spans="1:14" x14ac:dyDescent="0.25">
      <c r="A272" t="str">
        <f t="shared" si="4"/>
        <v>15372012</v>
      </c>
      <c r="B272" s="4" t="s">
        <v>552</v>
      </c>
      <c r="C272" s="4" t="s">
        <v>222</v>
      </c>
      <c r="D272" s="18" t="s">
        <v>556</v>
      </c>
      <c r="E272" s="4" t="s">
        <v>169</v>
      </c>
      <c r="F272" s="4" t="s">
        <v>154</v>
      </c>
      <c r="G272" s="4" t="s">
        <v>154</v>
      </c>
      <c r="H272" s="19">
        <v>6</v>
      </c>
      <c r="I272" s="19">
        <v>6</v>
      </c>
      <c r="J272" s="20">
        <v>11822150</v>
      </c>
      <c r="K272" s="20">
        <v>66666.67</v>
      </c>
      <c r="L272" s="20">
        <v>0</v>
      </c>
      <c r="M272" s="20">
        <v>12600000</v>
      </c>
      <c r="N272" s="20">
        <v>94.36</v>
      </c>
    </row>
    <row r="273" spans="1:14" x14ac:dyDescent="0.25">
      <c r="A273" t="str">
        <f t="shared" si="4"/>
        <v>15372035</v>
      </c>
      <c r="B273" s="4" t="s">
        <v>552</v>
      </c>
      <c r="C273" s="4" t="s">
        <v>316</v>
      </c>
      <c r="D273" s="18" t="s">
        <v>557</v>
      </c>
      <c r="E273" s="4" t="s">
        <v>160</v>
      </c>
      <c r="F273" s="4" t="s">
        <v>154</v>
      </c>
      <c r="G273" s="4" t="s">
        <v>154</v>
      </c>
      <c r="H273" s="19">
        <v>5</v>
      </c>
      <c r="I273" s="19">
        <v>5</v>
      </c>
      <c r="J273" s="20">
        <v>8014262.8600000003</v>
      </c>
      <c r="K273" s="20">
        <v>4610000</v>
      </c>
      <c r="L273" s="20">
        <v>11666666.67</v>
      </c>
      <c r="M273" s="20">
        <v>34666666.670000002</v>
      </c>
      <c r="N273" s="20">
        <v>36.42</v>
      </c>
    </row>
    <row r="274" spans="1:14" x14ac:dyDescent="0.25">
      <c r="A274" t="str">
        <f t="shared" si="4"/>
        <v>15372055</v>
      </c>
      <c r="B274" s="4" t="s">
        <v>552</v>
      </c>
      <c r="C274" s="4" t="s">
        <v>444</v>
      </c>
      <c r="D274" s="18" t="s">
        <v>558</v>
      </c>
      <c r="E274" s="4" t="s">
        <v>160</v>
      </c>
      <c r="F274" s="4" t="s">
        <v>154</v>
      </c>
      <c r="G274" s="4" t="s">
        <v>154</v>
      </c>
      <c r="H274" s="19">
        <v>4</v>
      </c>
      <c r="I274" s="19">
        <v>4</v>
      </c>
      <c r="J274" s="20">
        <v>8249828.5700000003</v>
      </c>
      <c r="K274" s="20">
        <v>3230000</v>
      </c>
      <c r="L274" s="20">
        <v>0</v>
      </c>
      <c r="M274" s="20">
        <v>12000000</v>
      </c>
      <c r="N274" s="20">
        <v>95.67</v>
      </c>
    </row>
    <row r="275" spans="1:14" x14ac:dyDescent="0.25">
      <c r="A275" t="str">
        <f t="shared" si="4"/>
        <v>15372063</v>
      </c>
      <c r="B275" s="4" t="s">
        <v>552</v>
      </c>
      <c r="C275" s="4" t="s">
        <v>285</v>
      </c>
      <c r="D275" s="18" t="s">
        <v>559</v>
      </c>
      <c r="E275" s="4" t="s">
        <v>157</v>
      </c>
      <c r="F275" s="4" t="s">
        <v>154</v>
      </c>
      <c r="G275" s="4" t="s">
        <v>154</v>
      </c>
      <c r="H275" s="19">
        <v>6</v>
      </c>
      <c r="I275" s="19">
        <v>6</v>
      </c>
      <c r="J275" s="20">
        <v>9981791.8599999994</v>
      </c>
      <c r="K275" s="20">
        <v>806666.67</v>
      </c>
      <c r="L275" s="20">
        <v>0</v>
      </c>
      <c r="M275" s="20">
        <v>17700000</v>
      </c>
      <c r="N275" s="20">
        <v>60.95</v>
      </c>
    </row>
    <row r="276" spans="1:14" x14ac:dyDescent="0.25">
      <c r="A276" t="str">
        <f t="shared" si="4"/>
        <v>15372070</v>
      </c>
      <c r="B276" s="4" t="s">
        <v>552</v>
      </c>
      <c r="C276" s="4" t="s">
        <v>194</v>
      </c>
      <c r="D276" s="18" t="s">
        <v>560</v>
      </c>
      <c r="E276" s="4" t="s">
        <v>166</v>
      </c>
      <c r="F276" s="4" t="s">
        <v>154</v>
      </c>
      <c r="G276" s="4" t="s">
        <v>154</v>
      </c>
      <c r="H276" s="19">
        <v>4</v>
      </c>
      <c r="I276" s="19">
        <v>4</v>
      </c>
      <c r="J276" s="20">
        <v>11483073.33</v>
      </c>
      <c r="K276" s="20">
        <v>1666666.67</v>
      </c>
      <c r="L276" s="20">
        <v>0</v>
      </c>
      <c r="M276" s="20">
        <v>17333333.329999998</v>
      </c>
      <c r="N276" s="20">
        <v>75.86</v>
      </c>
    </row>
    <row r="277" spans="1:14" x14ac:dyDescent="0.25">
      <c r="A277" t="str">
        <f t="shared" si="4"/>
        <v>15372081</v>
      </c>
      <c r="B277" s="4" t="s">
        <v>552</v>
      </c>
      <c r="C277" s="4" t="s">
        <v>359</v>
      </c>
      <c r="D277" s="18" t="s">
        <v>561</v>
      </c>
      <c r="E277" s="4" t="s">
        <v>176</v>
      </c>
      <c r="F277" s="4" t="s">
        <v>154</v>
      </c>
      <c r="G277" s="4" t="s">
        <v>154</v>
      </c>
      <c r="H277" s="19">
        <v>3</v>
      </c>
      <c r="I277" s="19">
        <v>3</v>
      </c>
      <c r="J277" s="20">
        <v>7152187.1399999997</v>
      </c>
      <c r="K277" s="20">
        <v>1110000</v>
      </c>
      <c r="L277" s="20">
        <v>1766666.67</v>
      </c>
      <c r="M277" s="20">
        <v>8066666.6699999999</v>
      </c>
      <c r="N277" s="20">
        <v>102.42</v>
      </c>
    </row>
    <row r="278" spans="1:14" x14ac:dyDescent="0.25">
      <c r="A278" t="str">
        <f t="shared" si="4"/>
        <v>15372087</v>
      </c>
      <c r="B278" s="4" t="s">
        <v>552</v>
      </c>
      <c r="C278" s="4" t="s">
        <v>198</v>
      </c>
      <c r="D278" s="18" t="s">
        <v>562</v>
      </c>
      <c r="E278" s="4" t="s">
        <v>160</v>
      </c>
      <c r="F278" s="4" t="s">
        <v>154</v>
      </c>
      <c r="G278" s="4" t="s">
        <v>154</v>
      </c>
      <c r="H278" s="19">
        <v>4</v>
      </c>
      <c r="I278" s="19">
        <v>4</v>
      </c>
      <c r="J278" s="20">
        <v>10905007.76</v>
      </c>
      <c r="K278" s="20">
        <v>116666.67</v>
      </c>
      <c r="L278" s="20">
        <v>0</v>
      </c>
      <c r="M278" s="20">
        <v>14080000</v>
      </c>
      <c r="N278" s="20">
        <v>78.28</v>
      </c>
    </row>
    <row r="279" spans="1:14" x14ac:dyDescent="0.25">
      <c r="A279" t="str">
        <f t="shared" si="4"/>
        <v>15376004</v>
      </c>
      <c r="B279" s="4" t="s">
        <v>563</v>
      </c>
      <c r="C279" s="4" t="s">
        <v>203</v>
      </c>
      <c r="D279" s="18" t="s">
        <v>564</v>
      </c>
      <c r="E279" s="4" t="s">
        <v>160</v>
      </c>
      <c r="F279" s="4" t="s">
        <v>154</v>
      </c>
      <c r="G279" s="4" t="s">
        <v>154</v>
      </c>
      <c r="H279" s="19">
        <v>5</v>
      </c>
      <c r="I279" s="19">
        <v>5</v>
      </c>
      <c r="J279" s="20">
        <v>7223275.71</v>
      </c>
      <c r="K279" s="20">
        <v>66666.67</v>
      </c>
      <c r="L279" s="20">
        <v>0</v>
      </c>
      <c r="M279" s="20">
        <v>12700000</v>
      </c>
      <c r="N279" s="20">
        <v>57.4</v>
      </c>
    </row>
    <row r="280" spans="1:14" x14ac:dyDescent="0.25">
      <c r="A280" t="str">
        <f t="shared" si="4"/>
        <v>15376013</v>
      </c>
      <c r="B280" s="4" t="s">
        <v>563</v>
      </c>
      <c r="C280" s="4" t="s">
        <v>180</v>
      </c>
      <c r="D280" s="18" t="s">
        <v>565</v>
      </c>
      <c r="E280" s="4" t="s">
        <v>163</v>
      </c>
      <c r="F280" s="4" t="s">
        <v>154</v>
      </c>
      <c r="G280" s="4" t="s">
        <v>154</v>
      </c>
      <c r="H280" s="19">
        <v>2</v>
      </c>
      <c r="I280" s="19">
        <v>2</v>
      </c>
      <c r="J280" s="20">
        <v>3592449.09</v>
      </c>
      <c r="K280" s="20">
        <v>2004733.33</v>
      </c>
      <c r="L280" s="20">
        <v>0</v>
      </c>
      <c r="M280" s="20">
        <v>7500000</v>
      </c>
      <c r="N280" s="20">
        <v>74.63</v>
      </c>
    </row>
    <row r="281" spans="1:14" x14ac:dyDescent="0.25">
      <c r="A281" t="str">
        <f t="shared" si="4"/>
        <v>15376017</v>
      </c>
      <c r="B281" s="4" t="s">
        <v>563</v>
      </c>
      <c r="C281" s="4" t="s">
        <v>310</v>
      </c>
      <c r="D281" s="18" t="s">
        <v>566</v>
      </c>
      <c r="E281" s="4" t="s">
        <v>166</v>
      </c>
      <c r="F281" s="4" t="s">
        <v>154</v>
      </c>
      <c r="G281" s="4" t="s">
        <v>154</v>
      </c>
      <c r="H281" s="19">
        <v>5</v>
      </c>
      <c r="I281" s="19">
        <v>5</v>
      </c>
      <c r="J281" s="20">
        <v>5487187.1399999997</v>
      </c>
      <c r="K281" s="20">
        <v>308333.33</v>
      </c>
      <c r="L281" s="20">
        <v>0</v>
      </c>
      <c r="M281" s="20">
        <v>9250000</v>
      </c>
      <c r="N281" s="20">
        <v>62.65</v>
      </c>
    </row>
    <row r="282" spans="1:14" x14ac:dyDescent="0.25">
      <c r="A282" t="str">
        <f t="shared" si="4"/>
        <v>15376026</v>
      </c>
      <c r="B282" s="4" t="s">
        <v>563</v>
      </c>
      <c r="C282" s="4" t="s">
        <v>278</v>
      </c>
      <c r="D282" s="18" t="s">
        <v>567</v>
      </c>
      <c r="E282" s="4" t="s">
        <v>160</v>
      </c>
      <c r="F282" s="4" t="s">
        <v>154</v>
      </c>
      <c r="G282" s="4" t="s">
        <v>154</v>
      </c>
      <c r="H282" s="19">
        <v>4</v>
      </c>
      <c r="I282" s="19">
        <v>4</v>
      </c>
      <c r="J282" s="20">
        <v>10723348.949999999</v>
      </c>
      <c r="K282" s="20">
        <v>3559333.33</v>
      </c>
      <c r="L282" s="20">
        <v>24000</v>
      </c>
      <c r="M282" s="20">
        <v>14833333.33</v>
      </c>
      <c r="N282" s="20">
        <v>96.29</v>
      </c>
    </row>
    <row r="283" spans="1:14" x14ac:dyDescent="0.25">
      <c r="A283" t="str">
        <f t="shared" si="4"/>
        <v>15376032</v>
      </c>
      <c r="B283" s="4" t="s">
        <v>563</v>
      </c>
      <c r="C283" s="4" t="s">
        <v>167</v>
      </c>
      <c r="D283" s="18" t="s">
        <v>568</v>
      </c>
      <c r="E283" s="4" t="s">
        <v>157</v>
      </c>
      <c r="F283" s="4" t="s">
        <v>154</v>
      </c>
      <c r="G283" s="4" t="s">
        <v>154</v>
      </c>
      <c r="H283" s="19">
        <v>6</v>
      </c>
      <c r="I283" s="19">
        <v>6</v>
      </c>
      <c r="J283" s="20">
        <v>6806790</v>
      </c>
      <c r="K283" s="20">
        <v>1231333.33</v>
      </c>
      <c r="L283" s="20">
        <v>0</v>
      </c>
      <c r="M283" s="20">
        <v>8800000</v>
      </c>
      <c r="N283" s="20">
        <v>91.34</v>
      </c>
    </row>
    <row r="284" spans="1:14" x14ac:dyDescent="0.25">
      <c r="A284" t="str">
        <f t="shared" si="4"/>
        <v>15376042</v>
      </c>
      <c r="B284" s="4" t="s">
        <v>563</v>
      </c>
      <c r="C284" s="4" t="s">
        <v>345</v>
      </c>
      <c r="D284" s="18" t="s">
        <v>569</v>
      </c>
      <c r="E284" s="4" t="s">
        <v>166</v>
      </c>
      <c r="F284" s="4" t="s">
        <v>154</v>
      </c>
      <c r="G284" s="4" t="s">
        <v>154</v>
      </c>
      <c r="H284" s="19">
        <v>5</v>
      </c>
      <c r="I284" s="19">
        <v>5</v>
      </c>
      <c r="J284" s="20">
        <v>4840950</v>
      </c>
      <c r="K284" s="20">
        <v>3385000</v>
      </c>
      <c r="L284" s="20">
        <v>0</v>
      </c>
      <c r="M284" s="20">
        <v>10600000</v>
      </c>
      <c r="N284" s="20">
        <v>77.599999999999994</v>
      </c>
    </row>
    <row r="285" spans="1:14" x14ac:dyDescent="0.25">
      <c r="A285" t="str">
        <f t="shared" si="4"/>
        <v>15376043</v>
      </c>
      <c r="B285" s="4" t="s">
        <v>563</v>
      </c>
      <c r="C285" s="4" t="s">
        <v>280</v>
      </c>
      <c r="D285" s="18" t="s">
        <v>570</v>
      </c>
      <c r="E285" s="4" t="s">
        <v>160</v>
      </c>
      <c r="F285" s="4" t="s">
        <v>154</v>
      </c>
      <c r="G285" s="4" t="s">
        <v>154</v>
      </c>
      <c r="H285" s="19">
        <v>3</v>
      </c>
      <c r="I285" s="19">
        <v>3</v>
      </c>
      <c r="J285" s="20">
        <v>5464078.5700000003</v>
      </c>
      <c r="K285" s="20">
        <v>236666.67</v>
      </c>
      <c r="L285" s="20">
        <v>0</v>
      </c>
      <c r="M285" s="20">
        <v>11000000</v>
      </c>
      <c r="N285" s="20">
        <v>51.82</v>
      </c>
    </row>
    <row r="286" spans="1:14" x14ac:dyDescent="0.25">
      <c r="A286" t="str">
        <f t="shared" si="4"/>
        <v>15376046</v>
      </c>
      <c r="B286" s="4" t="s">
        <v>563</v>
      </c>
      <c r="C286" s="4" t="s">
        <v>301</v>
      </c>
      <c r="D286" s="18" t="s">
        <v>571</v>
      </c>
      <c r="E286" s="4" t="s">
        <v>176</v>
      </c>
      <c r="F286" s="4" t="s">
        <v>154</v>
      </c>
      <c r="G286" s="4" t="s">
        <v>154</v>
      </c>
      <c r="H286" s="19">
        <v>3</v>
      </c>
      <c r="I286" s="19">
        <v>3</v>
      </c>
      <c r="J286" s="20">
        <v>5704354.7599999998</v>
      </c>
      <c r="K286" s="20">
        <v>1126666.67</v>
      </c>
      <c r="L286" s="20">
        <v>0</v>
      </c>
      <c r="M286" s="20">
        <v>15666666.67</v>
      </c>
      <c r="N286" s="20">
        <v>43.6</v>
      </c>
    </row>
    <row r="287" spans="1:14" x14ac:dyDescent="0.25">
      <c r="A287" t="str">
        <f t="shared" si="4"/>
        <v>15376050</v>
      </c>
      <c r="B287" s="4" t="s">
        <v>563</v>
      </c>
      <c r="C287" s="4" t="s">
        <v>283</v>
      </c>
      <c r="D287" s="18" t="s">
        <v>572</v>
      </c>
      <c r="E287" s="4" t="s">
        <v>182</v>
      </c>
      <c r="F287" s="4" t="s">
        <v>154</v>
      </c>
      <c r="G287" s="4" t="s">
        <v>154</v>
      </c>
      <c r="H287" s="19">
        <v>4</v>
      </c>
      <c r="I287" s="19">
        <v>4</v>
      </c>
      <c r="J287" s="20">
        <v>5045238.09</v>
      </c>
      <c r="K287" s="20">
        <v>371833.33</v>
      </c>
      <c r="L287" s="20">
        <v>0</v>
      </c>
      <c r="M287" s="20">
        <v>8966666.6699999999</v>
      </c>
      <c r="N287" s="20">
        <v>60.41</v>
      </c>
    </row>
    <row r="288" spans="1:14" x14ac:dyDescent="0.25">
      <c r="A288" t="str">
        <f t="shared" si="4"/>
        <v>15376060</v>
      </c>
      <c r="B288" s="4" t="s">
        <v>563</v>
      </c>
      <c r="C288" s="4" t="s">
        <v>402</v>
      </c>
      <c r="D288" s="18" t="s">
        <v>573</v>
      </c>
      <c r="E288" s="4" t="s">
        <v>160</v>
      </c>
      <c r="F288" s="4" t="s">
        <v>154</v>
      </c>
      <c r="G288" s="4" t="s">
        <v>154</v>
      </c>
      <c r="H288" s="19">
        <v>4</v>
      </c>
      <c r="I288" s="19">
        <v>4</v>
      </c>
      <c r="J288" s="20">
        <v>3247870.48</v>
      </c>
      <c r="K288" s="20">
        <v>56666.67</v>
      </c>
      <c r="L288" s="20">
        <v>0</v>
      </c>
      <c r="M288" s="20">
        <v>5600000</v>
      </c>
      <c r="N288" s="20">
        <v>59.01</v>
      </c>
    </row>
    <row r="289" spans="1:14" x14ac:dyDescent="0.25">
      <c r="A289" t="str">
        <f t="shared" si="4"/>
        <v>15397012</v>
      </c>
      <c r="B289" s="4" t="s">
        <v>574</v>
      </c>
      <c r="C289" s="4" t="s">
        <v>222</v>
      </c>
      <c r="D289" s="18" t="s">
        <v>575</v>
      </c>
      <c r="E289" s="4" t="s">
        <v>163</v>
      </c>
      <c r="F289" s="4" t="s">
        <v>154</v>
      </c>
      <c r="G289" s="4" t="s">
        <v>154</v>
      </c>
      <c r="H289" s="19">
        <v>3</v>
      </c>
      <c r="I289" s="19">
        <v>3</v>
      </c>
      <c r="J289" s="20">
        <v>6851554.7599999998</v>
      </c>
      <c r="K289" s="20">
        <v>4866666.67</v>
      </c>
      <c r="L289" s="20">
        <v>0</v>
      </c>
      <c r="M289" s="20">
        <v>22950000</v>
      </c>
      <c r="N289" s="20">
        <v>51.06</v>
      </c>
    </row>
    <row r="290" spans="1:14" x14ac:dyDescent="0.25">
      <c r="A290" t="str">
        <f t="shared" si="4"/>
        <v>15397014</v>
      </c>
      <c r="B290" s="4" t="s">
        <v>574</v>
      </c>
      <c r="C290" s="4" t="s">
        <v>158</v>
      </c>
      <c r="D290" s="18" t="s">
        <v>199</v>
      </c>
      <c r="E290" s="4" t="s">
        <v>176</v>
      </c>
      <c r="F290" s="4" t="s">
        <v>154</v>
      </c>
      <c r="G290" s="4" t="s">
        <v>154</v>
      </c>
      <c r="H290" s="19">
        <v>3</v>
      </c>
      <c r="I290" s="19">
        <v>3</v>
      </c>
      <c r="J290" s="20">
        <v>7119034.4800000004</v>
      </c>
      <c r="K290" s="20">
        <v>3483216.67</v>
      </c>
      <c r="L290" s="20">
        <v>0</v>
      </c>
      <c r="M290" s="20">
        <v>12800000</v>
      </c>
      <c r="N290" s="20">
        <v>82.83</v>
      </c>
    </row>
    <row r="291" spans="1:14" x14ac:dyDescent="0.25">
      <c r="A291" t="str">
        <f t="shared" si="4"/>
        <v>15397026</v>
      </c>
      <c r="B291" s="4" t="s">
        <v>574</v>
      </c>
      <c r="C291" s="4" t="s">
        <v>278</v>
      </c>
      <c r="D291" s="18" t="s">
        <v>576</v>
      </c>
      <c r="E291" s="4" t="s">
        <v>182</v>
      </c>
      <c r="F291" s="4" t="s">
        <v>154</v>
      </c>
      <c r="G291" s="4" t="s">
        <v>154</v>
      </c>
      <c r="H291" s="19">
        <v>4</v>
      </c>
      <c r="I291" s="19">
        <v>4</v>
      </c>
      <c r="J291" s="20">
        <v>3308620.48</v>
      </c>
      <c r="K291" s="20">
        <v>11236666.67</v>
      </c>
      <c r="L291" s="20">
        <v>0</v>
      </c>
      <c r="M291" s="20">
        <v>6633333.3300000001</v>
      </c>
      <c r="N291" s="20">
        <v>219.28</v>
      </c>
    </row>
    <row r="292" spans="1:14" x14ac:dyDescent="0.25">
      <c r="A292" t="str">
        <f t="shared" si="4"/>
        <v>15397034</v>
      </c>
      <c r="B292" s="4" t="s">
        <v>574</v>
      </c>
      <c r="C292" s="4" t="s">
        <v>372</v>
      </c>
      <c r="D292" s="18" t="s">
        <v>577</v>
      </c>
      <c r="E292" s="4" t="s">
        <v>10</v>
      </c>
      <c r="F292" s="4" t="s">
        <v>154</v>
      </c>
      <c r="G292" s="4" t="s">
        <v>154</v>
      </c>
      <c r="H292" s="19">
        <v>3</v>
      </c>
      <c r="I292" s="19">
        <v>3</v>
      </c>
      <c r="J292" s="20">
        <v>4261218.57</v>
      </c>
      <c r="K292" s="20">
        <v>13054333.33</v>
      </c>
      <c r="L292" s="20">
        <v>0</v>
      </c>
      <c r="M292" s="20">
        <v>9750000</v>
      </c>
      <c r="N292" s="20">
        <v>177.6</v>
      </c>
    </row>
    <row r="293" spans="1:14" x14ac:dyDescent="0.25">
      <c r="A293" t="str">
        <f t="shared" si="4"/>
        <v>15397060</v>
      </c>
      <c r="B293" s="4" t="s">
        <v>574</v>
      </c>
      <c r="C293" s="4" t="s">
        <v>402</v>
      </c>
      <c r="D293" s="18" t="s">
        <v>578</v>
      </c>
      <c r="E293" s="4" t="s">
        <v>157</v>
      </c>
      <c r="F293" s="4" t="s">
        <v>154</v>
      </c>
      <c r="G293" s="4" t="s">
        <v>154</v>
      </c>
      <c r="H293" s="19">
        <v>8</v>
      </c>
      <c r="I293" s="19">
        <v>8</v>
      </c>
      <c r="J293" s="20">
        <v>8373700.2400000002</v>
      </c>
      <c r="K293" s="20">
        <v>20008166.670000002</v>
      </c>
      <c r="L293" s="20">
        <v>0</v>
      </c>
      <c r="M293" s="20">
        <v>24683333.329999998</v>
      </c>
      <c r="N293" s="20">
        <v>114.98</v>
      </c>
    </row>
    <row r="294" spans="1:14" x14ac:dyDescent="0.25">
      <c r="A294" t="str">
        <f t="shared" si="4"/>
        <v>15397066</v>
      </c>
      <c r="B294" s="4" t="s">
        <v>574</v>
      </c>
      <c r="C294" s="4" t="s">
        <v>217</v>
      </c>
      <c r="D294" s="18" t="s">
        <v>239</v>
      </c>
      <c r="E294" s="4" t="s">
        <v>166</v>
      </c>
      <c r="F294" s="4" t="s">
        <v>154</v>
      </c>
      <c r="G294" s="4" t="s">
        <v>154</v>
      </c>
      <c r="H294" s="19">
        <v>4</v>
      </c>
      <c r="I294" s="19">
        <v>4</v>
      </c>
      <c r="J294" s="20">
        <v>12110341.43</v>
      </c>
      <c r="K294" s="20">
        <v>962666.67</v>
      </c>
      <c r="L294" s="20">
        <v>0</v>
      </c>
      <c r="M294" s="20">
        <v>15683333.33</v>
      </c>
      <c r="N294" s="20">
        <v>83.36</v>
      </c>
    </row>
    <row r="295" spans="1:14" x14ac:dyDescent="0.25">
      <c r="A295" t="str">
        <f t="shared" si="4"/>
        <v>15397068</v>
      </c>
      <c r="B295" s="4" t="s">
        <v>574</v>
      </c>
      <c r="C295" s="4" t="s">
        <v>245</v>
      </c>
      <c r="D295" s="18" t="s">
        <v>579</v>
      </c>
      <c r="E295" s="4" t="s">
        <v>160</v>
      </c>
      <c r="F295" s="4" t="s">
        <v>154</v>
      </c>
      <c r="G295" s="4" t="s">
        <v>154</v>
      </c>
      <c r="H295" s="19">
        <v>4</v>
      </c>
      <c r="I295" s="19">
        <v>4</v>
      </c>
      <c r="J295" s="20">
        <v>12503934.050000001</v>
      </c>
      <c r="K295" s="20">
        <v>18509883.329999998</v>
      </c>
      <c r="L295" s="20">
        <v>0</v>
      </c>
      <c r="M295" s="20">
        <v>30866666.670000002</v>
      </c>
      <c r="N295" s="20">
        <v>100.48</v>
      </c>
    </row>
    <row r="296" spans="1:14" x14ac:dyDescent="0.25">
      <c r="A296" t="str">
        <f t="shared" si="4"/>
        <v>15397115</v>
      </c>
      <c r="B296" s="4" t="s">
        <v>574</v>
      </c>
      <c r="C296" s="4" t="s">
        <v>501</v>
      </c>
      <c r="D296" s="18" t="s">
        <v>580</v>
      </c>
      <c r="E296" s="4" t="s">
        <v>166</v>
      </c>
      <c r="F296" s="4" t="s">
        <v>154</v>
      </c>
      <c r="G296" s="4" t="s">
        <v>154</v>
      </c>
      <c r="H296" s="19">
        <v>5</v>
      </c>
      <c r="I296" s="19">
        <v>5</v>
      </c>
      <c r="J296" s="20">
        <v>7710907.1399999997</v>
      </c>
      <c r="K296" s="20">
        <v>250000</v>
      </c>
      <c r="L296" s="20">
        <v>0</v>
      </c>
      <c r="M296" s="20">
        <v>8350000</v>
      </c>
      <c r="N296" s="20">
        <v>95.34</v>
      </c>
    </row>
    <row r="297" spans="1:14" x14ac:dyDescent="0.25">
      <c r="A297" t="str">
        <f t="shared" si="4"/>
        <v>15397141</v>
      </c>
      <c r="B297" s="4" t="s">
        <v>574</v>
      </c>
      <c r="C297" s="4" t="s">
        <v>581</v>
      </c>
      <c r="D297" s="18" t="s">
        <v>582</v>
      </c>
      <c r="E297" s="4" t="s">
        <v>163</v>
      </c>
      <c r="F297" s="4" t="s">
        <v>154</v>
      </c>
      <c r="G297" s="4" t="s">
        <v>154</v>
      </c>
      <c r="H297" s="19">
        <v>3</v>
      </c>
      <c r="I297" s="19">
        <v>3</v>
      </c>
      <c r="J297" s="20">
        <v>5806705.71</v>
      </c>
      <c r="K297" s="20">
        <v>1434000</v>
      </c>
      <c r="L297" s="20">
        <v>0</v>
      </c>
      <c r="M297" s="20">
        <v>6500000</v>
      </c>
      <c r="N297" s="20">
        <v>111.4</v>
      </c>
    </row>
    <row r="298" spans="1:14" x14ac:dyDescent="0.25">
      <c r="A298" t="str">
        <f t="shared" si="4"/>
        <v>15397156</v>
      </c>
      <c r="B298" s="4" t="s">
        <v>574</v>
      </c>
      <c r="C298" s="4" t="s">
        <v>583</v>
      </c>
      <c r="D298" s="18" t="s">
        <v>584</v>
      </c>
      <c r="E298" s="4" t="s">
        <v>166</v>
      </c>
      <c r="F298" s="4" t="s">
        <v>154</v>
      </c>
      <c r="G298" s="4" t="s">
        <v>154</v>
      </c>
      <c r="H298" s="19">
        <v>4</v>
      </c>
      <c r="I298" s="19">
        <v>4</v>
      </c>
      <c r="J298" s="20">
        <v>9675085.4800000004</v>
      </c>
      <c r="K298" s="20">
        <v>13350000</v>
      </c>
      <c r="L298" s="20">
        <v>0</v>
      </c>
      <c r="M298" s="20">
        <v>7600000</v>
      </c>
      <c r="N298" s="20">
        <v>302.95999999999998</v>
      </c>
    </row>
    <row r="299" spans="1:14" x14ac:dyDescent="0.25">
      <c r="A299" t="str">
        <f t="shared" si="4"/>
        <v>15409002</v>
      </c>
      <c r="B299" s="4" t="s">
        <v>585</v>
      </c>
      <c r="C299" s="4" t="s">
        <v>273</v>
      </c>
      <c r="D299" s="18" t="s">
        <v>586</v>
      </c>
      <c r="E299" s="4" t="s">
        <v>169</v>
      </c>
      <c r="F299" s="4" t="s">
        <v>154</v>
      </c>
      <c r="G299" s="4" t="s">
        <v>154</v>
      </c>
      <c r="H299" s="19">
        <v>7</v>
      </c>
      <c r="I299" s="19">
        <v>7</v>
      </c>
      <c r="J299" s="20">
        <v>31589058.280000001</v>
      </c>
      <c r="K299" s="20">
        <v>55136666.670000002</v>
      </c>
      <c r="L299" s="20">
        <v>2766666.67</v>
      </c>
      <c r="M299" s="20">
        <v>120140000</v>
      </c>
      <c r="N299" s="20">
        <v>72.19</v>
      </c>
    </row>
    <row r="300" spans="1:14" x14ac:dyDescent="0.25">
      <c r="A300" t="str">
        <f t="shared" si="4"/>
        <v>15409006</v>
      </c>
      <c r="B300" s="4" t="s">
        <v>585</v>
      </c>
      <c r="C300" s="4" t="s">
        <v>466</v>
      </c>
      <c r="D300" s="18" t="s">
        <v>587</v>
      </c>
      <c r="E300" s="4" t="s">
        <v>160</v>
      </c>
      <c r="F300" s="4" t="s">
        <v>154</v>
      </c>
      <c r="G300" s="4" t="s">
        <v>154</v>
      </c>
      <c r="H300" s="19">
        <v>4</v>
      </c>
      <c r="I300" s="19">
        <v>4</v>
      </c>
      <c r="J300" s="20">
        <v>13395408.09</v>
      </c>
      <c r="K300" s="20">
        <v>2411666.67</v>
      </c>
      <c r="L300" s="20">
        <v>0</v>
      </c>
      <c r="M300" s="20">
        <v>19600000</v>
      </c>
      <c r="N300" s="20">
        <v>80.650000000000006</v>
      </c>
    </row>
    <row r="301" spans="1:14" x14ac:dyDescent="0.25">
      <c r="A301" t="str">
        <f t="shared" si="4"/>
        <v>15409010</v>
      </c>
      <c r="B301" s="4" t="s">
        <v>585</v>
      </c>
      <c r="C301" s="4" t="s">
        <v>155</v>
      </c>
      <c r="D301" s="18" t="s">
        <v>588</v>
      </c>
      <c r="E301" s="4" t="s">
        <v>169</v>
      </c>
      <c r="F301" s="4" t="s">
        <v>154</v>
      </c>
      <c r="G301" s="4" t="s">
        <v>154</v>
      </c>
      <c r="H301" s="19">
        <v>9</v>
      </c>
      <c r="I301" s="19">
        <v>9</v>
      </c>
      <c r="J301" s="20">
        <v>23673458.09</v>
      </c>
      <c r="K301" s="20">
        <v>6964666.6699999999</v>
      </c>
      <c r="L301" s="20">
        <v>0</v>
      </c>
      <c r="M301" s="20">
        <v>30633333</v>
      </c>
      <c r="N301" s="20">
        <v>100.02</v>
      </c>
    </row>
    <row r="302" spans="1:14" x14ac:dyDescent="0.25">
      <c r="A302" t="str">
        <f t="shared" si="4"/>
        <v>15409011</v>
      </c>
      <c r="B302" s="4" t="s">
        <v>585</v>
      </c>
      <c r="C302" s="4" t="s">
        <v>385</v>
      </c>
      <c r="D302" s="18" t="s">
        <v>589</v>
      </c>
      <c r="E302" s="4" t="s">
        <v>169</v>
      </c>
      <c r="F302" s="4" t="s">
        <v>154</v>
      </c>
      <c r="G302" s="4" t="s">
        <v>154</v>
      </c>
      <c r="H302" s="19">
        <v>6</v>
      </c>
      <c r="I302" s="19">
        <v>6</v>
      </c>
      <c r="J302" s="20">
        <v>14976768.57</v>
      </c>
      <c r="K302" s="20">
        <v>2360666.67</v>
      </c>
      <c r="L302" s="20">
        <v>0</v>
      </c>
      <c r="M302" s="20">
        <v>18300000</v>
      </c>
      <c r="N302" s="20">
        <v>94.74</v>
      </c>
    </row>
    <row r="303" spans="1:14" x14ac:dyDescent="0.25">
      <c r="A303" t="str">
        <f t="shared" si="4"/>
        <v>15409012</v>
      </c>
      <c r="B303" s="4" t="s">
        <v>585</v>
      </c>
      <c r="C303" s="4" t="s">
        <v>222</v>
      </c>
      <c r="D303" s="18" t="s">
        <v>590</v>
      </c>
      <c r="E303" s="4" t="s">
        <v>160</v>
      </c>
      <c r="F303" s="4" t="s">
        <v>154</v>
      </c>
      <c r="G303" s="4" t="s">
        <v>154</v>
      </c>
      <c r="H303" s="19">
        <v>5</v>
      </c>
      <c r="I303" s="19">
        <v>4</v>
      </c>
      <c r="J303" s="20">
        <v>15681494.859999999</v>
      </c>
      <c r="K303" s="20">
        <v>1453333.33</v>
      </c>
      <c r="L303" s="20">
        <v>11666.67</v>
      </c>
      <c r="M303" s="20">
        <v>24400000</v>
      </c>
      <c r="N303" s="20">
        <v>70.22</v>
      </c>
    </row>
    <row r="304" spans="1:14" x14ac:dyDescent="0.25">
      <c r="A304" t="str">
        <f t="shared" si="4"/>
        <v>15409014</v>
      </c>
      <c r="B304" s="4" t="s">
        <v>585</v>
      </c>
      <c r="C304" s="4" t="s">
        <v>158</v>
      </c>
      <c r="D304" s="18" t="s">
        <v>591</v>
      </c>
      <c r="E304" s="4" t="s">
        <v>176</v>
      </c>
      <c r="F304" s="4" t="s">
        <v>154</v>
      </c>
      <c r="G304" s="4" t="s">
        <v>154</v>
      </c>
      <c r="H304" s="19">
        <v>3</v>
      </c>
      <c r="I304" s="19">
        <v>3</v>
      </c>
      <c r="J304" s="20">
        <v>10752376.67</v>
      </c>
      <c r="K304" s="20">
        <v>5039333.33</v>
      </c>
      <c r="L304" s="20">
        <v>0</v>
      </c>
      <c r="M304" s="20">
        <v>17600000</v>
      </c>
      <c r="N304" s="20">
        <v>89.73</v>
      </c>
    </row>
    <row r="305" spans="1:14" x14ac:dyDescent="0.25">
      <c r="A305" t="str">
        <f t="shared" si="4"/>
        <v>15409018</v>
      </c>
      <c r="B305" s="4" t="s">
        <v>585</v>
      </c>
      <c r="C305" s="4" t="s">
        <v>339</v>
      </c>
      <c r="D305" s="18" t="s">
        <v>592</v>
      </c>
      <c r="E305" s="4" t="s">
        <v>160</v>
      </c>
      <c r="F305" s="4" t="s">
        <v>154</v>
      </c>
      <c r="G305" s="4" t="s">
        <v>154</v>
      </c>
      <c r="H305" s="19">
        <v>4</v>
      </c>
      <c r="I305" s="19">
        <v>4</v>
      </c>
      <c r="J305" s="20">
        <v>15330230.48</v>
      </c>
      <c r="K305" s="20">
        <v>15571666.67</v>
      </c>
      <c r="L305" s="20">
        <v>0</v>
      </c>
      <c r="M305" s="20">
        <v>34476058</v>
      </c>
      <c r="N305" s="20">
        <v>89.63</v>
      </c>
    </row>
    <row r="306" spans="1:14" x14ac:dyDescent="0.25">
      <c r="A306" t="str">
        <f t="shared" si="4"/>
        <v>15409021</v>
      </c>
      <c r="B306" s="4" t="s">
        <v>585</v>
      </c>
      <c r="C306" s="4" t="s">
        <v>593</v>
      </c>
      <c r="D306" s="18" t="s">
        <v>594</v>
      </c>
      <c r="E306" s="4" t="s">
        <v>160</v>
      </c>
      <c r="F306" s="4" t="s">
        <v>154</v>
      </c>
      <c r="G306" s="4" t="s">
        <v>154</v>
      </c>
      <c r="H306" s="19">
        <v>4</v>
      </c>
      <c r="I306" s="19">
        <v>4</v>
      </c>
      <c r="J306" s="20">
        <v>14433110.949999999</v>
      </c>
      <c r="K306" s="20">
        <v>918333.33</v>
      </c>
      <c r="L306" s="20">
        <v>0</v>
      </c>
      <c r="M306" s="20">
        <v>16862666.670000002</v>
      </c>
      <c r="N306" s="20">
        <v>91.04</v>
      </c>
    </row>
    <row r="307" spans="1:14" x14ac:dyDescent="0.25">
      <c r="A307" t="str">
        <f t="shared" si="4"/>
        <v>15409049</v>
      </c>
      <c r="B307" s="4" t="s">
        <v>585</v>
      </c>
      <c r="C307" s="4" t="s">
        <v>303</v>
      </c>
      <c r="D307" s="18" t="s">
        <v>595</v>
      </c>
      <c r="E307" s="4" t="s">
        <v>169</v>
      </c>
      <c r="F307" s="4" t="s">
        <v>154</v>
      </c>
      <c r="G307" s="4" t="s">
        <v>154</v>
      </c>
      <c r="H307" s="19">
        <v>8</v>
      </c>
      <c r="I307" s="19">
        <v>8</v>
      </c>
      <c r="J307" s="20">
        <v>15556020.48</v>
      </c>
      <c r="K307" s="20">
        <v>2866666.67</v>
      </c>
      <c r="L307" s="20">
        <v>0</v>
      </c>
      <c r="M307" s="20">
        <v>30600000</v>
      </c>
      <c r="N307" s="20">
        <v>60.2</v>
      </c>
    </row>
    <row r="308" spans="1:14" x14ac:dyDescent="0.25">
      <c r="A308" t="str">
        <f t="shared" si="4"/>
        <v>15409069</v>
      </c>
      <c r="B308" s="4" t="s">
        <v>585</v>
      </c>
      <c r="C308" s="4" t="s">
        <v>287</v>
      </c>
      <c r="D308" s="18" t="s">
        <v>596</v>
      </c>
      <c r="E308" s="4" t="s">
        <v>169</v>
      </c>
      <c r="F308" s="4" t="s">
        <v>154</v>
      </c>
      <c r="G308" s="4" t="s">
        <v>154</v>
      </c>
      <c r="H308" s="19">
        <v>9</v>
      </c>
      <c r="I308" s="19">
        <v>9</v>
      </c>
      <c r="J308" s="20">
        <v>20810897.620000001</v>
      </c>
      <c r="K308" s="20">
        <v>1916666.67</v>
      </c>
      <c r="L308" s="20">
        <v>0</v>
      </c>
      <c r="M308" s="20">
        <v>29500000</v>
      </c>
      <c r="N308" s="20">
        <v>77.040000000000006</v>
      </c>
    </row>
    <row r="309" spans="1:14" x14ac:dyDescent="0.25">
      <c r="A309" t="str">
        <f t="shared" si="4"/>
        <v>15434005</v>
      </c>
      <c r="B309" s="4" t="s">
        <v>597</v>
      </c>
      <c r="C309" s="4" t="s">
        <v>397</v>
      </c>
      <c r="D309" s="18" t="s">
        <v>598</v>
      </c>
      <c r="E309" s="4" t="s">
        <v>163</v>
      </c>
      <c r="F309" s="4" t="s">
        <v>154</v>
      </c>
      <c r="G309" s="4" t="s">
        <v>154</v>
      </c>
      <c r="H309" s="19">
        <v>2</v>
      </c>
      <c r="I309" s="19">
        <v>2</v>
      </c>
      <c r="J309" s="20">
        <v>4607998.38</v>
      </c>
      <c r="K309" s="20">
        <v>966666.67</v>
      </c>
      <c r="L309" s="20">
        <v>2666666.67</v>
      </c>
      <c r="M309" s="20">
        <v>10700000</v>
      </c>
      <c r="N309" s="20">
        <v>52.1</v>
      </c>
    </row>
    <row r="310" spans="1:14" x14ac:dyDescent="0.25">
      <c r="A310" t="str">
        <f t="shared" si="4"/>
        <v>15434014</v>
      </c>
      <c r="B310" s="4" t="s">
        <v>597</v>
      </c>
      <c r="C310" s="4" t="s">
        <v>158</v>
      </c>
      <c r="D310" s="18" t="s">
        <v>599</v>
      </c>
      <c r="E310" s="4" t="s">
        <v>157</v>
      </c>
      <c r="F310" s="4" t="s">
        <v>154</v>
      </c>
      <c r="G310" s="4" t="s">
        <v>154</v>
      </c>
      <c r="H310" s="19">
        <v>6</v>
      </c>
      <c r="I310" s="19">
        <v>6</v>
      </c>
      <c r="J310" s="20">
        <v>6821650</v>
      </c>
      <c r="K310" s="20">
        <v>2150000</v>
      </c>
      <c r="L310" s="20">
        <v>0</v>
      </c>
      <c r="M310" s="20">
        <v>9866666.6699999999</v>
      </c>
      <c r="N310" s="20">
        <v>90.93</v>
      </c>
    </row>
    <row r="311" spans="1:14" x14ac:dyDescent="0.25">
      <c r="A311" t="str">
        <f t="shared" si="4"/>
        <v>15434030</v>
      </c>
      <c r="B311" s="4" t="s">
        <v>597</v>
      </c>
      <c r="C311" s="4" t="s">
        <v>183</v>
      </c>
      <c r="D311" s="18" t="s">
        <v>600</v>
      </c>
      <c r="E311" s="4" t="s">
        <v>166</v>
      </c>
      <c r="F311" s="4" t="s">
        <v>154</v>
      </c>
      <c r="G311" s="4" t="s">
        <v>154</v>
      </c>
      <c r="H311" s="19">
        <v>6</v>
      </c>
      <c r="I311" s="19">
        <v>6</v>
      </c>
      <c r="J311" s="20">
        <v>7773645</v>
      </c>
      <c r="K311" s="20">
        <v>5833333.3300000001</v>
      </c>
      <c r="L311" s="20">
        <v>44333333.329999998</v>
      </c>
      <c r="M311" s="20">
        <v>64133333.329999998</v>
      </c>
      <c r="N311" s="20">
        <v>21.22</v>
      </c>
    </row>
    <row r="312" spans="1:14" x14ac:dyDescent="0.25">
      <c r="A312" t="str">
        <f t="shared" si="4"/>
        <v>15434043</v>
      </c>
      <c r="B312" s="4" t="s">
        <v>597</v>
      </c>
      <c r="C312" s="4" t="s">
        <v>280</v>
      </c>
      <c r="D312" s="18" t="s">
        <v>601</v>
      </c>
      <c r="E312" s="4" t="s">
        <v>169</v>
      </c>
      <c r="F312" s="4" t="s">
        <v>154</v>
      </c>
      <c r="G312" s="4" t="s">
        <v>154</v>
      </c>
      <c r="H312" s="19">
        <v>2</v>
      </c>
      <c r="I312" s="19">
        <v>2</v>
      </c>
      <c r="J312" s="20">
        <v>13868281.619999999</v>
      </c>
      <c r="K312" s="20">
        <v>6280000</v>
      </c>
      <c r="L312" s="20">
        <v>0</v>
      </c>
      <c r="M312" s="20">
        <v>36500000</v>
      </c>
      <c r="N312" s="20">
        <v>55.2</v>
      </c>
    </row>
    <row r="313" spans="1:14" x14ac:dyDescent="0.25">
      <c r="A313" t="str">
        <f t="shared" si="4"/>
        <v>15434045</v>
      </c>
      <c r="B313" s="4" t="s">
        <v>597</v>
      </c>
      <c r="C313" s="4" t="s">
        <v>229</v>
      </c>
      <c r="D313" s="18" t="s">
        <v>602</v>
      </c>
      <c r="E313" s="4" t="s">
        <v>160</v>
      </c>
      <c r="F313" s="4" t="s">
        <v>154</v>
      </c>
      <c r="G313" s="4" t="s">
        <v>154</v>
      </c>
      <c r="H313" s="19">
        <v>4</v>
      </c>
      <c r="I313" s="19">
        <v>4</v>
      </c>
      <c r="J313" s="20">
        <v>17049234.760000002</v>
      </c>
      <c r="K313" s="20">
        <v>3798000</v>
      </c>
      <c r="L313" s="20">
        <v>2033333.33</v>
      </c>
      <c r="M313" s="20">
        <v>29700000</v>
      </c>
      <c r="N313" s="20">
        <v>70.19</v>
      </c>
    </row>
    <row r="314" spans="1:14" x14ac:dyDescent="0.25">
      <c r="A314" t="str">
        <f t="shared" si="4"/>
        <v>15434070</v>
      </c>
      <c r="B314" s="4" t="s">
        <v>597</v>
      </c>
      <c r="C314" s="4" t="s">
        <v>194</v>
      </c>
      <c r="D314" s="18" t="s">
        <v>257</v>
      </c>
      <c r="E314" s="4" t="s">
        <v>160</v>
      </c>
      <c r="F314" s="4" t="s">
        <v>154</v>
      </c>
      <c r="G314" s="4" t="s">
        <v>154</v>
      </c>
      <c r="H314" s="19">
        <v>5</v>
      </c>
      <c r="I314" s="19">
        <v>5</v>
      </c>
      <c r="J314" s="20">
        <v>9296905.7100000009</v>
      </c>
      <c r="K314" s="20">
        <v>2018333.33</v>
      </c>
      <c r="L314" s="20">
        <v>4700000</v>
      </c>
      <c r="M314" s="20">
        <v>23133333.329999998</v>
      </c>
      <c r="N314" s="20">
        <v>48.91</v>
      </c>
    </row>
    <row r="315" spans="1:14" x14ac:dyDescent="0.25">
      <c r="A315" t="str">
        <f t="shared" si="4"/>
        <v>15434082</v>
      </c>
      <c r="B315" s="4" t="s">
        <v>597</v>
      </c>
      <c r="C315" s="4" t="s">
        <v>378</v>
      </c>
      <c r="D315" s="18" t="s">
        <v>603</v>
      </c>
      <c r="E315" s="4" t="s">
        <v>166</v>
      </c>
      <c r="F315" s="4" t="s">
        <v>154</v>
      </c>
      <c r="G315" s="4" t="s">
        <v>154</v>
      </c>
      <c r="H315" s="19">
        <v>5</v>
      </c>
      <c r="I315" s="19">
        <v>5</v>
      </c>
      <c r="J315" s="20">
        <v>6873660.9500000002</v>
      </c>
      <c r="K315" s="20">
        <v>1281333.33</v>
      </c>
      <c r="L315" s="20">
        <v>7000000</v>
      </c>
      <c r="M315" s="20">
        <v>16586666.67</v>
      </c>
      <c r="N315" s="20">
        <v>49.17</v>
      </c>
    </row>
    <row r="316" spans="1:14" x14ac:dyDescent="0.25">
      <c r="A316" t="str">
        <f t="shared" si="4"/>
        <v>15434086</v>
      </c>
      <c r="B316" s="4" t="s">
        <v>597</v>
      </c>
      <c r="C316" s="4" t="s">
        <v>196</v>
      </c>
      <c r="D316" s="18" t="s">
        <v>604</v>
      </c>
      <c r="E316" s="4" t="s">
        <v>160</v>
      </c>
      <c r="F316" s="4" t="s">
        <v>154</v>
      </c>
      <c r="G316" s="4" t="s">
        <v>154</v>
      </c>
      <c r="H316" s="19">
        <v>5</v>
      </c>
      <c r="I316" s="19">
        <v>5</v>
      </c>
      <c r="J316" s="20">
        <v>13855732.380000001</v>
      </c>
      <c r="K316" s="20">
        <v>4210000</v>
      </c>
      <c r="L316" s="20">
        <v>0</v>
      </c>
      <c r="M316" s="20">
        <v>102600000</v>
      </c>
      <c r="N316" s="20">
        <v>17.61</v>
      </c>
    </row>
    <row r="317" spans="1:14" x14ac:dyDescent="0.25">
      <c r="A317" t="str">
        <f t="shared" si="4"/>
        <v>15434105</v>
      </c>
      <c r="B317" s="4" t="s">
        <v>597</v>
      </c>
      <c r="C317" s="4" t="s">
        <v>268</v>
      </c>
      <c r="D317" s="18" t="s">
        <v>605</v>
      </c>
      <c r="E317" s="4" t="s">
        <v>176</v>
      </c>
      <c r="F317" s="4" t="s">
        <v>154</v>
      </c>
      <c r="G317" s="4" t="s">
        <v>154</v>
      </c>
      <c r="H317" s="19">
        <v>6</v>
      </c>
      <c r="I317" s="19">
        <v>6</v>
      </c>
      <c r="J317" s="20">
        <v>13294814.380000001</v>
      </c>
      <c r="K317" s="20">
        <v>5126666.67</v>
      </c>
      <c r="L317" s="20">
        <v>0</v>
      </c>
      <c r="M317" s="20">
        <v>20282166.670000002</v>
      </c>
      <c r="N317" s="20">
        <v>90.83</v>
      </c>
    </row>
    <row r="318" spans="1:14" x14ac:dyDescent="0.25">
      <c r="A318" t="str">
        <f t="shared" si="4"/>
        <v>15434107</v>
      </c>
      <c r="B318" s="4" t="s">
        <v>597</v>
      </c>
      <c r="C318" s="4" t="s">
        <v>364</v>
      </c>
      <c r="D318" s="18" t="s">
        <v>606</v>
      </c>
      <c r="E318" s="4" t="s">
        <v>163</v>
      </c>
      <c r="F318" s="4" t="s">
        <v>154</v>
      </c>
      <c r="G318" s="4" t="s">
        <v>154</v>
      </c>
      <c r="H318" s="19">
        <v>5</v>
      </c>
      <c r="I318" s="19">
        <v>5</v>
      </c>
      <c r="J318" s="20">
        <v>14641580.710000001</v>
      </c>
      <c r="K318" s="20">
        <v>146666.67000000001</v>
      </c>
      <c r="L318" s="20">
        <v>0</v>
      </c>
      <c r="M318" s="20">
        <v>20983333.329999998</v>
      </c>
      <c r="N318" s="20">
        <v>70.48</v>
      </c>
    </row>
    <row r="319" spans="1:14" x14ac:dyDescent="0.25">
      <c r="A319" t="str">
        <f t="shared" si="4"/>
        <v>15437004</v>
      </c>
      <c r="B319" s="4" t="s">
        <v>607</v>
      </c>
      <c r="C319" s="4" t="s">
        <v>203</v>
      </c>
      <c r="D319" s="18" t="s">
        <v>608</v>
      </c>
      <c r="E319" s="4" t="s">
        <v>157</v>
      </c>
      <c r="F319" s="4" t="s">
        <v>154</v>
      </c>
      <c r="G319" s="4" t="s">
        <v>154</v>
      </c>
      <c r="H319" s="19">
        <v>6</v>
      </c>
      <c r="I319" s="19">
        <v>6</v>
      </c>
      <c r="J319" s="20">
        <v>5326111.09</v>
      </c>
      <c r="K319" s="20">
        <v>1981666.67</v>
      </c>
      <c r="L319" s="20">
        <v>0</v>
      </c>
      <c r="M319" s="20">
        <v>4383333.33</v>
      </c>
      <c r="N319" s="20">
        <v>166.72</v>
      </c>
    </row>
    <row r="320" spans="1:14" x14ac:dyDescent="0.25">
      <c r="A320" t="str">
        <f t="shared" si="4"/>
        <v>15437009</v>
      </c>
      <c r="B320" s="4" t="s">
        <v>607</v>
      </c>
      <c r="C320" s="4" t="s">
        <v>152</v>
      </c>
      <c r="D320" s="18" t="s">
        <v>609</v>
      </c>
      <c r="E320" s="4" t="s">
        <v>160</v>
      </c>
      <c r="F320" s="4" t="s">
        <v>154</v>
      </c>
      <c r="G320" s="4" t="s">
        <v>154</v>
      </c>
      <c r="H320" s="19">
        <v>5</v>
      </c>
      <c r="I320" s="19">
        <v>5</v>
      </c>
      <c r="J320" s="20">
        <v>6414247.6200000001</v>
      </c>
      <c r="K320" s="20">
        <v>2456666.67</v>
      </c>
      <c r="L320" s="20">
        <v>0</v>
      </c>
      <c r="M320" s="20">
        <v>7216666.6699999999</v>
      </c>
      <c r="N320" s="20">
        <v>122.92</v>
      </c>
    </row>
    <row r="321" spans="1:14" x14ac:dyDescent="0.25">
      <c r="A321" t="str">
        <f t="shared" si="4"/>
        <v>15437012</v>
      </c>
      <c r="B321" s="4" t="s">
        <v>607</v>
      </c>
      <c r="C321" s="4" t="s">
        <v>222</v>
      </c>
      <c r="D321" s="18" t="s">
        <v>610</v>
      </c>
      <c r="E321" s="4" t="s">
        <v>160</v>
      </c>
      <c r="F321" s="4" t="s">
        <v>154</v>
      </c>
      <c r="G321" s="4" t="s">
        <v>154</v>
      </c>
      <c r="H321" s="19">
        <v>5</v>
      </c>
      <c r="I321" s="19">
        <v>5</v>
      </c>
      <c r="J321" s="20">
        <v>9013735.4800000004</v>
      </c>
      <c r="K321" s="20">
        <v>881666.67</v>
      </c>
      <c r="L321" s="20">
        <v>0</v>
      </c>
      <c r="M321" s="20">
        <v>12299999.67</v>
      </c>
      <c r="N321" s="20">
        <v>80.45</v>
      </c>
    </row>
    <row r="322" spans="1:14" x14ac:dyDescent="0.25">
      <c r="A322" t="str">
        <f t="shared" si="4"/>
        <v>15437019</v>
      </c>
      <c r="B322" s="4" t="s">
        <v>607</v>
      </c>
      <c r="C322" s="4" t="s">
        <v>455</v>
      </c>
      <c r="D322" s="18" t="s">
        <v>611</v>
      </c>
      <c r="E322" s="4" t="s">
        <v>163</v>
      </c>
      <c r="F322" s="4" t="s">
        <v>154</v>
      </c>
      <c r="G322" s="4" t="s">
        <v>154</v>
      </c>
      <c r="H322" s="19">
        <v>2</v>
      </c>
      <c r="I322" s="19">
        <v>2</v>
      </c>
      <c r="J322" s="20">
        <v>4167164.09</v>
      </c>
      <c r="K322" s="20">
        <v>3931666.67</v>
      </c>
      <c r="L322" s="20">
        <v>0</v>
      </c>
      <c r="M322" s="20">
        <v>10049999.33</v>
      </c>
      <c r="N322" s="20">
        <v>80.59</v>
      </c>
    </row>
    <row r="323" spans="1:14" x14ac:dyDescent="0.25">
      <c r="A323" t="str">
        <f t="shared" si="4"/>
        <v>15437023</v>
      </c>
      <c r="B323" s="4" t="s">
        <v>607</v>
      </c>
      <c r="C323" s="4" t="s">
        <v>294</v>
      </c>
      <c r="D323" s="18" t="s">
        <v>612</v>
      </c>
      <c r="E323" s="4" t="s">
        <v>169</v>
      </c>
      <c r="F323" s="4" t="s">
        <v>154</v>
      </c>
      <c r="G323" s="4" t="s">
        <v>154</v>
      </c>
      <c r="H323" s="19">
        <v>5</v>
      </c>
      <c r="I323" s="19">
        <v>5</v>
      </c>
      <c r="J323" s="20">
        <v>18454265.710000001</v>
      </c>
      <c r="K323" s="20">
        <v>1076666.67</v>
      </c>
      <c r="L323" s="20">
        <v>1550000</v>
      </c>
      <c r="M323" s="20">
        <v>14666666.67</v>
      </c>
      <c r="N323" s="20">
        <v>133.16999999999999</v>
      </c>
    </row>
    <row r="324" spans="1:14" x14ac:dyDescent="0.25">
      <c r="A324" t="str">
        <f t="shared" si="4"/>
        <v>15437026</v>
      </c>
      <c r="B324" s="4" t="s">
        <v>607</v>
      </c>
      <c r="C324" s="4" t="s">
        <v>278</v>
      </c>
      <c r="D324" s="18" t="s">
        <v>613</v>
      </c>
      <c r="E324" s="4" t="s">
        <v>163</v>
      </c>
      <c r="F324" s="4" t="s">
        <v>154</v>
      </c>
      <c r="G324" s="4" t="s">
        <v>154</v>
      </c>
      <c r="H324" s="19">
        <v>3</v>
      </c>
      <c r="I324" s="19">
        <v>3</v>
      </c>
      <c r="J324" s="20">
        <v>11779280.48</v>
      </c>
      <c r="K324" s="20">
        <v>10691666.67</v>
      </c>
      <c r="L324" s="20">
        <v>2000000</v>
      </c>
      <c r="M324" s="20">
        <v>18166666.670000002</v>
      </c>
      <c r="N324" s="20">
        <v>123.69</v>
      </c>
    </row>
    <row r="325" spans="1:14" x14ac:dyDescent="0.25">
      <c r="A325" t="str">
        <f t="shared" si="4"/>
        <v>15437037</v>
      </c>
      <c r="B325" s="4" t="s">
        <v>607</v>
      </c>
      <c r="C325" s="4" t="s">
        <v>298</v>
      </c>
      <c r="D325" s="18" t="s">
        <v>614</v>
      </c>
      <c r="E325" s="4" t="s">
        <v>169</v>
      </c>
      <c r="F325" s="4" t="s">
        <v>154</v>
      </c>
      <c r="G325" s="4" t="s">
        <v>154</v>
      </c>
      <c r="H325" s="19">
        <v>8</v>
      </c>
      <c r="I325" s="19">
        <v>8</v>
      </c>
      <c r="J325" s="20">
        <v>10058803.949999999</v>
      </c>
      <c r="K325" s="20">
        <v>4747166.67</v>
      </c>
      <c r="L325" s="20">
        <v>0</v>
      </c>
      <c r="M325" s="20">
        <v>16433833</v>
      </c>
      <c r="N325" s="20">
        <v>90.09</v>
      </c>
    </row>
    <row r="326" spans="1:14" x14ac:dyDescent="0.25">
      <c r="A326" t="str">
        <f t="shared" si="4"/>
        <v>15437047</v>
      </c>
      <c r="B326" s="4" t="s">
        <v>607</v>
      </c>
      <c r="C326" s="4" t="s">
        <v>170</v>
      </c>
      <c r="D326" s="18" t="s">
        <v>615</v>
      </c>
      <c r="E326" s="4" t="s">
        <v>176</v>
      </c>
      <c r="F326" s="4" t="s">
        <v>154</v>
      </c>
      <c r="G326" s="4" t="s">
        <v>154</v>
      </c>
      <c r="H326" s="19">
        <v>3</v>
      </c>
      <c r="I326" s="19">
        <v>3</v>
      </c>
      <c r="J326" s="20">
        <v>7582078.5700000003</v>
      </c>
      <c r="K326" s="20">
        <v>1566666.67</v>
      </c>
      <c r="L326" s="20">
        <v>0</v>
      </c>
      <c r="M326" s="20">
        <v>11053333.33</v>
      </c>
      <c r="N326" s="20">
        <v>82.77</v>
      </c>
    </row>
    <row r="327" spans="1:14" x14ac:dyDescent="0.25">
      <c r="A327" t="str">
        <f t="shared" si="4"/>
        <v>15437051</v>
      </c>
      <c r="B327" s="4" t="s">
        <v>607</v>
      </c>
      <c r="C327" s="4" t="s">
        <v>348</v>
      </c>
      <c r="D327" s="18" t="s">
        <v>616</v>
      </c>
      <c r="E327" s="4" t="s">
        <v>166</v>
      </c>
      <c r="F327" s="4" t="s">
        <v>154</v>
      </c>
      <c r="G327" s="4" t="s">
        <v>154</v>
      </c>
      <c r="H327" s="19">
        <v>4</v>
      </c>
      <c r="I327" s="19">
        <v>4</v>
      </c>
      <c r="J327" s="20">
        <v>6988970.8600000003</v>
      </c>
      <c r="K327" s="20">
        <v>3718333.33</v>
      </c>
      <c r="L327" s="20">
        <v>0</v>
      </c>
      <c r="M327" s="20">
        <v>12533333.33</v>
      </c>
      <c r="N327" s="20">
        <v>85.43</v>
      </c>
    </row>
    <row r="328" spans="1:14" x14ac:dyDescent="0.25">
      <c r="A328" t="str">
        <f t="shared" si="4"/>
        <v>15437091</v>
      </c>
      <c r="B328" s="4" t="s">
        <v>607</v>
      </c>
      <c r="C328" s="4" t="s">
        <v>537</v>
      </c>
      <c r="D328" s="18" t="s">
        <v>617</v>
      </c>
      <c r="E328" s="4" t="s">
        <v>160</v>
      </c>
      <c r="F328" s="4" t="s">
        <v>154</v>
      </c>
      <c r="G328" s="4" t="s">
        <v>154</v>
      </c>
      <c r="H328" s="19">
        <v>5</v>
      </c>
      <c r="I328" s="19">
        <v>5</v>
      </c>
      <c r="J328" s="20">
        <v>12105534.76</v>
      </c>
      <c r="K328" s="20">
        <v>1408333.33</v>
      </c>
      <c r="L328" s="20">
        <v>166666.67000000001</v>
      </c>
      <c r="M328" s="20">
        <v>11650000</v>
      </c>
      <c r="N328" s="20">
        <v>116</v>
      </c>
    </row>
    <row r="329" spans="1:14" x14ac:dyDescent="0.25">
      <c r="A329" t="str">
        <f t="shared" si="4"/>
        <v>15440005</v>
      </c>
      <c r="B329" s="4" t="s">
        <v>618</v>
      </c>
      <c r="C329" s="4" t="s">
        <v>397</v>
      </c>
      <c r="D329" s="18" t="s">
        <v>619</v>
      </c>
      <c r="E329" s="4" t="s">
        <v>160</v>
      </c>
      <c r="F329" s="4" t="s">
        <v>154</v>
      </c>
      <c r="G329" s="4" t="s">
        <v>154</v>
      </c>
      <c r="H329" s="19">
        <v>4</v>
      </c>
      <c r="I329" s="19">
        <v>4</v>
      </c>
      <c r="J329" s="20">
        <v>6396117.5199999996</v>
      </c>
      <c r="K329" s="20">
        <v>546666.67000000004</v>
      </c>
      <c r="L329" s="20">
        <v>0</v>
      </c>
      <c r="M329" s="20">
        <v>14933333</v>
      </c>
      <c r="N329" s="20">
        <v>46.49</v>
      </c>
    </row>
    <row r="330" spans="1:14" x14ac:dyDescent="0.25">
      <c r="A330" t="str">
        <f t="shared" ref="A330:A393" si="5">B330&amp;C330</f>
        <v>15440014</v>
      </c>
      <c r="B330" s="4" t="s">
        <v>618</v>
      </c>
      <c r="C330" s="4" t="s">
        <v>158</v>
      </c>
      <c r="D330" s="18" t="s">
        <v>620</v>
      </c>
      <c r="E330" s="4" t="s">
        <v>176</v>
      </c>
      <c r="F330" s="4" t="s">
        <v>154</v>
      </c>
      <c r="G330" s="4" t="s">
        <v>154</v>
      </c>
      <c r="H330" s="19">
        <v>3</v>
      </c>
      <c r="I330" s="19">
        <v>3</v>
      </c>
      <c r="J330" s="20">
        <v>9125201.3800000008</v>
      </c>
      <c r="K330" s="20">
        <v>6416666.6699999999</v>
      </c>
      <c r="L330" s="20">
        <v>0</v>
      </c>
      <c r="M330" s="20">
        <v>16420667</v>
      </c>
      <c r="N330" s="20">
        <v>94.65</v>
      </c>
    </row>
    <row r="331" spans="1:14" x14ac:dyDescent="0.25">
      <c r="A331" t="str">
        <f t="shared" si="5"/>
        <v>15440044</v>
      </c>
      <c r="B331" s="4" t="s">
        <v>618</v>
      </c>
      <c r="C331" s="4" t="s">
        <v>621</v>
      </c>
      <c r="D331" s="18" t="s">
        <v>622</v>
      </c>
      <c r="E331" s="4" t="s">
        <v>169</v>
      </c>
      <c r="F331" s="4" t="s">
        <v>154</v>
      </c>
      <c r="G331" s="4" t="s">
        <v>154</v>
      </c>
      <c r="H331" s="19">
        <v>6</v>
      </c>
      <c r="I331" s="19">
        <v>6</v>
      </c>
      <c r="J331" s="20">
        <v>14785853.710000001</v>
      </c>
      <c r="K331" s="20">
        <v>2171000</v>
      </c>
      <c r="L331" s="20">
        <v>0</v>
      </c>
      <c r="M331" s="20">
        <v>13616666.33</v>
      </c>
      <c r="N331" s="20">
        <v>124.53</v>
      </c>
    </row>
    <row r="332" spans="1:14" x14ac:dyDescent="0.25">
      <c r="A332" t="str">
        <f t="shared" si="5"/>
        <v>15440050</v>
      </c>
      <c r="B332" s="4" t="s">
        <v>618</v>
      </c>
      <c r="C332" s="4" t="s">
        <v>283</v>
      </c>
      <c r="D332" s="18" t="s">
        <v>623</v>
      </c>
      <c r="E332" s="4" t="s">
        <v>166</v>
      </c>
      <c r="F332" s="4" t="s">
        <v>154</v>
      </c>
      <c r="G332" s="4" t="s">
        <v>154</v>
      </c>
      <c r="H332" s="19">
        <v>3</v>
      </c>
      <c r="I332" s="19">
        <v>3</v>
      </c>
      <c r="J332" s="20">
        <v>6348744.8099999996</v>
      </c>
      <c r="K332" s="20">
        <v>11600000</v>
      </c>
      <c r="L332" s="20">
        <v>0</v>
      </c>
      <c r="M332" s="20">
        <v>15133332.67</v>
      </c>
      <c r="N332" s="20">
        <v>118.6</v>
      </c>
    </row>
    <row r="333" spans="1:14" x14ac:dyDescent="0.25">
      <c r="A333" t="str">
        <f t="shared" si="5"/>
        <v>15440051</v>
      </c>
      <c r="B333" s="4" t="s">
        <v>618</v>
      </c>
      <c r="C333" s="4" t="s">
        <v>348</v>
      </c>
      <c r="D333" s="18" t="s">
        <v>624</v>
      </c>
      <c r="E333" s="4" t="s">
        <v>176</v>
      </c>
      <c r="F333" s="4" t="s">
        <v>154</v>
      </c>
      <c r="G333" s="4" t="s">
        <v>154</v>
      </c>
      <c r="H333" s="19">
        <v>3</v>
      </c>
      <c r="I333" s="19">
        <v>3</v>
      </c>
      <c r="J333" s="20">
        <v>6998161.1900000004</v>
      </c>
      <c r="K333" s="20">
        <v>810000</v>
      </c>
      <c r="L333" s="20">
        <v>1000000</v>
      </c>
      <c r="M333" s="20">
        <v>11083333.33</v>
      </c>
      <c r="N333" s="20">
        <v>70.45</v>
      </c>
    </row>
    <row r="334" spans="1:14" x14ac:dyDescent="0.25">
      <c r="A334" t="str">
        <f t="shared" si="5"/>
        <v>15440055</v>
      </c>
      <c r="B334" s="4" t="s">
        <v>618</v>
      </c>
      <c r="C334" s="4" t="s">
        <v>444</v>
      </c>
      <c r="D334" s="18" t="s">
        <v>625</v>
      </c>
      <c r="E334" s="4" t="s">
        <v>160</v>
      </c>
      <c r="F334" s="4" t="s">
        <v>154</v>
      </c>
      <c r="G334" s="4" t="s">
        <v>154</v>
      </c>
      <c r="H334" s="19">
        <v>5</v>
      </c>
      <c r="I334" s="19">
        <v>5</v>
      </c>
      <c r="J334" s="20">
        <v>6202478.8099999996</v>
      </c>
      <c r="K334" s="20">
        <v>1366666.67</v>
      </c>
      <c r="L334" s="20">
        <v>0</v>
      </c>
      <c r="M334" s="20">
        <v>10150000</v>
      </c>
      <c r="N334" s="20">
        <v>74.569999999999993</v>
      </c>
    </row>
    <row r="335" spans="1:14" x14ac:dyDescent="0.25">
      <c r="A335" t="str">
        <f t="shared" si="5"/>
        <v>15440064</v>
      </c>
      <c r="B335" s="4" t="s">
        <v>618</v>
      </c>
      <c r="C335" s="4" t="s">
        <v>172</v>
      </c>
      <c r="D335" s="18" t="s">
        <v>626</v>
      </c>
      <c r="E335" s="4" t="s">
        <v>166</v>
      </c>
      <c r="F335" s="4" t="s">
        <v>154</v>
      </c>
      <c r="G335" s="4" t="s">
        <v>154</v>
      </c>
      <c r="H335" s="19">
        <v>3</v>
      </c>
      <c r="I335" s="19">
        <v>3</v>
      </c>
      <c r="J335" s="20">
        <v>14009693.380000001</v>
      </c>
      <c r="K335" s="20">
        <v>0</v>
      </c>
      <c r="L335" s="20">
        <v>0</v>
      </c>
      <c r="M335" s="20">
        <v>24983332.670000002</v>
      </c>
      <c r="N335" s="20">
        <v>56.08</v>
      </c>
    </row>
    <row r="336" spans="1:14" x14ac:dyDescent="0.25">
      <c r="A336" t="str">
        <f t="shared" si="5"/>
        <v>15440065</v>
      </c>
      <c r="B336" s="4" t="s">
        <v>618</v>
      </c>
      <c r="C336" s="4" t="s">
        <v>511</v>
      </c>
      <c r="D336" s="18" t="s">
        <v>627</v>
      </c>
      <c r="E336" s="4" t="s">
        <v>157</v>
      </c>
      <c r="F336" s="4" t="s">
        <v>154</v>
      </c>
      <c r="G336" s="4" t="s">
        <v>154</v>
      </c>
      <c r="H336" s="19">
        <v>5</v>
      </c>
      <c r="I336" s="19">
        <v>5</v>
      </c>
      <c r="J336" s="20">
        <v>6453284.0499999998</v>
      </c>
      <c r="K336" s="20">
        <v>966666.67</v>
      </c>
      <c r="L336" s="20">
        <v>0</v>
      </c>
      <c r="M336" s="20">
        <v>9066666.6699999999</v>
      </c>
      <c r="N336" s="20">
        <v>81.84</v>
      </c>
    </row>
    <row r="337" spans="1:14" x14ac:dyDescent="0.25">
      <c r="A337" t="str">
        <f t="shared" si="5"/>
        <v>15440069</v>
      </c>
      <c r="B337" s="4" t="s">
        <v>618</v>
      </c>
      <c r="C337" s="4" t="s">
        <v>287</v>
      </c>
      <c r="D337" s="18" t="s">
        <v>628</v>
      </c>
      <c r="E337" s="4" t="s">
        <v>160</v>
      </c>
      <c r="F337" s="4" t="s">
        <v>154</v>
      </c>
      <c r="G337" s="4" t="s">
        <v>154</v>
      </c>
      <c r="H337" s="19">
        <v>4</v>
      </c>
      <c r="I337" s="19">
        <v>4</v>
      </c>
      <c r="J337" s="20">
        <v>7502805</v>
      </c>
      <c r="K337" s="20">
        <v>2910666.67</v>
      </c>
      <c r="L337" s="20">
        <v>0</v>
      </c>
      <c r="M337" s="20">
        <v>24796666.670000002</v>
      </c>
      <c r="N337" s="20">
        <v>42</v>
      </c>
    </row>
    <row r="338" spans="1:14" x14ac:dyDescent="0.25">
      <c r="A338" t="str">
        <f t="shared" si="5"/>
        <v>15440076</v>
      </c>
      <c r="B338" s="4" t="s">
        <v>618</v>
      </c>
      <c r="C338" s="4" t="s">
        <v>177</v>
      </c>
      <c r="D338" s="18" t="s">
        <v>629</v>
      </c>
      <c r="E338" s="4" t="s">
        <v>163</v>
      </c>
      <c r="F338" s="4" t="s">
        <v>154</v>
      </c>
      <c r="G338" s="4" t="s">
        <v>154</v>
      </c>
      <c r="H338" s="19">
        <v>3</v>
      </c>
      <c r="I338" s="19">
        <v>3</v>
      </c>
      <c r="J338" s="20">
        <v>5402488.8099999996</v>
      </c>
      <c r="K338" s="20">
        <v>1506666.67</v>
      </c>
      <c r="L338" s="20">
        <v>0</v>
      </c>
      <c r="M338" s="20">
        <v>6033333.3300000001</v>
      </c>
      <c r="N338" s="20">
        <v>114.52</v>
      </c>
    </row>
    <row r="339" spans="1:14" x14ac:dyDescent="0.25">
      <c r="A339" t="str">
        <f t="shared" si="5"/>
        <v>15501006</v>
      </c>
      <c r="B339" s="4" t="s">
        <v>630</v>
      </c>
      <c r="C339" s="4" t="s">
        <v>466</v>
      </c>
      <c r="D339" s="18" t="s">
        <v>631</v>
      </c>
      <c r="E339" s="4" t="s">
        <v>166</v>
      </c>
      <c r="F339" s="4" t="s">
        <v>154</v>
      </c>
      <c r="G339" s="4" t="s">
        <v>154</v>
      </c>
      <c r="H339" s="19">
        <v>4</v>
      </c>
      <c r="I339" s="19">
        <v>4</v>
      </c>
      <c r="J339" s="20">
        <v>2543086.29</v>
      </c>
      <c r="K339" s="20">
        <v>50000</v>
      </c>
      <c r="L339" s="20">
        <v>500000</v>
      </c>
      <c r="M339" s="20">
        <v>3450000</v>
      </c>
      <c r="N339" s="20">
        <v>75.16</v>
      </c>
    </row>
    <row r="340" spans="1:14" x14ac:dyDescent="0.25">
      <c r="A340" t="str">
        <f t="shared" si="5"/>
        <v>15501011</v>
      </c>
      <c r="B340" s="4" t="s">
        <v>630</v>
      </c>
      <c r="C340" s="4" t="s">
        <v>385</v>
      </c>
      <c r="D340" s="18" t="s">
        <v>632</v>
      </c>
      <c r="E340" s="4" t="s">
        <v>182</v>
      </c>
      <c r="F340" s="4" t="s">
        <v>154</v>
      </c>
      <c r="G340" s="4" t="s">
        <v>154</v>
      </c>
      <c r="H340" s="19">
        <v>4</v>
      </c>
      <c r="I340" s="19">
        <v>4</v>
      </c>
      <c r="J340" s="20">
        <v>5376389.7599999998</v>
      </c>
      <c r="K340" s="20">
        <v>316666.67</v>
      </c>
      <c r="L340" s="20">
        <v>6666666.6699999999</v>
      </c>
      <c r="M340" s="20">
        <v>13500000</v>
      </c>
      <c r="N340" s="20">
        <v>42.17</v>
      </c>
    </row>
    <row r="341" spans="1:14" x14ac:dyDescent="0.25">
      <c r="A341" t="str">
        <f t="shared" si="5"/>
        <v>15501014</v>
      </c>
      <c r="B341" s="4" t="s">
        <v>630</v>
      </c>
      <c r="C341" s="4" t="s">
        <v>158</v>
      </c>
      <c r="D341" s="18" t="s">
        <v>633</v>
      </c>
      <c r="E341" s="4" t="s">
        <v>157</v>
      </c>
      <c r="F341" s="4" t="s">
        <v>154</v>
      </c>
      <c r="G341" s="4" t="s">
        <v>154</v>
      </c>
      <c r="H341" s="19">
        <v>7</v>
      </c>
      <c r="I341" s="19">
        <v>7</v>
      </c>
      <c r="J341" s="20">
        <v>5310265.24</v>
      </c>
      <c r="K341" s="20">
        <v>335000</v>
      </c>
      <c r="L341" s="20">
        <v>183333.33</v>
      </c>
      <c r="M341" s="20">
        <v>6000000</v>
      </c>
      <c r="N341" s="20">
        <v>94.09</v>
      </c>
    </row>
    <row r="342" spans="1:14" x14ac:dyDescent="0.25">
      <c r="A342" t="str">
        <f t="shared" si="5"/>
        <v>15501028</v>
      </c>
      <c r="B342" s="4" t="s">
        <v>630</v>
      </c>
      <c r="C342" s="4" t="s">
        <v>161</v>
      </c>
      <c r="D342" s="18" t="s">
        <v>634</v>
      </c>
      <c r="E342" s="4" t="s">
        <v>193</v>
      </c>
      <c r="F342" s="4" t="s">
        <v>154</v>
      </c>
      <c r="G342" s="4" t="s">
        <v>154</v>
      </c>
      <c r="H342" s="19">
        <v>8</v>
      </c>
      <c r="I342" s="19">
        <v>8</v>
      </c>
      <c r="J342" s="20">
        <v>11473036.189999999</v>
      </c>
      <c r="K342" s="20">
        <v>128333.33</v>
      </c>
      <c r="L342" s="20">
        <v>4733333.33</v>
      </c>
      <c r="M342" s="20">
        <v>12200000</v>
      </c>
      <c r="N342" s="20">
        <v>95.09</v>
      </c>
    </row>
    <row r="343" spans="1:14" x14ac:dyDescent="0.25">
      <c r="A343" t="str">
        <f t="shared" si="5"/>
        <v>15501036</v>
      </c>
      <c r="B343" s="4" t="s">
        <v>630</v>
      </c>
      <c r="C343" s="4" t="s">
        <v>226</v>
      </c>
      <c r="D343" s="18" t="s">
        <v>635</v>
      </c>
      <c r="E343" s="4" t="s">
        <v>160</v>
      </c>
      <c r="F343" s="4" t="s">
        <v>154</v>
      </c>
      <c r="G343" s="4" t="s">
        <v>154</v>
      </c>
      <c r="H343" s="19">
        <v>6</v>
      </c>
      <c r="I343" s="19">
        <v>6</v>
      </c>
      <c r="J343" s="20">
        <v>6383232.1399999997</v>
      </c>
      <c r="K343" s="20">
        <v>235000</v>
      </c>
      <c r="L343" s="20">
        <v>0</v>
      </c>
      <c r="M343" s="20">
        <v>9371200</v>
      </c>
      <c r="N343" s="20">
        <v>70.62</v>
      </c>
    </row>
    <row r="344" spans="1:14" x14ac:dyDescent="0.25">
      <c r="A344" t="str">
        <f t="shared" si="5"/>
        <v>15501044</v>
      </c>
      <c r="B344" s="4" t="s">
        <v>630</v>
      </c>
      <c r="C344" s="4" t="s">
        <v>621</v>
      </c>
      <c r="D344" s="18" t="s">
        <v>636</v>
      </c>
      <c r="E344" s="4" t="s">
        <v>166</v>
      </c>
      <c r="F344" s="4" t="s">
        <v>154</v>
      </c>
      <c r="G344" s="4" t="s">
        <v>154</v>
      </c>
      <c r="H344" s="19">
        <v>4</v>
      </c>
      <c r="I344" s="19">
        <v>4</v>
      </c>
      <c r="J344" s="20">
        <v>4629905.71</v>
      </c>
      <c r="K344" s="20">
        <v>66666.67</v>
      </c>
      <c r="L344" s="20">
        <v>633333.32999999996</v>
      </c>
      <c r="M344" s="20">
        <v>2433333.33</v>
      </c>
      <c r="N344" s="20">
        <v>193.01</v>
      </c>
    </row>
    <row r="345" spans="1:14" x14ac:dyDescent="0.25">
      <c r="A345" t="str">
        <f t="shared" si="5"/>
        <v>15501049</v>
      </c>
      <c r="B345" s="4" t="s">
        <v>630</v>
      </c>
      <c r="C345" s="4" t="s">
        <v>303</v>
      </c>
      <c r="D345" s="18" t="s">
        <v>637</v>
      </c>
      <c r="E345" s="4" t="s">
        <v>169</v>
      </c>
      <c r="F345" s="4" t="s">
        <v>154</v>
      </c>
      <c r="G345" s="4" t="s">
        <v>154</v>
      </c>
      <c r="H345" s="19">
        <v>6</v>
      </c>
      <c r="I345" s="19">
        <v>6</v>
      </c>
      <c r="J345" s="20">
        <v>5317317.1399999997</v>
      </c>
      <c r="K345" s="20">
        <v>187333.33</v>
      </c>
      <c r="L345" s="20">
        <v>233333.33</v>
      </c>
      <c r="M345" s="20">
        <v>4600000</v>
      </c>
      <c r="N345" s="20">
        <v>119.67</v>
      </c>
    </row>
    <row r="346" spans="1:14" x14ac:dyDescent="0.25">
      <c r="A346" t="str">
        <f t="shared" si="5"/>
        <v>15501050</v>
      </c>
      <c r="B346" s="4" t="s">
        <v>630</v>
      </c>
      <c r="C346" s="4" t="s">
        <v>283</v>
      </c>
      <c r="D346" s="18" t="s">
        <v>638</v>
      </c>
      <c r="E346" s="4" t="s">
        <v>182</v>
      </c>
      <c r="F346" s="4" t="s">
        <v>154</v>
      </c>
      <c r="G346" s="4" t="s">
        <v>154</v>
      </c>
      <c r="H346" s="19">
        <v>5</v>
      </c>
      <c r="I346" s="19">
        <v>5</v>
      </c>
      <c r="J346" s="20">
        <v>3567978.09</v>
      </c>
      <c r="K346" s="20">
        <v>228000</v>
      </c>
      <c r="L346" s="20">
        <v>625000</v>
      </c>
      <c r="M346" s="20">
        <v>2856666.67</v>
      </c>
      <c r="N346" s="20">
        <v>132.88</v>
      </c>
    </row>
    <row r="347" spans="1:14" x14ac:dyDescent="0.25">
      <c r="A347" t="str">
        <f t="shared" si="5"/>
        <v>15501051</v>
      </c>
      <c r="B347" s="4" t="s">
        <v>630</v>
      </c>
      <c r="C347" s="4" t="s">
        <v>348</v>
      </c>
      <c r="D347" s="18" t="s">
        <v>639</v>
      </c>
      <c r="E347" s="4" t="s">
        <v>163</v>
      </c>
      <c r="F347" s="4" t="s">
        <v>154</v>
      </c>
      <c r="G347" s="4" t="s">
        <v>154</v>
      </c>
      <c r="H347" s="19">
        <v>3</v>
      </c>
      <c r="I347" s="19">
        <v>3</v>
      </c>
      <c r="J347" s="20">
        <v>5966329.0499999998</v>
      </c>
      <c r="K347" s="20">
        <v>116666.67</v>
      </c>
      <c r="L347" s="20">
        <v>3000000</v>
      </c>
      <c r="M347" s="20">
        <v>8500000</v>
      </c>
      <c r="N347" s="20">
        <v>71.56</v>
      </c>
    </row>
    <row r="348" spans="1:14" x14ac:dyDescent="0.25">
      <c r="A348" t="str">
        <f t="shared" si="5"/>
        <v>15501054</v>
      </c>
      <c r="B348" s="4" t="s">
        <v>630</v>
      </c>
      <c r="C348" s="4" t="s">
        <v>214</v>
      </c>
      <c r="D348" s="18" t="s">
        <v>640</v>
      </c>
      <c r="E348" s="4" t="s">
        <v>160</v>
      </c>
      <c r="F348" s="4" t="s">
        <v>154</v>
      </c>
      <c r="G348" s="4" t="s">
        <v>154</v>
      </c>
      <c r="H348" s="19">
        <v>5</v>
      </c>
      <c r="I348" s="19">
        <v>5</v>
      </c>
      <c r="J348" s="20">
        <v>5116378.09</v>
      </c>
      <c r="K348" s="20">
        <v>100666.67</v>
      </c>
      <c r="L348" s="20">
        <v>900000</v>
      </c>
      <c r="M348" s="20">
        <v>6309600</v>
      </c>
      <c r="N348" s="20">
        <v>82.68</v>
      </c>
    </row>
    <row r="349" spans="1:14" x14ac:dyDescent="0.25">
      <c r="A349" t="str">
        <f t="shared" si="5"/>
        <v>15565002</v>
      </c>
      <c r="B349" s="4" t="s">
        <v>641</v>
      </c>
      <c r="C349" s="4" t="s">
        <v>273</v>
      </c>
      <c r="D349" s="18" t="s">
        <v>642</v>
      </c>
      <c r="E349" s="4" t="s">
        <v>10</v>
      </c>
      <c r="F349" s="4" t="s">
        <v>154</v>
      </c>
      <c r="G349" s="4" t="s">
        <v>154</v>
      </c>
      <c r="H349" s="19">
        <v>3</v>
      </c>
      <c r="I349" s="19">
        <v>3</v>
      </c>
      <c r="J349" s="20">
        <v>8408663.8100000005</v>
      </c>
      <c r="K349" s="20">
        <v>50000</v>
      </c>
      <c r="L349" s="20">
        <v>0</v>
      </c>
      <c r="M349" s="20">
        <v>2666666.67</v>
      </c>
      <c r="N349" s="20">
        <v>317.2</v>
      </c>
    </row>
    <row r="350" spans="1:14" x14ac:dyDescent="0.25">
      <c r="A350" t="str">
        <f t="shared" si="5"/>
        <v>15565007</v>
      </c>
      <c r="B350" s="4" t="s">
        <v>641</v>
      </c>
      <c r="C350" s="4" t="s">
        <v>205</v>
      </c>
      <c r="D350" s="18" t="s">
        <v>643</v>
      </c>
      <c r="E350" s="4" t="s">
        <v>193</v>
      </c>
      <c r="F350" s="4" t="s">
        <v>154</v>
      </c>
      <c r="G350" s="4" t="s">
        <v>154</v>
      </c>
      <c r="H350" s="19">
        <v>8</v>
      </c>
      <c r="I350" s="19">
        <v>8</v>
      </c>
      <c r="J350" s="20">
        <v>10796795.48</v>
      </c>
      <c r="K350" s="20">
        <v>83333.33</v>
      </c>
      <c r="L350" s="20">
        <v>0</v>
      </c>
      <c r="M350" s="20">
        <v>8690000</v>
      </c>
      <c r="N350" s="20">
        <v>125.2</v>
      </c>
    </row>
    <row r="351" spans="1:14" x14ac:dyDescent="0.25">
      <c r="A351" t="str">
        <f t="shared" si="5"/>
        <v>15565010</v>
      </c>
      <c r="B351" s="4" t="s">
        <v>641</v>
      </c>
      <c r="C351" s="4" t="s">
        <v>155</v>
      </c>
      <c r="D351" s="18" t="s">
        <v>644</v>
      </c>
      <c r="E351" s="4" t="s">
        <v>160</v>
      </c>
      <c r="F351" s="4" t="s">
        <v>154</v>
      </c>
      <c r="G351" s="4" t="s">
        <v>154</v>
      </c>
      <c r="H351" s="19">
        <v>5</v>
      </c>
      <c r="I351" s="19">
        <v>5</v>
      </c>
      <c r="J351" s="20">
        <v>12234320</v>
      </c>
      <c r="K351" s="20">
        <v>600000</v>
      </c>
      <c r="L351" s="20">
        <v>0</v>
      </c>
      <c r="M351" s="20">
        <v>9566666.6699999999</v>
      </c>
      <c r="N351" s="20">
        <v>134.16</v>
      </c>
    </row>
    <row r="352" spans="1:14" x14ac:dyDescent="0.25">
      <c r="A352" t="str">
        <f t="shared" si="5"/>
        <v>15565011</v>
      </c>
      <c r="B352" s="4" t="s">
        <v>641</v>
      </c>
      <c r="C352" s="4" t="s">
        <v>385</v>
      </c>
      <c r="D352" s="18" t="s">
        <v>645</v>
      </c>
      <c r="E352" s="4" t="s">
        <v>163</v>
      </c>
      <c r="F352" s="4" t="s">
        <v>154</v>
      </c>
      <c r="G352" s="4" t="s">
        <v>154</v>
      </c>
      <c r="H352" s="19">
        <v>3</v>
      </c>
      <c r="I352" s="19">
        <v>3</v>
      </c>
      <c r="J352" s="20">
        <v>4457927.1399999997</v>
      </c>
      <c r="K352" s="20">
        <v>646666.67000000004</v>
      </c>
      <c r="L352" s="20">
        <v>0</v>
      </c>
      <c r="M352" s="20">
        <v>3280000</v>
      </c>
      <c r="N352" s="20">
        <v>155.63</v>
      </c>
    </row>
    <row r="353" spans="1:14" x14ac:dyDescent="0.25">
      <c r="A353" t="str">
        <f t="shared" si="5"/>
        <v>15565021</v>
      </c>
      <c r="B353" s="4" t="s">
        <v>641</v>
      </c>
      <c r="C353" s="4" t="s">
        <v>593</v>
      </c>
      <c r="D353" s="18" t="s">
        <v>646</v>
      </c>
      <c r="E353" s="4" t="s">
        <v>176</v>
      </c>
      <c r="F353" s="4" t="s">
        <v>154</v>
      </c>
      <c r="G353" s="4" t="s">
        <v>154</v>
      </c>
      <c r="H353" s="19">
        <v>2</v>
      </c>
      <c r="I353" s="19">
        <v>2</v>
      </c>
      <c r="J353" s="20">
        <v>7571090.9500000002</v>
      </c>
      <c r="K353" s="20">
        <v>0</v>
      </c>
      <c r="L353" s="20">
        <v>0</v>
      </c>
      <c r="M353" s="20">
        <v>1100000</v>
      </c>
      <c r="N353" s="20">
        <v>688.28</v>
      </c>
    </row>
    <row r="354" spans="1:14" x14ac:dyDescent="0.25">
      <c r="A354" t="str">
        <f t="shared" si="5"/>
        <v>15565026</v>
      </c>
      <c r="B354" s="4" t="s">
        <v>641</v>
      </c>
      <c r="C354" s="4" t="s">
        <v>278</v>
      </c>
      <c r="D354" s="18" t="s">
        <v>647</v>
      </c>
      <c r="E354" s="4" t="s">
        <v>160</v>
      </c>
      <c r="F354" s="4" t="s">
        <v>154</v>
      </c>
      <c r="G354" s="4" t="s">
        <v>154</v>
      </c>
      <c r="H354" s="19">
        <v>4</v>
      </c>
      <c r="I354" s="19">
        <v>3</v>
      </c>
      <c r="J354" s="20">
        <v>14284548.689999999</v>
      </c>
      <c r="K354" s="20">
        <v>2536666.67</v>
      </c>
      <c r="L354" s="20">
        <v>0</v>
      </c>
      <c r="M354" s="20">
        <v>7666666.6699999999</v>
      </c>
      <c r="N354" s="20">
        <v>219.41</v>
      </c>
    </row>
    <row r="355" spans="1:14" x14ac:dyDescent="0.25">
      <c r="A355" t="str">
        <f t="shared" si="5"/>
        <v>15565030</v>
      </c>
      <c r="B355" s="4" t="s">
        <v>641</v>
      </c>
      <c r="C355" s="4" t="s">
        <v>183</v>
      </c>
      <c r="D355" s="18" t="s">
        <v>648</v>
      </c>
      <c r="E355" s="4" t="s">
        <v>166</v>
      </c>
      <c r="F355" s="4" t="s">
        <v>154</v>
      </c>
      <c r="G355" s="4" t="s">
        <v>154</v>
      </c>
      <c r="H355" s="19">
        <v>5</v>
      </c>
      <c r="I355" s="19">
        <v>5</v>
      </c>
      <c r="J355" s="20">
        <v>5529151.71</v>
      </c>
      <c r="K355" s="20">
        <v>1344471.67</v>
      </c>
      <c r="L355" s="20">
        <v>0</v>
      </c>
      <c r="M355" s="20">
        <v>5100000</v>
      </c>
      <c r="N355" s="20">
        <v>134.78</v>
      </c>
    </row>
    <row r="356" spans="1:14" x14ac:dyDescent="0.25">
      <c r="A356" t="str">
        <f t="shared" si="5"/>
        <v>15565031</v>
      </c>
      <c r="B356" s="4" t="s">
        <v>641</v>
      </c>
      <c r="C356" s="4" t="s">
        <v>492</v>
      </c>
      <c r="D356" s="18" t="s">
        <v>649</v>
      </c>
      <c r="E356" s="4" t="s">
        <v>176</v>
      </c>
      <c r="F356" s="4" t="s">
        <v>154</v>
      </c>
      <c r="G356" s="4" t="s">
        <v>154</v>
      </c>
      <c r="H356" s="19">
        <v>2</v>
      </c>
      <c r="I356" s="19">
        <v>2</v>
      </c>
      <c r="J356" s="20">
        <v>5777645.2400000002</v>
      </c>
      <c r="K356" s="20">
        <v>1233333.33</v>
      </c>
      <c r="L356" s="20">
        <v>0</v>
      </c>
      <c r="M356" s="20">
        <v>7900000</v>
      </c>
      <c r="N356" s="20">
        <v>88.75</v>
      </c>
    </row>
    <row r="357" spans="1:14" x14ac:dyDescent="0.25">
      <c r="A357" t="str">
        <f t="shared" si="5"/>
        <v>15565043</v>
      </c>
      <c r="B357" s="4" t="s">
        <v>641</v>
      </c>
      <c r="C357" s="4" t="s">
        <v>280</v>
      </c>
      <c r="D357" s="18" t="s">
        <v>650</v>
      </c>
      <c r="E357" s="4" t="s">
        <v>166</v>
      </c>
      <c r="F357" s="4" t="s">
        <v>154</v>
      </c>
      <c r="G357" s="4" t="s">
        <v>154</v>
      </c>
      <c r="H357" s="19">
        <v>4</v>
      </c>
      <c r="I357" s="19">
        <v>4</v>
      </c>
      <c r="J357" s="20">
        <v>6532121.4299999997</v>
      </c>
      <c r="K357" s="20">
        <v>133333.32999999999</v>
      </c>
      <c r="L357" s="20">
        <v>0</v>
      </c>
      <c r="M357" s="20">
        <v>3280000</v>
      </c>
      <c r="N357" s="20">
        <v>203.22</v>
      </c>
    </row>
    <row r="358" spans="1:14" x14ac:dyDescent="0.25">
      <c r="A358" t="str">
        <f t="shared" si="5"/>
        <v>15565050</v>
      </c>
      <c r="B358" s="4" t="s">
        <v>641</v>
      </c>
      <c r="C358" s="4" t="s">
        <v>283</v>
      </c>
      <c r="D358" s="18" t="s">
        <v>651</v>
      </c>
      <c r="E358" s="4" t="s">
        <v>169</v>
      </c>
      <c r="F358" s="4" t="s">
        <v>154</v>
      </c>
      <c r="G358" s="4" t="s">
        <v>154</v>
      </c>
      <c r="H358" s="19">
        <v>6</v>
      </c>
      <c r="I358" s="19">
        <v>6</v>
      </c>
      <c r="J358" s="20">
        <v>19856740.48</v>
      </c>
      <c r="K358" s="20">
        <v>650000</v>
      </c>
      <c r="L358" s="20">
        <v>0</v>
      </c>
      <c r="M358" s="20">
        <v>11000000</v>
      </c>
      <c r="N358" s="20">
        <v>186.42</v>
      </c>
    </row>
    <row r="359" spans="1:14" x14ac:dyDescent="0.25">
      <c r="A359" t="str">
        <f t="shared" si="5"/>
        <v>15580004</v>
      </c>
      <c r="B359" s="4" t="s">
        <v>652</v>
      </c>
      <c r="C359" s="4" t="s">
        <v>203</v>
      </c>
      <c r="D359" s="18" t="s">
        <v>653</v>
      </c>
      <c r="E359" s="4" t="s">
        <v>160</v>
      </c>
      <c r="F359" s="4" t="s">
        <v>154</v>
      </c>
      <c r="G359" s="4" t="s">
        <v>154</v>
      </c>
      <c r="H359" s="19">
        <v>5</v>
      </c>
      <c r="I359" s="19">
        <v>5</v>
      </c>
      <c r="J359" s="20">
        <v>8900745.2400000002</v>
      </c>
      <c r="K359" s="20">
        <v>1260000</v>
      </c>
      <c r="L359" s="20">
        <v>1000000</v>
      </c>
      <c r="M359" s="20">
        <v>11233333.33</v>
      </c>
      <c r="N359" s="20">
        <v>90.45</v>
      </c>
    </row>
    <row r="360" spans="1:14" x14ac:dyDescent="0.25">
      <c r="A360" t="str">
        <f t="shared" si="5"/>
        <v>15580018</v>
      </c>
      <c r="B360" s="4" t="s">
        <v>652</v>
      </c>
      <c r="C360" s="4" t="s">
        <v>339</v>
      </c>
      <c r="D360" s="18" t="s">
        <v>654</v>
      </c>
      <c r="E360" s="4" t="s">
        <v>176</v>
      </c>
      <c r="F360" s="4" t="s">
        <v>154</v>
      </c>
      <c r="G360" s="4" t="s">
        <v>154</v>
      </c>
      <c r="H360" s="19">
        <v>1</v>
      </c>
      <c r="I360" s="19">
        <v>1</v>
      </c>
      <c r="J360" s="20">
        <v>7764541.4299999997</v>
      </c>
      <c r="K360" s="20">
        <v>895000</v>
      </c>
      <c r="L360" s="20">
        <v>6000000</v>
      </c>
      <c r="M360" s="20">
        <v>20633333.329999998</v>
      </c>
      <c r="N360" s="20">
        <v>41.97</v>
      </c>
    </row>
    <row r="361" spans="1:14" x14ac:dyDescent="0.25">
      <c r="A361" t="str">
        <f t="shared" si="5"/>
        <v>15580024</v>
      </c>
      <c r="B361" s="4" t="s">
        <v>652</v>
      </c>
      <c r="C361" s="4" t="s">
        <v>276</v>
      </c>
      <c r="D361" s="18" t="s">
        <v>576</v>
      </c>
      <c r="E361" s="4" t="s">
        <v>166</v>
      </c>
      <c r="F361" s="4" t="s">
        <v>154</v>
      </c>
      <c r="G361" s="4" t="s">
        <v>154</v>
      </c>
      <c r="H361" s="19">
        <v>4</v>
      </c>
      <c r="I361" s="19">
        <v>4</v>
      </c>
      <c r="J361" s="20">
        <v>2571128.5699999998</v>
      </c>
      <c r="K361" s="20">
        <v>493333.33</v>
      </c>
      <c r="L361" s="20">
        <v>7000000</v>
      </c>
      <c r="M361" s="20">
        <v>13600000</v>
      </c>
      <c r="N361" s="20">
        <v>22.53</v>
      </c>
    </row>
    <row r="362" spans="1:14" x14ac:dyDescent="0.25">
      <c r="A362" t="str">
        <f t="shared" si="5"/>
        <v>15580027</v>
      </c>
      <c r="B362" s="4" t="s">
        <v>652</v>
      </c>
      <c r="C362" s="4" t="s">
        <v>314</v>
      </c>
      <c r="D362" s="18" t="s">
        <v>655</v>
      </c>
      <c r="E362" s="4" t="s">
        <v>160</v>
      </c>
      <c r="F362" s="4" t="s">
        <v>154</v>
      </c>
      <c r="G362" s="4" t="s">
        <v>154</v>
      </c>
      <c r="H362" s="19">
        <v>5</v>
      </c>
      <c r="I362" s="19">
        <v>5</v>
      </c>
      <c r="J362" s="20">
        <v>17141247.620000001</v>
      </c>
      <c r="K362" s="20">
        <v>2673333.33</v>
      </c>
      <c r="L362" s="20">
        <v>0</v>
      </c>
      <c r="M362" s="20">
        <v>25600000</v>
      </c>
      <c r="N362" s="20">
        <v>77.400000000000006</v>
      </c>
    </row>
    <row r="363" spans="1:14" x14ac:dyDescent="0.25">
      <c r="A363" t="str">
        <f t="shared" si="5"/>
        <v>15580032</v>
      </c>
      <c r="B363" s="4" t="s">
        <v>652</v>
      </c>
      <c r="C363" s="4" t="s">
        <v>167</v>
      </c>
      <c r="D363" s="18" t="s">
        <v>656</v>
      </c>
      <c r="E363" s="4" t="s">
        <v>157</v>
      </c>
      <c r="F363" s="4" t="s">
        <v>154</v>
      </c>
      <c r="G363" s="4" t="s">
        <v>154</v>
      </c>
      <c r="H363" s="19">
        <v>5</v>
      </c>
      <c r="I363" s="19">
        <v>5</v>
      </c>
      <c r="J363" s="20">
        <v>5374000.3300000001</v>
      </c>
      <c r="K363" s="20">
        <v>50000</v>
      </c>
      <c r="L363" s="20">
        <v>0</v>
      </c>
      <c r="M363" s="20">
        <v>7700000</v>
      </c>
      <c r="N363" s="20">
        <v>70.44</v>
      </c>
    </row>
    <row r="364" spans="1:14" x14ac:dyDescent="0.25">
      <c r="A364" t="str">
        <f t="shared" si="5"/>
        <v>15580040</v>
      </c>
      <c r="B364" s="4" t="s">
        <v>652</v>
      </c>
      <c r="C364" s="4" t="s">
        <v>185</v>
      </c>
      <c r="D364" s="18" t="s">
        <v>657</v>
      </c>
      <c r="E364" s="4" t="s">
        <v>10</v>
      </c>
      <c r="F364" s="4" t="s">
        <v>154</v>
      </c>
      <c r="G364" s="4" t="s">
        <v>154</v>
      </c>
      <c r="H364" s="19">
        <v>2</v>
      </c>
      <c r="I364" s="19">
        <v>2</v>
      </c>
      <c r="J364" s="20">
        <v>4753500.95</v>
      </c>
      <c r="K364" s="20">
        <v>1183333.33</v>
      </c>
      <c r="L364" s="20">
        <v>271333.33</v>
      </c>
      <c r="M364" s="20">
        <v>7716666.6699999999</v>
      </c>
      <c r="N364" s="20">
        <v>76.94</v>
      </c>
    </row>
    <row r="365" spans="1:14" x14ac:dyDescent="0.25">
      <c r="A365" t="str">
        <f t="shared" si="5"/>
        <v>15580045</v>
      </c>
      <c r="B365" s="4" t="s">
        <v>652</v>
      </c>
      <c r="C365" s="4" t="s">
        <v>229</v>
      </c>
      <c r="D365" s="18" t="s">
        <v>658</v>
      </c>
      <c r="E365" s="4" t="s">
        <v>160</v>
      </c>
      <c r="F365" s="4" t="s">
        <v>154</v>
      </c>
      <c r="G365" s="4" t="s">
        <v>154</v>
      </c>
      <c r="H365" s="19">
        <v>3</v>
      </c>
      <c r="I365" s="19">
        <v>3</v>
      </c>
      <c r="J365" s="20">
        <v>6233268.2400000002</v>
      </c>
      <c r="K365" s="20">
        <v>15133333.33</v>
      </c>
      <c r="L365" s="20">
        <v>1786666.67</v>
      </c>
      <c r="M365" s="20">
        <v>27800000</v>
      </c>
      <c r="N365" s="20">
        <v>76.86</v>
      </c>
    </row>
    <row r="366" spans="1:14" x14ac:dyDescent="0.25">
      <c r="A366" t="str">
        <f t="shared" si="5"/>
        <v>15580067</v>
      </c>
      <c r="B366" s="4" t="s">
        <v>652</v>
      </c>
      <c r="C366" s="4" t="s">
        <v>243</v>
      </c>
      <c r="D366" s="18" t="s">
        <v>659</v>
      </c>
      <c r="E366" s="4" t="s">
        <v>176</v>
      </c>
      <c r="F366" s="4" t="s">
        <v>154</v>
      </c>
      <c r="G366" s="4" t="s">
        <v>154</v>
      </c>
      <c r="H366" s="19">
        <v>2</v>
      </c>
      <c r="I366" s="19">
        <v>2</v>
      </c>
      <c r="J366" s="20">
        <v>3767286.19</v>
      </c>
      <c r="K366" s="20">
        <v>0</v>
      </c>
      <c r="L366" s="20">
        <v>0</v>
      </c>
      <c r="M366" s="20">
        <v>6700000</v>
      </c>
      <c r="N366" s="20">
        <v>56.23</v>
      </c>
    </row>
    <row r="367" spans="1:14" x14ac:dyDescent="0.25">
      <c r="A367" t="str">
        <f t="shared" si="5"/>
        <v>15580070</v>
      </c>
      <c r="B367" s="4" t="s">
        <v>652</v>
      </c>
      <c r="C367" s="4" t="s">
        <v>194</v>
      </c>
      <c r="D367" s="18" t="s">
        <v>660</v>
      </c>
      <c r="E367" s="4" t="s">
        <v>166</v>
      </c>
      <c r="F367" s="4" t="s">
        <v>154</v>
      </c>
      <c r="G367" s="4" t="s">
        <v>154</v>
      </c>
      <c r="H367" s="19">
        <v>4</v>
      </c>
      <c r="I367" s="19">
        <v>4</v>
      </c>
      <c r="J367" s="20">
        <v>4983365.71</v>
      </c>
      <c r="K367" s="20">
        <v>528000</v>
      </c>
      <c r="L367" s="20">
        <v>494833.33</v>
      </c>
      <c r="M367" s="20">
        <v>6433333.3300000001</v>
      </c>
      <c r="N367" s="20">
        <v>85.67</v>
      </c>
    </row>
    <row r="368" spans="1:14" x14ac:dyDescent="0.25">
      <c r="A368" t="str">
        <f t="shared" si="5"/>
        <v>15580086</v>
      </c>
      <c r="B368" s="4" t="s">
        <v>652</v>
      </c>
      <c r="C368" s="4" t="s">
        <v>196</v>
      </c>
      <c r="D368" s="18" t="s">
        <v>661</v>
      </c>
      <c r="E368" s="4" t="s">
        <v>163</v>
      </c>
      <c r="F368" s="4" t="s">
        <v>154</v>
      </c>
      <c r="G368" s="4" t="s">
        <v>154</v>
      </c>
      <c r="H368" s="19">
        <v>3</v>
      </c>
      <c r="I368" s="19">
        <v>3</v>
      </c>
      <c r="J368" s="20">
        <v>3158878.09</v>
      </c>
      <c r="K368" s="20">
        <v>116666.67</v>
      </c>
      <c r="L368" s="20">
        <v>0</v>
      </c>
      <c r="M368" s="20">
        <v>3633333.33</v>
      </c>
      <c r="N368" s="20">
        <v>90.15</v>
      </c>
    </row>
    <row r="369" spans="1:14" x14ac:dyDescent="0.25">
      <c r="A369" t="str">
        <f t="shared" si="5"/>
        <v>15581002</v>
      </c>
      <c r="B369" s="4" t="s">
        <v>662</v>
      </c>
      <c r="C369" s="4" t="s">
        <v>273</v>
      </c>
      <c r="D369" s="18" t="s">
        <v>663</v>
      </c>
      <c r="E369" s="4" t="s">
        <v>157</v>
      </c>
      <c r="F369" s="4" t="s">
        <v>154</v>
      </c>
      <c r="G369" s="4" t="s">
        <v>154</v>
      </c>
      <c r="H369" s="19">
        <v>6</v>
      </c>
      <c r="I369" s="19">
        <v>6</v>
      </c>
      <c r="J369" s="20">
        <v>9550225.7100000009</v>
      </c>
      <c r="K369" s="20">
        <v>506666.67</v>
      </c>
      <c r="L369" s="20">
        <v>0</v>
      </c>
      <c r="M369" s="20">
        <v>8500000</v>
      </c>
      <c r="N369" s="20">
        <v>118.32</v>
      </c>
    </row>
    <row r="370" spans="1:14" x14ac:dyDescent="0.25">
      <c r="A370" t="str">
        <f t="shared" si="5"/>
        <v>15581008</v>
      </c>
      <c r="B370" s="4" t="s">
        <v>662</v>
      </c>
      <c r="C370" s="4" t="s">
        <v>306</v>
      </c>
      <c r="D370" s="18" t="s">
        <v>199</v>
      </c>
      <c r="E370" s="4" t="s">
        <v>193</v>
      </c>
      <c r="F370" s="4" t="s">
        <v>154</v>
      </c>
      <c r="G370" s="4" t="s">
        <v>154</v>
      </c>
      <c r="H370" s="19">
        <v>5</v>
      </c>
      <c r="I370" s="19">
        <v>5</v>
      </c>
      <c r="J370" s="20">
        <v>6377435.71</v>
      </c>
      <c r="K370" s="20">
        <v>350333.33</v>
      </c>
      <c r="L370" s="20">
        <v>0</v>
      </c>
      <c r="M370" s="20">
        <v>4200000</v>
      </c>
      <c r="N370" s="20">
        <v>160.18</v>
      </c>
    </row>
    <row r="371" spans="1:14" x14ac:dyDescent="0.25">
      <c r="A371" t="str">
        <f t="shared" si="5"/>
        <v>15581013</v>
      </c>
      <c r="B371" s="4" t="s">
        <v>662</v>
      </c>
      <c r="C371" s="4" t="s">
        <v>180</v>
      </c>
      <c r="D371" s="18" t="s">
        <v>664</v>
      </c>
      <c r="E371" s="4" t="s">
        <v>166</v>
      </c>
      <c r="F371" s="4" t="s">
        <v>154</v>
      </c>
      <c r="G371" s="4" t="s">
        <v>154</v>
      </c>
      <c r="H371" s="19">
        <v>5</v>
      </c>
      <c r="I371" s="19">
        <v>5</v>
      </c>
      <c r="J371" s="20">
        <v>7515858.5700000003</v>
      </c>
      <c r="K371" s="20">
        <v>140000</v>
      </c>
      <c r="L371" s="20">
        <v>0</v>
      </c>
      <c r="M371" s="20">
        <v>8500000</v>
      </c>
      <c r="N371" s="20">
        <v>90.07</v>
      </c>
    </row>
    <row r="372" spans="1:14" x14ac:dyDescent="0.25">
      <c r="A372" t="str">
        <f t="shared" si="5"/>
        <v>15581014</v>
      </c>
      <c r="B372" s="4" t="s">
        <v>662</v>
      </c>
      <c r="C372" s="4" t="s">
        <v>158</v>
      </c>
      <c r="D372" s="18" t="s">
        <v>665</v>
      </c>
      <c r="E372" s="4" t="s">
        <v>176</v>
      </c>
      <c r="F372" s="4" t="s">
        <v>154</v>
      </c>
      <c r="G372" s="4" t="s">
        <v>154</v>
      </c>
      <c r="H372" s="19">
        <v>2</v>
      </c>
      <c r="I372" s="19">
        <v>2</v>
      </c>
      <c r="J372" s="20">
        <v>4357263.8099999996</v>
      </c>
      <c r="K372" s="20">
        <v>58333.33</v>
      </c>
      <c r="L372" s="20">
        <v>0</v>
      </c>
      <c r="M372" s="20">
        <v>4166666.67</v>
      </c>
      <c r="N372" s="20">
        <v>105.97</v>
      </c>
    </row>
    <row r="373" spans="1:14" x14ac:dyDescent="0.25">
      <c r="A373" t="str">
        <f t="shared" si="5"/>
        <v>15581023</v>
      </c>
      <c r="B373" s="4" t="s">
        <v>662</v>
      </c>
      <c r="C373" s="4" t="s">
        <v>294</v>
      </c>
      <c r="D373" s="18" t="s">
        <v>666</v>
      </c>
      <c r="E373" s="4" t="s">
        <v>10</v>
      </c>
      <c r="F373" s="4" t="s">
        <v>154</v>
      </c>
      <c r="G373" s="4" t="s">
        <v>154</v>
      </c>
      <c r="H373" s="19">
        <v>5</v>
      </c>
      <c r="I373" s="19">
        <v>5</v>
      </c>
      <c r="J373" s="20">
        <v>5888669.5199999996</v>
      </c>
      <c r="K373" s="20">
        <v>295000</v>
      </c>
      <c r="L373" s="20">
        <v>0</v>
      </c>
      <c r="M373" s="20">
        <v>4616666.67</v>
      </c>
      <c r="N373" s="20">
        <v>133.94</v>
      </c>
    </row>
    <row r="374" spans="1:14" x14ac:dyDescent="0.25">
      <c r="A374" t="str">
        <f t="shared" si="5"/>
        <v>15581027</v>
      </c>
      <c r="B374" s="4" t="s">
        <v>662</v>
      </c>
      <c r="C374" s="4" t="s">
        <v>314</v>
      </c>
      <c r="D374" s="18" t="s">
        <v>667</v>
      </c>
      <c r="E374" s="4" t="s">
        <v>166</v>
      </c>
      <c r="F374" s="4" t="s">
        <v>154</v>
      </c>
      <c r="G374" s="4" t="s">
        <v>154</v>
      </c>
      <c r="H374" s="19">
        <v>6</v>
      </c>
      <c r="I374" s="19">
        <v>6</v>
      </c>
      <c r="J374" s="20">
        <v>11161520.33</v>
      </c>
      <c r="K374" s="20">
        <v>133333.32999999999</v>
      </c>
      <c r="L374" s="20">
        <v>0</v>
      </c>
      <c r="M374" s="20">
        <v>14100000</v>
      </c>
      <c r="N374" s="20">
        <v>80.11</v>
      </c>
    </row>
    <row r="375" spans="1:14" x14ac:dyDescent="0.25">
      <c r="A375" t="str">
        <f t="shared" si="5"/>
        <v>15581037</v>
      </c>
      <c r="B375" s="4" t="s">
        <v>662</v>
      </c>
      <c r="C375" s="4" t="s">
        <v>298</v>
      </c>
      <c r="D375" s="18" t="s">
        <v>668</v>
      </c>
      <c r="E375" s="4" t="s">
        <v>160</v>
      </c>
      <c r="F375" s="4" t="s">
        <v>154</v>
      </c>
      <c r="G375" s="4" t="s">
        <v>154</v>
      </c>
      <c r="H375" s="19">
        <v>3</v>
      </c>
      <c r="I375" s="19">
        <v>3</v>
      </c>
      <c r="J375" s="20">
        <v>9458211.4299999997</v>
      </c>
      <c r="K375" s="20">
        <v>433333.33</v>
      </c>
      <c r="L375" s="20">
        <v>0</v>
      </c>
      <c r="M375" s="20">
        <v>10366666.67</v>
      </c>
      <c r="N375" s="20">
        <v>95.42</v>
      </c>
    </row>
    <row r="376" spans="1:14" x14ac:dyDescent="0.25">
      <c r="A376" t="str">
        <f t="shared" si="5"/>
        <v>15581047</v>
      </c>
      <c r="B376" s="4" t="s">
        <v>662</v>
      </c>
      <c r="C376" s="4" t="s">
        <v>170</v>
      </c>
      <c r="D376" s="18" t="s">
        <v>669</v>
      </c>
      <c r="E376" s="4" t="s">
        <v>157</v>
      </c>
      <c r="F376" s="4" t="s">
        <v>154</v>
      </c>
      <c r="G376" s="4" t="s">
        <v>154</v>
      </c>
      <c r="H376" s="19">
        <v>6</v>
      </c>
      <c r="I376" s="19">
        <v>6</v>
      </c>
      <c r="J376" s="20">
        <v>11200333.09</v>
      </c>
      <c r="K376" s="20">
        <v>90000</v>
      </c>
      <c r="L376" s="20">
        <v>0</v>
      </c>
      <c r="M376" s="20">
        <v>8600000</v>
      </c>
      <c r="N376" s="20">
        <v>131.28</v>
      </c>
    </row>
    <row r="377" spans="1:14" x14ac:dyDescent="0.25">
      <c r="A377" t="str">
        <f t="shared" si="5"/>
        <v>15581059</v>
      </c>
      <c r="B377" s="4" t="s">
        <v>662</v>
      </c>
      <c r="C377" s="4" t="s">
        <v>191</v>
      </c>
      <c r="D377" s="18" t="s">
        <v>670</v>
      </c>
      <c r="E377" s="4" t="s">
        <v>160</v>
      </c>
      <c r="F377" s="4" t="s">
        <v>154</v>
      </c>
      <c r="G377" s="4" t="s">
        <v>154</v>
      </c>
      <c r="H377" s="19">
        <v>4</v>
      </c>
      <c r="I377" s="19">
        <v>4</v>
      </c>
      <c r="J377" s="20">
        <v>10255539.050000001</v>
      </c>
      <c r="K377" s="20">
        <v>220000</v>
      </c>
      <c r="L377" s="20">
        <v>0</v>
      </c>
      <c r="M377" s="20">
        <v>8833333.3300000001</v>
      </c>
      <c r="N377" s="20">
        <v>118.59</v>
      </c>
    </row>
    <row r="378" spans="1:14" x14ac:dyDescent="0.25">
      <c r="A378" t="str">
        <f t="shared" si="5"/>
        <v>15581077</v>
      </c>
      <c r="B378" s="4" t="s">
        <v>662</v>
      </c>
      <c r="C378" s="4" t="s">
        <v>247</v>
      </c>
      <c r="D378" s="18" t="s">
        <v>671</v>
      </c>
      <c r="E378" s="4" t="s">
        <v>163</v>
      </c>
      <c r="F378" s="4" t="s">
        <v>154</v>
      </c>
      <c r="G378" s="4" t="s">
        <v>154</v>
      </c>
      <c r="H378" s="19">
        <v>2</v>
      </c>
      <c r="I378" s="19">
        <v>2</v>
      </c>
      <c r="J378" s="20">
        <v>11699758.57</v>
      </c>
      <c r="K378" s="20">
        <v>685000</v>
      </c>
      <c r="L378" s="20">
        <v>0</v>
      </c>
      <c r="M378" s="20">
        <v>7600000</v>
      </c>
      <c r="N378" s="20">
        <v>162.96</v>
      </c>
    </row>
    <row r="379" spans="1:14" x14ac:dyDescent="0.25">
      <c r="A379" t="str">
        <f t="shared" si="5"/>
        <v>15625002</v>
      </c>
      <c r="B379" s="4" t="s">
        <v>672</v>
      </c>
      <c r="C379" s="4" t="s">
        <v>273</v>
      </c>
      <c r="D379" s="18" t="s">
        <v>673</v>
      </c>
      <c r="E379" s="4" t="s">
        <v>169</v>
      </c>
      <c r="F379" s="4" t="s">
        <v>154</v>
      </c>
      <c r="G379" s="4" t="s">
        <v>154</v>
      </c>
      <c r="H379" s="19">
        <v>6</v>
      </c>
      <c r="I379" s="19">
        <v>6</v>
      </c>
      <c r="J379" s="20">
        <v>14952125.140000001</v>
      </c>
      <c r="K379" s="20">
        <v>983448.33</v>
      </c>
      <c r="L379" s="20">
        <v>0</v>
      </c>
      <c r="M379" s="20">
        <v>25783333.329999998</v>
      </c>
      <c r="N379" s="20">
        <v>61.81</v>
      </c>
    </row>
    <row r="380" spans="1:14" x14ac:dyDescent="0.25">
      <c r="A380" t="str">
        <f t="shared" si="5"/>
        <v>15625011</v>
      </c>
      <c r="B380" s="4" t="s">
        <v>672</v>
      </c>
      <c r="C380" s="4" t="s">
        <v>385</v>
      </c>
      <c r="D380" s="18" t="s">
        <v>674</v>
      </c>
      <c r="E380" s="4" t="s">
        <v>163</v>
      </c>
      <c r="F380" s="4" t="s">
        <v>154</v>
      </c>
      <c r="G380" s="4" t="s">
        <v>154</v>
      </c>
      <c r="H380" s="19">
        <v>3</v>
      </c>
      <c r="I380" s="19">
        <v>3</v>
      </c>
      <c r="J380" s="20">
        <v>13510486.67</v>
      </c>
      <c r="K380" s="20">
        <v>7339666.6699999999</v>
      </c>
      <c r="L380" s="20">
        <v>85333.33</v>
      </c>
      <c r="M380" s="20">
        <v>18666666.670000002</v>
      </c>
      <c r="N380" s="20">
        <v>111.7</v>
      </c>
    </row>
    <row r="381" spans="1:14" x14ac:dyDescent="0.25">
      <c r="A381" t="str">
        <f t="shared" si="5"/>
        <v>15625012</v>
      </c>
      <c r="B381" s="4" t="s">
        <v>672</v>
      </c>
      <c r="C381" s="4" t="s">
        <v>222</v>
      </c>
      <c r="D381" s="18" t="s">
        <v>675</v>
      </c>
      <c r="E381" s="4" t="s">
        <v>160</v>
      </c>
      <c r="F381" s="4" t="s">
        <v>154</v>
      </c>
      <c r="G381" s="4" t="s">
        <v>154</v>
      </c>
      <c r="H381" s="19">
        <v>5</v>
      </c>
      <c r="I381" s="19">
        <v>5</v>
      </c>
      <c r="J381" s="20">
        <v>7254124.2800000003</v>
      </c>
      <c r="K381" s="20">
        <v>100000</v>
      </c>
      <c r="L381" s="20">
        <v>6666.67</v>
      </c>
      <c r="M381" s="20">
        <v>7000000</v>
      </c>
      <c r="N381" s="20">
        <v>105.06</v>
      </c>
    </row>
    <row r="382" spans="1:14" x14ac:dyDescent="0.25">
      <c r="A382" t="str">
        <f t="shared" si="5"/>
        <v>15625024</v>
      </c>
      <c r="B382" s="4" t="s">
        <v>672</v>
      </c>
      <c r="C382" s="4" t="s">
        <v>276</v>
      </c>
      <c r="D382" s="18" t="s">
        <v>676</v>
      </c>
      <c r="E382" s="4" t="s">
        <v>10</v>
      </c>
      <c r="F382" s="4" t="s">
        <v>154</v>
      </c>
      <c r="G382" s="4" t="s">
        <v>154</v>
      </c>
      <c r="H382" s="19">
        <v>3</v>
      </c>
      <c r="I382" s="19">
        <v>3</v>
      </c>
      <c r="J382" s="20">
        <v>9635117.1400000006</v>
      </c>
      <c r="K382" s="20">
        <v>4030000</v>
      </c>
      <c r="L382" s="20">
        <v>2333.33</v>
      </c>
      <c r="M382" s="20">
        <v>3766666.67</v>
      </c>
      <c r="N382" s="20">
        <v>362.79</v>
      </c>
    </row>
    <row r="383" spans="1:14" x14ac:dyDescent="0.25">
      <c r="A383" t="str">
        <f t="shared" si="5"/>
        <v>15625026</v>
      </c>
      <c r="B383" s="4" t="s">
        <v>672</v>
      </c>
      <c r="C383" s="4" t="s">
        <v>278</v>
      </c>
      <c r="D383" s="18" t="s">
        <v>677</v>
      </c>
      <c r="E383" s="4" t="s">
        <v>166</v>
      </c>
      <c r="F383" s="4" t="s">
        <v>154</v>
      </c>
      <c r="G383" s="4" t="s">
        <v>154</v>
      </c>
      <c r="H383" s="19">
        <v>4</v>
      </c>
      <c r="I383" s="19">
        <v>4</v>
      </c>
      <c r="J383" s="20">
        <v>4912694.29</v>
      </c>
      <c r="K383" s="20">
        <v>266666.67</v>
      </c>
      <c r="L383" s="20">
        <v>0</v>
      </c>
      <c r="M383" s="20">
        <v>4500000</v>
      </c>
      <c r="N383" s="20">
        <v>115.1</v>
      </c>
    </row>
    <row r="384" spans="1:14" x14ac:dyDescent="0.25">
      <c r="A384" t="str">
        <f t="shared" si="5"/>
        <v>15625040</v>
      </c>
      <c r="B384" s="4" t="s">
        <v>672</v>
      </c>
      <c r="C384" s="4" t="s">
        <v>185</v>
      </c>
      <c r="D384" s="18" t="s">
        <v>678</v>
      </c>
      <c r="E384" s="4" t="s">
        <v>182</v>
      </c>
      <c r="F384" s="4" t="s">
        <v>154</v>
      </c>
      <c r="G384" s="4" t="s">
        <v>154</v>
      </c>
      <c r="H384" s="19">
        <v>4</v>
      </c>
      <c r="I384" s="19">
        <v>4</v>
      </c>
      <c r="J384" s="20">
        <v>4102116.19</v>
      </c>
      <c r="K384" s="20">
        <v>33333.33</v>
      </c>
      <c r="L384" s="20">
        <v>1302666.67</v>
      </c>
      <c r="M384" s="20">
        <v>7100000</v>
      </c>
      <c r="N384" s="20">
        <v>58.25</v>
      </c>
    </row>
    <row r="385" spans="1:14" x14ac:dyDescent="0.25">
      <c r="A385" t="str">
        <f t="shared" si="5"/>
        <v>15625057</v>
      </c>
      <c r="B385" s="4" t="s">
        <v>672</v>
      </c>
      <c r="C385" s="4" t="s">
        <v>189</v>
      </c>
      <c r="D385" s="18" t="s">
        <v>384</v>
      </c>
      <c r="E385" s="4" t="s">
        <v>157</v>
      </c>
      <c r="F385" s="4" t="s">
        <v>154</v>
      </c>
      <c r="G385" s="4" t="s">
        <v>154</v>
      </c>
      <c r="H385" s="19">
        <v>6</v>
      </c>
      <c r="I385" s="19">
        <v>6</v>
      </c>
      <c r="J385" s="20">
        <v>9625906.6699999999</v>
      </c>
      <c r="K385" s="20">
        <v>6716666.6699999999</v>
      </c>
      <c r="L385" s="20">
        <v>885000</v>
      </c>
      <c r="M385" s="20">
        <v>14700000</v>
      </c>
      <c r="N385" s="20">
        <v>111.17</v>
      </c>
    </row>
    <row r="386" spans="1:14" x14ac:dyDescent="0.25">
      <c r="A386" t="str">
        <f t="shared" si="5"/>
        <v>15625058</v>
      </c>
      <c r="B386" s="4" t="s">
        <v>672</v>
      </c>
      <c r="C386" s="4" t="s">
        <v>400</v>
      </c>
      <c r="D386" s="18" t="s">
        <v>509</v>
      </c>
      <c r="E386" s="4" t="s">
        <v>166</v>
      </c>
      <c r="F386" s="4" t="s">
        <v>154</v>
      </c>
      <c r="G386" s="4" t="s">
        <v>154</v>
      </c>
      <c r="H386" s="19">
        <v>5</v>
      </c>
      <c r="I386" s="19">
        <v>5</v>
      </c>
      <c r="J386" s="20">
        <v>5917097.6200000001</v>
      </c>
      <c r="K386" s="20">
        <v>993000</v>
      </c>
      <c r="L386" s="20">
        <v>900000</v>
      </c>
      <c r="M386" s="20">
        <v>12008333.33</v>
      </c>
      <c r="N386" s="20">
        <v>57.54</v>
      </c>
    </row>
    <row r="387" spans="1:14" x14ac:dyDescent="0.25">
      <c r="A387" t="str">
        <f t="shared" si="5"/>
        <v>15625061</v>
      </c>
      <c r="B387" s="4" t="s">
        <v>672</v>
      </c>
      <c r="C387" s="4" t="s">
        <v>241</v>
      </c>
      <c r="D387" s="18" t="s">
        <v>679</v>
      </c>
      <c r="E387" s="4" t="s">
        <v>160</v>
      </c>
      <c r="F387" s="4" t="s">
        <v>154</v>
      </c>
      <c r="G387" s="4" t="s">
        <v>154</v>
      </c>
      <c r="H387" s="19">
        <v>4</v>
      </c>
      <c r="I387" s="19">
        <v>4</v>
      </c>
      <c r="J387" s="20">
        <v>8299595.0899999999</v>
      </c>
      <c r="K387" s="20">
        <v>1733333.33</v>
      </c>
      <c r="L387" s="20">
        <v>23006433</v>
      </c>
      <c r="M387" s="20">
        <v>20550000</v>
      </c>
      <c r="N387" s="20">
        <v>48.82</v>
      </c>
    </row>
    <row r="388" spans="1:14" x14ac:dyDescent="0.25">
      <c r="A388" t="str">
        <f t="shared" si="5"/>
        <v>15625062</v>
      </c>
      <c r="B388" s="4" t="s">
        <v>672</v>
      </c>
      <c r="C388" s="4" t="s">
        <v>232</v>
      </c>
      <c r="D388" s="18" t="s">
        <v>680</v>
      </c>
      <c r="E388" s="4" t="s">
        <v>176</v>
      </c>
      <c r="F388" s="4" t="s">
        <v>154</v>
      </c>
      <c r="G388" s="4" t="s">
        <v>154</v>
      </c>
      <c r="H388" s="19">
        <v>3</v>
      </c>
      <c r="I388" s="19">
        <v>3</v>
      </c>
      <c r="J388" s="20">
        <v>13906604.76</v>
      </c>
      <c r="K388" s="20">
        <v>2266666.67</v>
      </c>
      <c r="L388" s="20">
        <v>0</v>
      </c>
      <c r="M388" s="20">
        <v>17866666.670000002</v>
      </c>
      <c r="N388" s="20">
        <v>90.52</v>
      </c>
    </row>
    <row r="389" spans="1:14" x14ac:dyDescent="0.25">
      <c r="A389" t="str">
        <f t="shared" si="5"/>
        <v>15661018</v>
      </c>
      <c r="B389" s="4" t="s">
        <v>681</v>
      </c>
      <c r="C389" s="4" t="s">
        <v>339</v>
      </c>
      <c r="D389" s="18" t="s">
        <v>682</v>
      </c>
      <c r="E389" s="4" t="s">
        <v>169</v>
      </c>
      <c r="F389" s="4" t="s">
        <v>154</v>
      </c>
      <c r="G389" s="4" t="s">
        <v>154</v>
      </c>
      <c r="H389" s="19">
        <v>8</v>
      </c>
      <c r="I389" s="19">
        <v>8</v>
      </c>
      <c r="J389" s="20">
        <v>9769265.0899999999</v>
      </c>
      <c r="K389" s="20">
        <v>1200000</v>
      </c>
      <c r="L389" s="20">
        <v>0</v>
      </c>
      <c r="M389" s="20">
        <v>11266666.67</v>
      </c>
      <c r="N389" s="20">
        <v>97.36</v>
      </c>
    </row>
    <row r="390" spans="1:14" x14ac:dyDescent="0.25">
      <c r="A390" t="str">
        <f t="shared" si="5"/>
        <v>15661021</v>
      </c>
      <c r="B390" s="4" t="s">
        <v>681</v>
      </c>
      <c r="C390" s="4" t="s">
        <v>593</v>
      </c>
      <c r="D390" s="18" t="s">
        <v>683</v>
      </c>
      <c r="E390" s="4" t="s">
        <v>182</v>
      </c>
      <c r="F390" s="4" t="s">
        <v>154</v>
      </c>
      <c r="G390" s="4" t="s">
        <v>154</v>
      </c>
      <c r="H390" s="19">
        <v>2</v>
      </c>
      <c r="I390" s="19">
        <v>2</v>
      </c>
      <c r="J390" s="20">
        <v>2718751.43</v>
      </c>
      <c r="K390" s="20">
        <v>210666.67</v>
      </c>
      <c r="L390" s="20">
        <v>0</v>
      </c>
      <c r="M390" s="20">
        <v>3600000</v>
      </c>
      <c r="N390" s="20">
        <v>81.37</v>
      </c>
    </row>
    <row r="391" spans="1:14" x14ac:dyDescent="0.25">
      <c r="A391" t="str">
        <f t="shared" si="5"/>
        <v>15661022</v>
      </c>
      <c r="B391" s="4" t="s">
        <v>681</v>
      </c>
      <c r="C391" s="4" t="s">
        <v>209</v>
      </c>
      <c r="D391" s="18" t="s">
        <v>684</v>
      </c>
      <c r="E391" s="4" t="s">
        <v>193</v>
      </c>
      <c r="F391" s="4" t="s">
        <v>154</v>
      </c>
      <c r="G391" s="4" t="s">
        <v>154</v>
      </c>
      <c r="H391" s="19">
        <v>8</v>
      </c>
      <c r="I391" s="19">
        <v>8</v>
      </c>
      <c r="J391" s="20">
        <v>8250712.8600000003</v>
      </c>
      <c r="K391" s="20">
        <v>126500</v>
      </c>
      <c r="L391" s="20">
        <v>0</v>
      </c>
      <c r="M391" s="20">
        <v>11800000</v>
      </c>
      <c r="N391" s="20">
        <v>70.989999999999995</v>
      </c>
    </row>
    <row r="392" spans="1:14" x14ac:dyDescent="0.25">
      <c r="A392" t="str">
        <f t="shared" si="5"/>
        <v>15661023</v>
      </c>
      <c r="B392" s="4" t="s">
        <v>681</v>
      </c>
      <c r="C392" s="4" t="s">
        <v>294</v>
      </c>
      <c r="D392" s="18" t="s">
        <v>685</v>
      </c>
      <c r="E392" s="4" t="s">
        <v>157</v>
      </c>
      <c r="F392" s="4" t="s">
        <v>154</v>
      </c>
      <c r="G392" s="4" t="s">
        <v>154</v>
      </c>
      <c r="H392" s="19">
        <v>8</v>
      </c>
      <c r="I392" s="19">
        <v>8</v>
      </c>
      <c r="J392" s="20">
        <v>9941085.7100000009</v>
      </c>
      <c r="K392" s="20">
        <v>135000</v>
      </c>
      <c r="L392" s="20">
        <v>0</v>
      </c>
      <c r="M392" s="20">
        <v>10383333.33</v>
      </c>
      <c r="N392" s="20">
        <v>97.04</v>
      </c>
    </row>
    <row r="393" spans="1:14" x14ac:dyDescent="0.25">
      <c r="A393" t="str">
        <f t="shared" si="5"/>
        <v>15661025</v>
      </c>
      <c r="B393" s="4" t="s">
        <v>681</v>
      </c>
      <c r="C393" s="4" t="s">
        <v>312</v>
      </c>
      <c r="D393" s="18" t="s">
        <v>686</v>
      </c>
      <c r="E393" s="4" t="s">
        <v>169</v>
      </c>
      <c r="F393" s="4" t="s">
        <v>154</v>
      </c>
      <c r="G393" s="4" t="s">
        <v>154</v>
      </c>
      <c r="H393" s="19">
        <v>8</v>
      </c>
      <c r="I393" s="19">
        <v>8</v>
      </c>
      <c r="J393" s="20">
        <v>11167537.949999999</v>
      </c>
      <c r="K393" s="20">
        <v>1925000</v>
      </c>
      <c r="L393" s="20">
        <v>0</v>
      </c>
      <c r="M393" s="20">
        <v>14916666.67</v>
      </c>
      <c r="N393" s="20">
        <v>87.77</v>
      </c>
    </row>
    <row r="394" spans="1:14" x14ac:dyDescent="0.25">
      <c r="A394" t="str">
        <f t="shared" ref="A394:A457" si="6">B394&amp;C394</f>
        <v>15661029</v>
      </c>
      <c r="B394" s="4" t="s">
        <v>681</v>
      </c>
      <c r="C394" s="4" t="s">
        <v>164</v>
      </c>
      <c r="D394" s="18" t="s">
        <v>687</v>
      </c>
      <c r="E394" s="4" t="s">
        <v>10</v>
      </c>
      <c r="F394" s="4" t="s">
        <v>154</v>
      </c>
      <c r="G394" s="4" t="s">
        <v>154</v>
      </c>
      <c r="H394" s="19">
        <v>3</v>
      </c>
      <c r="I394" s="19">
        <v>3</v>
      </c>
      <c r="J394" s="20">
        <v>3265575.05</v>
      </c>
      <c r="K394" s="20">
        <v>384333.33</v>
      </c>
      <c r="L394" s="20">
        <v>0</v>
      </c>
      <c r="M394" s="20">
        <v>3108333.67</v>
      </c>
      <c r="N394" s="20">
        <v>117.42</v>
      </c>
    </row>
    <row r="395" spans="1:14" x14ac:dyDescent="0.25">
      <c r="A395" t="str">
        <f t="shared" si="6"/>
        <v>15661036</v>
      </c>
      <c r="B395" s="4" t="s">
        <v>681</v>
      </c>
      <c r="C395" s="4" t="s">
        <v>226</v>
      </c>
      <c r="D395" s="18" t="s">
        <v>688</v>
      </c>
      <c r="E395" s="4" t="s">
        <v>160</v>
      </c>
      <c r="F395" s="4" t="s">
        <v>154</v>
      </c>
      <c r="G395" s="4" t="s">
        <v>154</v>
      </c>
      <c r="H395" s="19">
        <v>4</v>
      </c>
      <c r="I395" s="19">
        <v>4</v>
      </c>
      <c r="J395" s="20">
        <v>7906595.29</v>
      </c>
      <c r="K395" s="20">
        <v>1884333.33</v>
      </c>
      <c r="L395" s="20">
        <v>0</v>
      </c>
      <c r="M395" s="20">
        <v>15916666.67</v>
      </c>
      <c r="N395" s="20">
        <v>61.51</v>
      </c>
    </row>
    <row r="396" spans="1:14" x14ac:dyDescent="0.25">
      <c r="A396" t="str">
        <f t="shared" si="6"/>
        <v>15661037</v>
      </c>
      <c r="B396" s="4" t="s">
        <v>681</v>
      </c>
      <c r="C396" s="4" t="s">
        <v>298</v>
      </c>
      <c r="D396" s="18" t="s">
        <v>371</v>
      </c>
      <c r="E396" s="4" t="s">
        <v>166</v>
      </c>
      <c r="F396" s="4" t="s">
        <v>154</v>
      </c>
      <c r="G396" s="4" t="s">
        <v>154</v>
      </c>
      <c r="H396" s="19">
        <v>5</v>
      </c>
      <c r="I396" s="19">
        <v>5</v>
      </c>
      <c r="J396" s="20">
        <v>5101255.71</v>
      </c>
      <c r="K396" s="20">
        <v>1081666.67</v>
      </c>
      <c r="L396" s="20">
        <v>0</v>
      </c>
      <c r="M396" s="20">
        <v>6450000</v>
      </c>
      <c r="N396" s="20">
        <v>95.86</v>
      </c>
    </row>
    <row r="397" spans="1:14" x14ac:dyDescent="0.25">
      <c r="A397" t="str">
        <f t="shared" si="6"/>
        <v>15661040</v>
      </c>
      <c r="B397" s="4" t="s">
        <v>681</v>
      </c>
      <c r="C397" s="4" t="s">
        <v>185</v>
      </c>
      <c r="D397" s="18" t="s">
        <v>689</v>
      </c>
      <c r="E397" s="4" t="s">
        <v>163</v>
      </c>
      <c r="F397" s="4" t="s">
        <v>154</v>
      </c>
      <c r="G397" s="4" t="s">
        <v>154</v>
      </c>
      <c r="H397" s="19">
        <v>3</v>
      </c>
      <c r="I397" s="19">
        <v>3</v>
      </c>
      <c r="J397" s="20">
        <v>4362376.67</v>
      </c>
      <c r="K397" s="20">
        <v>1210666.67</v>
      </c>
      <c r="L397" s="20">
        <v>0</v>
      </c>
      <c r="M397" s="20">
        <v>5616666.6699999999</v>
      </c>
      <c r="N397" s="20">
        <v>99.22</v>
      </c>
    </row>
    <row r="398" spans="1:14" x14ac:dyDescent="0.25">
      <c r="A398" t="str">
        <f t="shared" si="6"/>
        <v>15661043</v>
      </c>
      <c r="B398" s="4" t="s">
        <v>681</v>
      </c>
      <c r="C398" s="4" t="s">
        <v>280</v>
      </c>
      <c r="D398" s="18" t="s">
        <v>690</v>
      </c>
      <c r="E398" s="4" t="s">
        <v>166</v>
      </c>
      <c r="F398" s="4" t="s">
        <v>154</v>
      </c>
      <c r="G398" s="4" t="s">
        <v>154</v>
      </c>
      <c r="H398" s="19">
        <v>5</v>
      </c>
      <c r="I398" s="19">
        <v>5</v>
      </c>
      <c r="J398" s="20">
        <v>7266694.29</v>
      </c>
      <c r="K398" s="20">
        <v>1800333.33</v>
      </c>
      <c r="L398" s="20">
        <v>0</v>
      </c>
      <c r="M398" s="20">
        <v>8366666.6699999999</v>
      </c>
      <c r="N398" s="20">
        <v>108.37</v>
      </c>
    </row>
    <row r="399" spans="1:14" x14ac:dyDescent="0.25">
      <c r="A399" t="str">
        <f t="shared" si="6"/>
        <v>15662004</v>
      </c>
      <c r="B399" s="4" t="s">
        <v>691</v>
      </c>
      <c r="C399" s="4" t="s">
        <v>203</v>
      </c>
      <c r="D399" s="18" t="s">
        <v>692</v>
      </c>
      <c r="E399" s="4" t="s">
        <v>166</v>
      </c>
      <c r="F399" s="4" t="s">
        <v>154</v>
      </c>
      <c r="G399" s="4" t="s">
        <v>154</v>
      </c>
      <c r="H399" s="19">
        <v>4</v>
      </c>
      <c r="I399" s="19">
        <v>4</v>
      </c>
      <c r="J399" s="20">
        <v>10500878.09</v>
      </c>
      <c r="K399" s="20">
        <v>1700666.67</v>
      </c>
      <c r="L399" s="20">
        <v>0</v>
      </c>
      <c r="M399" s="20">
        <v>11300000</v>
      </c>
      <c r="N399" s="20">
        <v>107.98</v>
      </c>
    </row>
    <row r="400" spans="1:14" x14ac:dyDescent="0.25">
      <c r="A400" t="str">
        <f t="shared" si="6"/>
        <v>15662019</v>
      </c>
      <c r="B400" s="4" t="s">
        <v>691</v>
      </c>
      <c r="C400" s="4" t="s">
        <v>455</v>
      </c>
      <c r="D400" s="18" t="s">
        <v>693</v>
      </c>
      <c r="E400" s="4" t="s">
        <v>157</v>
      </c>
      <c r="F400" s="4" t="s">
        <v>154</v>
      </c>
      <c r="G400" s="4" t="s">
        <v>154</v>
      </c>
      <c r="H400" s="19">
        <v>6</v>
      </c>
      <c r="I400" s="19">
        <v>6</v>
      </c>
      <c r="J400" s="20">
        <v>11218490.48</v>
      </c>
      <c r="K400" s="20">
        <v>2816666.67</v>
      </c>
      <c r="L400" s="20">
        <v>0</v>
      </c>
      <c r="M400" s="20">
        <v>11750000</v>
      </c>
      <c r="N400" s="20">
        <v>119.45</v>
      </c>
    </row>
    <row r="401" spans="1:14" x14ac:dyDescent="0.25">
      <c r="A401" t="str">
        <f t="shared" si="6"/>
        <v>15662028</v>
      </c>
      <c r="B401" s="4" t="s">
        <v>691</v>
      </c>
      <c r="C401" s="4" t="s">
        <v>161</v>
      </c>
      <c r="D401" s="18" t="s">
        <v>694</v>
      </c>
      <c r="E401" s="4" t="s">
        <v>163</v>
      </c>
      <c r="F401" s="4" t="s">
        <v>154</v>
      </c>
      <c r="G401" s="4" t="s">
        <v>154</v>
      </c>
      <c r="H401" s="19">
        <v>3</v>
      </c>
      <c r="I401" s="19">
        <v>3</v>
      </c>
      <c r="J401" s="20">
        <v>13595037.619999999</v>
      </c>
      <c r="K401" s="20">
        <v>1441833.33</v>
      </c>
      <c r="L401" s="20">
        <v>0</v>
      </c>
      <c r="M401" s="20">
        <v>22066666.670000002</v>
      </c>
      <c r="N401" s="20">
        <v>68.14</v>
      </c>
    </row>
    <row r="402" spans="1:14" x14ac:dyDescent="0.25">
      <c r="A402" t="str">
        <f t="shared" si="6"/>
        <v>15662031</v>
      </c>
      <c r="B402" s="4" t="s">
        <v>691</v>
      </c>
      <c r="C402" s="4" t="s">
        <v>492</v>
      </c>
      <c r="D402" s="18" t="s">
        <v>695</v>
      </c>
      <c r="E402" s="4" t="s">
        <v>169</v>
      </c>
      <c r="F402" s="4" t="s">
        <v>154</v>
      </c>
      <c r="G402" s="4" t="s">
        <v>154</v>
      </c>
      <c r="H402" s="19">
        <v>6</v>
      </c>
      <c r="I402" s="19">
        <v>6</v>
      </c>
      <c r="J402" s="20">
        <v>15521200.380000001</v>
      </c>
      <c r="K402" s="20">
        <v>400000</v>
      </c>
      <c r="L402" s="20">
        <v>0</v>
      </c>
      <c r="M402" s="20">
        <v>12592000</v>
      </c>
      <c r="N402" s="20">
        <v>126.44</v>
      </c>
    </row>
    <row r="403" spans="1:14" x14ac:dyDescent="0.25">
      <c r="A403" t="str">
        <f t="shared" si="6"/>
        <v>15662032</v>
      </c>
      <c r="B403" s="4" t="s">
        <v>691</v>
      </c>
      <c r="C403" s="4" t="s">
        <v>167</v>
      </c>
      <c r="D403" s="18" t="s">
        <v>696</v>
      </c>
      <c r="E403" s="4" t="s">
        <v>160</v>
      </c>
      <c r="F403" s="4" t="s">
        <v>154</v>
      </c>
      <c r="G403" s="4" t="s">
        <v>154</v>
      </c>
      <c r="H403" s="19">
        <v>4</v>
      </c>
      <c r="I403" s="19">
        <v>4</v>
      </c>
      <c r="J403" s="20">
        <v>8261185.2400000002</v>
      </c>
      <c r="K403" s="20">
        <v>1451333.33</v>
      </c>
      <c r="L403" s="20">
        <v>0</v>
      </c>
      <c r="M403" s="20">
        <v>12966666.67</v>
      </c>
      <c r="N403" s="20">
        <v>74.900000000000006</v>
      </c>
    </row>
    <row r="404" spans="1:14" x14ac:dyDescent="0.25">
      <c r="A404" t="str">
        <f t="shared" si="6"/>
        <v>15662037</v>
      </c>
      <c r="B404" s="4" t="s">
        <v>691</v>
      </c>
      <c r="C404" s="4" t="s">
        <v>298</v>
      </c>
      <c r="D404" s="18" t="s">
        <v>697</v>
      </c>
      <c r="E404" s="4" t="s">
        <v>176</v>
      </c>
      <c r="F404" s="4" t="s">
        <v>154</v>
      </c>
      <c r="G404" s="4" t="s">
        <v>154</v>
      </c>
      <c r="H404" s="19">
        <v>2</v>
      </c>
      <c r="I404" s="19">
        <v>2</v>
      </c>
      <c r="J404" s="20">
        <v>7700004.7599999998</v>
      </c>
      <c r="K404" s="20">
        <v>5070000</v>
      </c>
      <c r="L404" s="20">
        <v>0</v>
      </c>
      <c r="M404" s="20">
        <v>14033333.33</v>
      </c>
      <c r="N404" s="20">
        <v>91</v>
      </c>
    </row>
    <row r="405" spans="1:14" x14ac:dyDescent="0.25">
      <c r="A405" t="str">
        <f t="shared" si="6"/>
        <v>15662045</v>
      </c>
      <c r="B405" s="4" t="s">
        <v>691</v>
      </c>
      <c r="C405" s="4" t="s">
        <v>229</v>
      </c>
      <c r="D405" s="18" t="s">
        <v>698</v>
      </c>
      <c r="E405" s="4" t="s">
        <v>10</v>
      </c>
      <c r="F405" s="4" t="s">
        <v>154</v>
      </c>
      <c r="G405" s="4" t="s">
        <v>154</v>
      </c>
      <c r="H405" s="19">
        <v>2</v>
      </c>
      <c r="I405" s="19">
        <v>2</v>
      </c>
      <c r="J405" s="20">
        <v>3214931.9</v>
      </c>
      <c r="K405" s="20">
        <v>616666.67000000004</v>
      </c>
      <c r="L405" s="20">
        <v>0</v>
      </c>
      <c r="M405" s="20">
        <v>5216666.67</v>
      </c>
      <c r="N405" s="20">
        <v>73.45</v>
      </c>
    </row>
    <row r="406" spans="1:14" x14ac:dyDescent="0.25">
      <c r="A406" t="str">
        <f t="shared" si="6"/>
        <v>15662046</v>
      </c>
      <c r="B406" s="4" t="s">
        <v>691</v>
      </c>
      <c r="C406" s="4" t="s">
        <v>301</v>
      </c>
      <c r="D406" s="18" t="s">
        <v>699</v>
      </c>
      <c r="E406" s="4" t="s">
        <v>193</v>
      </c>
      <c r="F406" s="4" t="s">
        <v>154</v>
      </c>
      <c r="G406" s="4" t="s">
        <v>154</v>
      </c>
      <c r="H406" s="19">
        <v>6</v>
      </c>
      <c r="I406" s="19">
        <v>6</v>
      </c>
      <c r="J406" s="20">
        <v>7874864.29</v>
      </c>
      <c r="K406" s="20">
        <v>76500</v>
      </c>
      <c r="L406" s="20">
        <v>0</v>
      </c>
      <c r="M406" s="20">
        <v>10666666.67</v>
      </c>
      <c r="N406" s="20">
        <v>74.540000000000006</v>
      </c>
    </row>
    <row r="407" spans="1:14" x14ac:dyDescent="0.25">
      <c r="A407" t="str">
        <f t="shared" si="6"/>
        <v>15662081</v>
      </c>
      <c r="B407" s="4" t="s">
        <v>691</v>
      </c>
      <c r="C407" s="4" t="s">
        <v>359</v>
      </c>
      <c r="D407" s="18" t="s">
        <v>700</v>
      </c>
      <c r="E407" s="4" t="s">
        <v>166</v>
      </c>
      <c r="F407" s="4" t="s">
        <v>154</v>
      </c>
      <c r="G407" s="4" t="s">
        <v>154</v>
      </c>
      <c r="H407" s="19">
        <v>5</v>
      </c>
      <c r="I407" s="19">
        <v>5</v>
      </c>
      <c r="J407" s="20">
        <v>7428577.1399999997</v>
      </c>
      <c r="K407" s="20">
        <v>901833.33</v>
      </c>
      <c r="L407" s="20">
        <v>0</v>
      </c>
      <c r="M407" s="20">
        <v>6266666.6699999999</v>
      </c>
      <c r="N407" s="20">
        <v>132.93</v>
      </c>
    </row>
    <row r="408" spans="1:14" x14ac:dyDescent="0.25">
      <c r="A408" t="str">
        <f t="shared" si="6"/>
        <v>15662102</v>
      </c>
      <c r="B408" s="4" t="s">
        <v>691</v>
      </c>
      <c r="C408" s="4" t="s">
        <v>701</v>
      </c>
      <c r="D408" s="18" t="s">
        <v>702</v>
      </c>
      <c r="E408" s="4" t="s">
        <v>163</v>
      </c>
      <c r="F408" s="4" t="s">
        <v>154</v>
      </c>
      <c r="G408" s="4" t="s">
        <v>154</v>
      </c>
      <c r="H408" s="19">
        <v>2</v>
      </c>
      <c r="I408" s="19">
        <v>2</v>
      </c>
      <c r="J408" s="20">
        <v>4176756.19</v>
      </c>
      <c r="K408" s="20">
        <v>0</v>
      </c>
      <c r="L408" s="20">
        <v>0</v>
      </c>
      <c r="M408" s="20">
        <v>5250000</v>
      </c>
      <c r="N408" s="20">
        <v>79.56</v>
      </c>
    </row>
    <row r="409" spans="1:14" x14ac:dyDescent="0.25">
      <c r="A409" t="str">
        <f t="shared" si="6"/>
        <v/>
      </c>
    </row>
    <row r="410" spans="1:14" x14ac:dyDescent="0.25">
      <c r="A410" t="str">
        <f t="shared" si="6"/>
        <v/>
      </c>
    </row>
    <row r="411" spans="1:14" x14ac:dyDescent="0.25">
      <c r="A411" t="str">
        <f t="shared" si="6"/>
        <v/>
      </c>
    </row>
    <row r="412" spans="1:14" x14ac:dyDescent="0.25">
      <c r="A412" t="str">
        <f t="shared" si="6"/>
        <v/>
      </c>
    </row>
    <row r="413" spans="1:14" x14ac:dyDescent="0.25">
      <c r="A413" t="str">
        <f t="shared" si="6"/>
        <v/>
      </c>
    </row>
    <row r="414" spans="1:14" x14ac:dyDescent="0.25">
      <c r="A414" t="str">
        <f t="shared" si="6"/>
        <v/>
      </c>
    </row>
    <row r="415" spans="1:14" x14ac:dyDescent="0.25">
      <c r="A415" t="str">
        <f t="shared" si="6"/>
        <v/>
      </c>
    </row>
    <row r="416" spans="1:14" x14ac:dyDescent="0.25">
      <c r="A416" t="str">
        <f t="shared" si="6"/>
        <v/>
      </c>
    </row>
    <row r="417" spans="1:1" x14ac:dyDescent="0.25">
      <c r="A417" t="str">
        <f t="shared" si="6"/>
        <v/>
      </c>
    </row>
    <row r="418" spans="1:1" x14ac:dyDescent="0.25">
      <c r="A418" t="str">
        <f t="shared" si="6"/>
        <v/>
      </c>
    </row>
    <row r="419" spans="1:1" x14ac:dyDescent="0.25">
      <c r="A419" t="str">
        <f t="shared" si="6"/>
        <v/>
      </c>
    </row>
    <row r="420" spans="1:1" x14ac:dyDescent="0.25">
      <c r="A420" t="str">
        <f t="shared" si="6"/>
        <v/>
      </c>
    </row>
    <row r="421" spans="1:1" x14ac:dyDescent="0.25">
      <c r="A421" t="str">
        <f t="shared" si="6"/>
        <v/>
      </c>
    </row>
    <row r="422" spans="1:1" x14ac:dyDescent="0.25">
      <c r="A422" t="str">
        <f t="shared" si="6"/>
        <v/>
      </c>
    </row>
    <row r="423" spans="1:1" x14ac:dyDescent="0.25">
      <c r="A423" t="str">
        <f t="shared" si="6"/>
        <v/>
      </c>
    </row>
    <row r="424" spans="1:1" x14ac:dyDescent="0.25">
      <c r="A424" t="str">
        <f t="shared" si="6"/>
        <v/>
      </c>
    </row>
    <row r="425" spans="1:1" x14ac:dyDescent="0.25">
      <c r="A425" t="str">
        <f t="shared" si="6"/>
        <v/>
      </c>
    </row>
    <row r="426" spans="1:1" x14ac:dyDescent="0.25">
      <c r="A426" t="str">
        <f t="shared" si="6"/>
        <v/>
      </c>
    </row>
    <row r="427" spans="1:1" x14ac:dyDescent="0.25">
      <c r="A427" t="str">
        <f t="shared" si="6"/>
        <v/>
      </c>
    </row>
    <row r="428" spans="1:1" x14ac:dyDescent="0.25">
      <c r="A428" t="str">
        <f t="shared" si="6"/>
        <v/>
      </c>
    </row>
    <row r="429" spans="1:1" x14ac:dyDescent="0.25">
      <c r="A429" t="str">
        <f t="shared" si="6"/>
        <v/>
      </c>
    </row>
    <row r="430" spans="1:1" x14ac:dyDescent="0.25">
      <c r="A430" t="str">
        <f t="shared" si="6"/>
        <v/>
      </c>
    </row>
    <row r="431" spans="1:1" x14ac:dyDescent="0.25">
      <c r="A431" t="str">
        <f t="shared" si="6"/>
        <v/>
      </c>
    </row>
    <row r="432" spans="1:1" x14ac:dyDescent="0.25">
      <c r="A432" t="str">
        <f t="shared" si="6"/>
        <v/>
      </c>
    </row>
    <row r="433" spans="1:1" x14ac:dyDescent="0.25">
      <c r="A433" t="str">
        <f t="shared" si="6"/>
        <v/>
      </c>
    </row>
    <row r="434" spans="1:1" x14ac:dyDescent="0.25">
      <c r="A434" t="str">
        <f t="shared" si="6"/>
        <v/>
      </c>
    </row>
    <row r="435" spans="1:1" x14ac:dyDescent="0.25">
      <c r="A435" t="str">
        <f t="shared" si="6"/>
        <v/>
      </c>
    </row>
    <row r="436" spans="1:1" x14ac:dyDescent="0.25">
      <c r="A436" t="str">
        <f t="shared" si="6"/>
        <v/>
      </c>
    </row>
    <row r="437" spans="1:1" x14ac:dyDescent="0.25">
      <c r="A437" t="str">
        <f t="shared" si="6"/>
        <v/>
      </c>
    </row>
    <row r="438" spans="1:1" x14ac:dyDescent="0.25">
      <c r="A438" t="str">
        <f t="shared" si="6"/>
        <v/>
      </c>
    </row>
    <row r="439" spans="1:1" x14ac:dyDescent="0.25">
      <c r="A439" t="str">
        <f t="shared" si="6"/>
        <v/>
      </c>
    </row>
    <row r="440" spans="1:1" x14ac:dyDescent="0.25">
      <c r="A440" t="str">
        <f t="shared" si="6"/>
        <v/>
      </c>
    </row>
    <row r="441" spans="1:1" x14ac:dyDescent="0.25">
      <c r="A441" t="str">
        <f t="shared" si="6"/>
        <v/>
      </c>
    </row>
    <row r="442" spans="1:1" x14ac:dyDescent="0.25">
      <c r="A442" t="str">
        <f t="shared" si="6"/>
        <v/>
      </c>
    </row>
    <row r="443" spans="1:1" x14ac:dyDescent="0.25">
      <c r="A443" t="str">
        <f t="shared" si="6"/>
        <v/>
      </c>
    </row>
    <row r="444" spans="1:1" x14ac:dyDescent="0.25">
      <c r="A444" t="str">
        <f t="shared" si="6"/>
        <v/>
      </c>
    </row>
    <row r="445" spans="1:1" x14ac:dyDescent="0.25">
      <c r="A445" t="str">
        <f t="shared" si="6"/>
        <v/>
      </c>
    </row>
    <row r="446" spans="1:1" x14ac:dyDescent="0.25">
      <c r="A446" t="str">
        <f t="shared" si="6"/>
        <v/>
      </c>
    </row>
    <row r="447" spans="1:1" x14ac:dyDescent="0.25">
      <c r="A447" t="str">
        <f t="shared" si="6"/>
        <v/>
      </c>
    </row>
    <row r="448" spans="1:1" x14ac:dyDescent="0.25">
      <c r="A448" t="str">
        <f t="shared" si="6"/>
        <v/>
      </c>
    </row>
    <row r="449" spans="1:1" x14ac:dyDescent="0.25">
      <c r="A449" t="str">
        <f t="shared" si="6"/>
        <v/>
      </c>
    </row>
    <row r="450" spans="1:1" x14ac:dyDescent="0.25">
      <c r="A450" t="str">
        <f t="shared" si="6"/>
        <v/>
      </c>
    </row>
    <row r="451" spans="1:1" x14ac:dyDescent="0.25">
      <c r="A451" t="str">
        <f t="shared" si="6"/>
        <v/>
      </c>
    </row>
    <row r="452" spans="1:1" x14ac:dyDescent="0.25">
      <c r="A452" t="str">
        <f t="shared" si="6"/>
        <v/>
      </c>
    </row>
    <row r="453" spans="1:1" x14ac:dyDescent="0.25">
      <c r="A453" t="str">
        <f t="shared" si="6"/>
        <v/>
      </c>
    </row>
    <row r="454" spans="1:1" x14ac:dyDescent="0.25">
      <c r="A454" t="str">
        <f t="shared" si="6"/>
        <v/>
      </c>
    </row>
    <row r="455" spans="1:1" x14ac:dyDescent="0.25">
      <c r="A455" t="str">
        <f t="shared" si="6"/>
        <v/>
      </c>
    </row>
    <row r="456" spans="1:1" x14ac:dyDescent="0.25">
      <c r="A456" t="str">
        <f t="shared" si="6"/>
        <v/>
      </c>
    </row>
    <row r="457" spans="1:1" x14ac:dyDescent="0.25">
      <c r="A457" t="str">
        <f t="shared" si="6"/>
        <v/>
      </c>
    </row>
    <row r="458" spans="1:1" x14ac:dyDescent="0.25">
      <c r="A458" t="str">
        <f t="shared" ref="A458:A500" si="7">B458&amp;C458</f>
        <v/>
      </c>
    </row>
    <row r="459" spans="1:1" x14ac:dyDescent="0.25">
      <c r="A459" t="str">
        <f t="shared" si="7"/>
        <v/>
      </c>
    </row>
    <row r="460" spans="1:1" x14ac:dyDescent="0.25">
      <c r="A460" t="str">
        <f t="shared" si="7"/>
        <v/>
      </c>
    </row>
    <row r="461" spans="1:1" x14ac:dyDescent="0.25">
      <c r="A461" t="str">
        <f t="shared" si="7"/>
        <v/>
      </c>
    </row>
    <row r="462" spans="1:1" x14ac:dyDescent="0.25">
      <c r="A462" t="str">
        <f t="shared" si="7"/>
        <v/>
      </c>
    </row>
    <row r="463" spans="1:1" x14ac:dyDescent="0.25">
      <c r="A463" t="str">
        <f t="shared" si="7"/>
        <v/>
      </c>
    </row>
    <row r="464" spans="1:1" x14ac:dyDescent="0.25">
      <c r="A464" t="str">
        <f t="shared" si="7"/>
        <v/>
      </c>
    </row>
    <row r="465" spans="1:1" x14ac:dyDescent="0.25">
      <c r="A465" t="str">
        <f t="shared" si="7"/>
        <v/>
      </c>
    </row>
    <row r="466" spans="1:1" x14ac:dyDescent="0.25">
      <c r="A466" t="str">
        <f t="shared" si="7"/>
        <v/>
      </c>
    </row>
    <row r="467" spans="1:1" x14ac:dyDescent="0.25">
      <c r="A467" t="str">
        <f t="shared" si="7"/>
        <v/>
      </c>
    </row>
    <row r="468" spans="1:1" x14ac:dyDescent="0.25">
      <c r="A468" t="str">
        <f t="shared" si="7"/>
        <v/>
      </c>
    </row>
    <row r="469" spans="1:1" x14ac:dyDescent="0.25">
      <c r="A469" t="str">
        <f t="shared" si="7"/>
        <v/>
      </c>
    </row>
    <row r="470" spans="1:1" x14ac:dyDescent="0.25">
      <c r="A470" t="str">
        <f t="shared" si="7"/>
        <v/>
      </c>
    </row>
    <row r="471" spans="1:1" x14ac:dyDescent="0.25">
      <c r="A471" t="str">
        <f t="shared" si="7"/>
        <v/>
      </c>
    </row>
    <row r="472" spans="1:1" x14ac:dyDescent="0.25">
      <c r="A472" t="str">
        <f t="shared" si="7"/>
        <v/>
      </c>
    </row>
    <row r="473" spans="1:1" x14ac:dyDescent="0.25">
      <c r="A473" t="str">
        <f t="shared" si="7"/>
        <v/>
      </c>
    </row>
    <row r="474" spans="1:1" x14ac:dyDescent="0.25">
      <c r="A474" t="str">
        <f t="shared" si="7"/>
        <v/>
      </c>
    </row>
    <row r="475" spans="1:1" x14ac:dyDescent="0.25">
      <c r="A475" t="str">
        <f t="shared" si="7"/>
        <v/>
      </c>
    </row>
    <row r="476" spans="1:1" x14ac:dyDescent="0.25">
      <c r="A476" t="str">
        <f t="shared" si="7"/>
        <v/>
      </c>
    </row>
    <row r="477" spans="1:1" x14ac:dyDescent="0.25">
      <c r="A477" t="str">
        <f t="shared" si="7"/>
        <v/>
      </c>
    </row>
    <row r="478" spans="1:1" x14ac:dyDescent="0.25">
      <c r="A478" t="str">
        <f t="shared" si="7"/>
        <v/>
      </c>
    </row>
    <row r="479" spans="1:1" x14ac:dyDescent="0.25">
      <c r="A479" t="str">
        <f t="shared" si="7"/>
        <v/>
      </c>
    </row>
    <row r="480" spans="1:1" x14ac:dyDescent="0.25">
      <c r="A480" t="str">
        <f t="shared" si="7"/>
        <v/>
      </c>
    </row>
    <row r="481" spans="1:1" x14ac:dyDescent="0.25">
      <c r="A481" t="str">
        <f t="shared" si="7"/>
        <v/>
      </c>
    </row>
    <row r="482" spans="1:1" x14ac:dyDescent="0.25">
      <c r="A482" t="str">
        <f t="shared" si="7"/>
        <v/>
      </c>
    </row>
    <row r="483" spans="1:1" x14ac:dyDescent="0.25">
      <c r="A483" t="str">
        <f t="shared" si="7"/>
        <v/>
      </c>
    </row>
    <row r="484" spans="1:1" x14ac:dyDescent="0.25">
      <c r="A484" t="str">
        <f t="shared" si="7"/>
        <v/>
      </c>
    </row>
    <row r="485" spans="1:1" x14ac:dyDescent="0.25">
      <c r="A485" t="str">
        <f t="shared" si="7"/>
        <v/>
      </c>
    </row>
    <row r="486" spans="1:1" x14ac:dyDescent="0.25">
      <c r="A486" t="str">
        <f t="shared" si="7"/>
        <v/>
      </c>
    </row>
    <row r="487" spans="1:1" x14ac:dyDescent="0.25">
      <c r="A487" t="str">
        <f t="shared" si="7"/>
        <v/>
      </c>
    </row>
    <row r="488" spans="1:1" x14ac:dyDescent="0.25">
      <c r="A488" t="str">
        <f t="shared" si="7"/>
        <v/>
      </c>
    </row>
    <row r="489" spans="1:1" x14ac:dyDescent="0.25">
      <c r="A489" t="str">
        <f t="shared" si="7"/>
        <v/>
      </c>
    </row>
    <row r="490" spans="1:1" x14ac:dyDescent="0.25">
      <c r="A490" t="str">
        <f t="shared" si="7"/>
        <v/>
      </c>
    </row>
    <row r="491" spans="1:1" x14ac:dyDescent="0.25">
      <c r="A491" t="str">
        <f t="shared" si="7"/>
        <v/>
      </c>
    </row>
    <row r="492" spans="1:1" x14ac:dyDescent="0.25">
      <c r="A492" t="str">
        <f t="shared" si="7"/>
        <v/>
      </c>
    </row>
    <row r="493" spans="1:1" x14ac:dyDescent="0.25">
      <c r="A493" t="str">
        <f t="shared" si="7"/>
        <v/>
      </c>
    </row>
    <row r="494" spans="1:1" x14ac:dyDescent="0.25">
      <c r="A494" t="str">
        <f t="shared" si="7"/>
        <v/>
      </c>
    </row>
    <row r="495" spans="1:1" x14ac:dyDescent="0.25">
      <c r="A495" t="str">
        <f t="shared" si="7"/>
        <v/>
      </c>
    </row>
    <row r="496" spans="1:1" x14ac:dyDescent="0.25">
      <c r="A496" t="str">
        <f t="shared" si="7"/>
        <v/>
      </c>
    </row>
    <row r="497" spans="1:1" x14ac:dyDescent="0.25">
      <c r="A497" t="str">
        <f t="shared" si="7"/>
        <v/>
      </c>
    </row>
    <row r="498" spans="1:1" x14ac:dyDescent="0.25">
      <c r="A498" t="str">
        <f t="shared" si="7"/>
        <v/>
      </c>
    </row>
    <row r="499" spans="1:1" x14ac:dyDescent="0.25">
      <c r="A499" t="str">
        <f t="shared" si="7"/>
        <v/>
      </c>
    </row>
    <row r="500" spans="1:1" x14ac:dyDescent="0.25">
      <c r="A500" t="str">
        <f t="shared" si="7"/>
        <v/>
      </c>
    </row>
  </sheetData>
  <mergeCells count="8">
    <mergeCell ref="I6:I7"/>
    <mergeCell ref="J6:N6"/>
    <mergeCell ref="B6:B7"/>
    <mergeCell ref="C6:C7"/>
    <mergeCell ref="D6:D7"/>
    <mergeCell ref="E6:E7"/>
    <mergeCell ref="F6:G6"/>
    <mergeCell ref="H6:H7"/>
  </mergeCells>
  <pageMargins left="0.39" right="0.31" top="0.75" bottom="0.75" header="0.3" footer="0.3"/>
  <pageSetup paperSize="9" fitToHeight="0" orientation="landscape" useFirstPageNumber="1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tabSelected="1" topLeftCell="M1" workbookViewId="0">
      <selection activeCell="Q10" sqref="Q10"/>
    </sheetView>
  </sheetViews>
  <sheetFormatPr defaultRowHeight="15" x14ac:dyDescent="0.25"/>
  <cols>
    <col min="1" max="1" width="0" hidden="1" customWidth="1"/>
    <col min="2" max="2" width="10.85546875" customWidth="1"/>
    <col min="3" max="3" width="10.28515625" customWidth="1"/>
    <col min="4" max="4" width="22.7109375" customWidth="1"/>
    <col min="5" max="5" width="14.140625" customWidth="1"/>
    <col min="6" max="7" width="8.28515625" customWidth="1"/>
    <col min="8" max="9" width="12.28515625" customWidth="1"/>
    <col min="10" max="14" width="19.7109375" customWidth="1"/>
    <col min="15" max="15" width="31.85546875" customWidth="1"/>
    <col min="16" max="16" width="33.28515625" customWidth="1"/>
    <col min="17" max="17" width="18.7109375" bestFit="1" customWidth="1"/>
  </cols>
  <sheetData>
    <row r="1" spans="1:17" ht="43.5" customHeight="1" x14ac:dyDescent="0.25">
      <c r="B1" s="27" t="s">
        <v>134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7" ht="15.75" x14ac:dyDescent="0.25">
      <c r="B2" s="21"/>
      <c r="C2" s="17" t="s">
        <v>1</v>
      </c>
      <c r="D2" s="22" t="s">
        <v>2</v>
      </c>
      <c r="E2" s="16"/>
      <c r="F2" s="23"/>
      <c r="G2" s="4"/>
      <c r="H2" s="19"/>
      <c r="I2" s="19"/>
      <c r="J2" s="20"/>
      <c r="K2" s="20"/>
      <c r="L2" t="s">
        <v>706</v>
      </c>
      <c r="N2" s="20"/>
    </row>
    <row r="3" spans="1:17" x14ac:dyDescent="0.25">
      <c r="B3" s="21"/>
      <c r="C3" s="17" t="s">
        <v>3</v>
      </c>
      <c r="D3" s="22" t="s">
        <v>4</v>
      </c>
      <c r="E3" s="17"/>
      <c r="F3" s="24"/>
      <c r="G3" s="4"/>
      <c r="H3" s="19"/>
      <c r="I3" s="19"/>
      <c r="J3" s="20"/>
      <c r="K3" s="20"/>
      <c r="L3" s="51"/>
      <c r="M3" t="s">
        <v>707</v>
      </c>
      <c r="N3" s="20"/>
    </row>
    <row r="4" spans="1:17" x14ac:dyDescent="0.25">
      <c r="B4" s="21"/>
      <c r="C4" s="17" t="s">
        <v>9</v>
      </c>
      <c r="D4" s="23" t="s">
        <v>10</v>
      </c>
      <c r="E4" s="17"/>
      <c r="F4" s="24"/>
      <c r="G4" s="4"/>
      <c r="H4" s="19"/>
      <c r="I4" s="19"/>
      <c r="J4" s="20"/>
      <c r="K4" s="20"/>
      <c r="L4" s="52"/>
      <c r="M4" t="s">
        <v>708</v>
      </c>
      <c r="N4" s="20"/>
    </row>
    <row r="5" spans="1:17" x14ac:dyDescent="0.25">
      <c r="B5" s="21"/>
      <c r="C5" s="17" t="s">
        <v>13</v>
      </c>
      <c r="D5" s="24" t="s">
        <v>135</v>
      </c>
      <c r="E5" s="17"/>
      <c r="F5" s="24"/>
      <c r="G5" s="4"/>
      <c r="H5" s="19"/>
      <c r="I5" s="19"/>
      <c r="J5" s="20"/>
      <c r="K5" s="20"/>
      <c r="L5" s="53"/>
      <c r="M5" t="s">
        <v>709</v>
      </c>
      <c r="N5" s="20"/>
    </row>
    <row r="6" spans="1:17" x14ac:dyDescent="0.25">
      <c r="B6" s="34" t="s">
        <v>136</v>
      </c>
      <c r="C6" s="33" t="s">
        <v>137</v>
      </c>
      <c r="D6" s="33" t="s">
        <v>138</v>
      </c>
      <c r="E6" s="36" t="s">
        <v>139</v>
      </c>
      <c r="F6" s="36" t="s">
        <v>140</v>
      </c>
      <c r="G6" s="36"/>
      <c r="H6" s="33" t="s">
        <v>141</v>
      </c>
      <c r="I6" s="33" t="s">
        <v>142</v>
      </c>
      <c r="J6" s="36" t="s">
        <v>143</v>
      </c>
      <c r="K6" s="36"/>
      <c r="L6" s="36"/>
      <c r="M6" s="36"/>
      <c r="N6" s="36"/>
      <c r="O6" s="36" t="s">
        <v>710</v>
      </c>
      <c r="P6" s="36"/>
      <c r="Q6" s="33" t="s">
        <v>713</v>
      </c>
    </row>
    <row r="7" spans="1:17" ht="75" x14ac:dyDescent="0.25">
      <c r="B7" s="35"/>
      <c r="C7" s="33"/>
      <c r="D7" s="33"/>
      <c r="E7" s="36"/>
      <c r="F7" s="25" t="s">
        <v>144</v>
      </c>
      <c r="G7" s="25" t="s">
        <v>145</v>
      </c>
      <c r="H7" s="33"/>
      <c r="I7" s="33"/>
      <c r="J7" s="25" t="s">
        <v>146</v>
      </c>
      <c r="K7" s="25" t="s">
        <v>147</v>
      </c>
      <c r="L7" s="25" t="s">
        <v>148</v>
      </c>
      <c r="M7" s="25" t="s">
        <v>149</v>
      </c>
      <c r="N7" s="25" t="s">
        <v>150</v>
      </c>
      <c r="O7" s="25" t="s">
        <v>711</v>
      </c>
      <c r="P7" s="25" t="s">
        <v>712</v>
      </c>
      <c r="Q7" s="33"/>
    </row>
    <row r="8" spans="1:17" x14ac:dyDescent="0.25">
      <c r="B8" s="26">
        <v>1</v>
      </c>
      <c r="C8" s="37">
        <v>2</v>
      </c>
      <c r="D8" s="37">
        <v>3</v>
      </c>
      <c r="E8" s="37">
        <v>4</v>
      </c>
      <c r="F8" s="37">
        <v>5</v>
      </c>
      <c r="G8" s="37">
        <v>6</v>
      </c>
      <c r="H8" s="37">
        <v>7</v>
      </c>
      <c r="I8" s="37">
        <v>8</v>
      </c>
      <c r="J8" s="56">
        <v>9</v>
      </c>
      <c r="K8" s="56">
        <v>10</v>
      </c>
      <c r="L8" s="56">
        <v>11</v>
      </c>
      <c r="M8" s="56">
        <v>12</v>
      </c>
      <c r="N8" s="56">
        <v>13</v>
      </c>
      <c r="O8" s="57">
        <v>14</v>
      </c>
      <c r="P8" s="57">
        <v>15</v>
      </c>
      <c r="Q8" s="56">
        <v>16</v>
      </c>
    </row>
    <row r="9" spans="1:17" hidden="1" x14ac:dyDescent="0.25">
      <c r="A9" t="str">
        <f>B9&amp;C9</f>
        <v>15002029</v>
      </c>
      <c r="B9" t="str">
        <f>LEFT(Sheet1!B4,5)</f>
        <v>15002</v>
      </c>
      <c r="C9" t="str">
        <f>MID(Sheet1!B4,9,3)</f>
        <v>029</v>
      </c>
      <c r="D9" t="str">
        <f>VLOOKUP(A9,Sheet3!$A$9:$N$500,4,FALSE)</f>
        <v>FEDRI TAMRIN</v>
      </c>
      <c r="E9" t="str">
        <f>VLOOKUP(A9,Sheet3!$A$9:$N$500,5,FALSE)</f>
        <v>5</v>
      </c>
      <c r="F9" t="str">
        <f>VLOOKUP(A9,Sheet3!$A$9:$N$500,6,FALSE)</f>
        <v>C</v>
      </c>
      <c r="G9" t="str">
        <f>VLOOKUP(A9,Sheet3!$A$9:$N$500,7,FALSE)</f>
        <v>C</v>
      </c>
      <c r="H9">
        <f>VLOOKUP(A9,Sheet3!$A$9:$N$500,8,FALSE)</f>
        <v>4</v>
      </c>
      <c r="I9">
        <f>VLOOKUP(A9,Sheet3!$A$9:$N$500,9,FALSE)</f>
        <v>4</v>
      </c>
      <c r="J9">
        <f>VLOOKUP(A9,Sheet3!$A$9:$N$500,10,FALSE)</f>
        <v>7226037.1399999997</v>
      </c>
      <c r="K9">
        <f>VLOOKUP(A9,Sheet3!$A$9:$N$500,11,FALSE)</f>
        <v>2433333.33</v>
      </c>
      <c r="L9">
        <f>VLOOKUP(A9,Sheet3!$A$9:$N$500,12,FALSE)</f>
        <v>0</v>
      </c>
      <c r="M9">
        <f>VLOOKUP(A9,Sheet3!$A$9:$N$500,13,FALSE)</f>
        <v>12611666.67</v>
      </c>
      <c r="N9">
        <f>VLOOKUP(A9,Sheet3!$A$9:$N$500,14,FALSE)</f>
        <v>76.59</v>
      </c>
    </row>
    <row r="10" spans="1:17" x14ac:dyDescent="0.25">
      <c r="A10" t="s">
        <v>705</v>
      </c>
      <c r="B10" t="s">
        <v>151</v>
      </c>
      <c r="C10" t="s">
        <v>164</v>
      </c>
      <c r="D10" t="s">
        <v>165</v>
      </c>
      <c r="E10" t="s">
        <v>166</v>
      </c>
      <c r="F10" t="s">
        <v>154</v>
      </c>
      <c r="G10" t="s">
        <v>154</v>
      </c>
      <c r="H10">
        <v>4</v>
      </c>
      <c r="I10">
        <v>4</v>
      </c>
      <c r="J10" s="48">
        <f>Sheet1!H1-Sheet1!H2+Sheet2!D10</f>
        <v>7226037.1428571437</v>
      </c>
      <c r="K10" s="48">
        <f>Sheet1!H2</f>
        <v>2433333.3333333335</v>
      </c>
      <c r="L10">
        <f>Sheet1!H3</f>
        <v>0</v>
      </c>
      <c r="M10">
        <v>12611666.67</v>
      </c>
      <c r="N10" s="47">
        <f>(J10+K10-L10)/M10</f>
        <v>0.76590753061748007</v>
      </c>
      <c r="Q10" s="47">
        <f>(J10+K10-L10+O10)/(M10+P10)</f>
        <v>0.76590753061748007</v>
      </c>
    </row>
  </sheetData>
  <mergeCells count="11">
    <mergeCell ref="I6:I7"/>
    <mergeCell ref="J6:N6"/>
    <mergeCell ref="B1:N1"/>
    <mergeCell ref="O6:P6"/>
    <mergeCell ref="Q6:Q7"/>
    <mergeCell ref="B6:B7"/>
    <mergeCell ref="C6:C7"/>
    <mergeCell ref="D6:D7"/>
    <mergeCell ref="E6:E7"/>
    <mergeCell ref="F6:G6"/>
    <mergeCell ref="H6:H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2017-12-15T07:51:22Z</cp:lastPrinted>
  <dcterms:created xsi:type="dcterms:W3CDTF">2017-12-15T07:15:19Z</dcterms:created>
  <dcterms:modified xsi:type="dcterms:W3CDTF">2018-11-12T16:11:39Z</dcterms:modified>
</cp:coreProperties>
</file>