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SMOOTHED MEDIAN SD SHEETS/"/>
    </mc:Choice>
  </mc:AlternateContent>
  <xr:revisionPtr revIDLastSave="0" documentId="13_ncr:1_{44B70F8B-D2BD-D24F-B784-D49C9B872850}" xr6:coauthVersionLast="40" xr6:coauthVersionMax="40" xr10:uidLastSave="{00000000-0000-0000-0000-000000000000}"/>
  <bookViews>
    <workbookView xWindow="0" yWindow="0" windowWidth="51200" windowHeight="28800" activeTab="2" xr2:uid="{DE189C49-D5B8-DD48-A49F-A0BCF37B2A86}"/>
  </bookViews>
  <sheets>
    <sheet name="Excel Smoothed Medians SDs" sheetId="1" r:id="rId1"/>
    <sheet name="R Smoothed Medians SDS" sheetId="2" r:id="rId2"/>
    <sheet name="R vs Excel Comp" sheetId="3" r:id="rId3"/>
    <sheet name="Raw Means comp" sheetId="4" r:id="rId4"/>
  </sheets>
  <externalReferences>
    <externalReference r:id="rId5"/>
    <externalReference r:id="rId6"/>
  </externalReferences>
  <definedNames>
    <definedName name="aFreqPerc" localSheetId="2">'[2]Freq Tables'!$F$12:$F$27</definedName>
    <definedName name="aFreqPerc" localSheetId="3">'[2]Freq Tables'!$F$12:$F$27</definedName>
    <definedName name="aFreqPerc">'[1]Freq Tables'!$F$12:$F$27</definedName>
    <definedName name="bCumPerc" localSheetId="2">'[2]Freq Tables'!$G$12:$G$27</definedName>
    <definedName name="bCumPerc" localSheetId="3">'[2]Freq Tables'!$G$12:$G$27</definedName>
    <definedName name="bCumPerc">'[1]Freq Tables'!$G$12:$G$27</definedName>
    <definedName name="Hi1Perc" localSheetId="2">'[2]Freq Tables'!$B$5</definedName>
    <definedName name="Hi1Perc" localSheetId="3">'[2]Freq Tables'!$B$5</definedName>
    <definedName name="Hi1Perc">'[1]Freq Tables'!$B$5</definedName>
    <definedName name="Hi2Perc" localSheetId="2">'[2]Freq Tables'!$B$6</definedName>
    <definedName name="Hi2Perc" localSheetId="3">'[2]Freq Tables'!$B$6</definedName>
    <definedName name="Hi2Perc">'[1]Freq Tables'!$B$6</definedName>
    <definedName name="Lo1Perc" localSheetId="2">'[2]Freq Tables'!$B$2</definedName>
    <definedName name="Lo1Perc" localSheetId="3">'[2]Freq Tables'!$B$2</definedName>
    <definedName name="Lo1Perc">'[1]Freq Tables'!$B$2</definedName>
    <definedName name="Lo2Perc" localSheetId="2">'[2]Freq Tables'!$B$3</definedName>
    <definedName name="Lo2Perc" localSheetId="3">'[2]Freq Tables'!$B$3</definedName>
    <definedName name="Lo2Perc">'[1]Freq Tables'!$B$3</definedName>
    <definedName name="Median" localSheetId="2">'[2]Freq Tables'!$B$4</definedName>
    <definedName name="Median" localSheetId="3">'[2]Freq Tables'!$B$4</definedName>
    <definedName name="Median">'[1]Freq Tables'!$B$4</definedName>
    <definedName name="zlook" localSheetId="2">'[2]Freq Tables'!$H$2:$I$11</definedName>
    <definedName name="zlook" localSheetId="3">'[2]Freq Tables'!$H$2:$I$11</definedName>
    <definedName name="zlook">'[1]Freq Tables'!$H$2:$I$11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0" i="4" l="1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P40" i="4" a="1"/>
  <c r="O40" i="4" a="1"/>
  <c r="M40" i="4" a="1"/>
  <c r="L40" i="4" a="1"/>
  <c r="H40" i="4" a="1"/>
  <c r="H40" i="4" s="1"/>
  <c r="G40" i="4" a="1"/>
  <c r="G40" i="4" s="1"/>
  <c r="H39" i="4"/>
  <c r="G39" i="4"/>
  <c r="H38" i="4"/>
  <c r="G38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M29" i="4" l="1"/>
  <c r="L29" i="4"/>
  <c r="H29" i="4"/>
  <c r="G29" i="4"/>
  <c r="M28" i="4"/>
  <c r="L28" i="4"/>
  <c r="H28" i="4"/>
  <c r="G28" i="4"/>
  <c r="M27" i="4"/>
  <c r="L27" i="4"/>
  <c r="H27" i="4"/>
  <c r="G27" i="4"/>
  <c r="M26" i="4"/>
  <c r="L26" i="4"/>
  <c r="H26" i="4"/>
  <c r="G26" i="4"/>
  <c r="M25" i="4"/>
  <c r="L25" i="4"/>
  <c r="H25" i="4"/>
  <c r="G25" i="4"/>
  <c r="M24" i="4"/>
  <c r="L24" i="4"/>
  <c r="H24" i="4"/>
  <c r="G24" i="4"/>
  <c r="M23" i="4"/>
  <c r="L23" i="4"/>
  <c r="H23" i="4"/>
  <c r="G23" i="4"/>
  <c r="M22" i="4"/>
  <c r="L22" i="4"/>
  <c r="H22" i="4"/>
  <c r="G22" i="4"/>
  <c r="M21" i="4"/>
  <c r="L21" i="4"/>
  <c r="H21" i="4"/>
  <c r="G21" i="4"/>
  <c r="M20" i="4"/>
  <c r="L20" i="4"/>
  <c r="H20" i="4"/>
  <c r="G20" i="4"/>
  <c r="M19" i="4"/>
  <c r="L19" i="4"/>
  <c r="H19" i="4"/>
  <c r="G19" i="4"/>
  <c r="M18" i="4"/>
  <c r="L18" i="4"/>
  <c r="H18" i="4"/>
  <c r="G18" i="4"/>
  <c r="M17" i="4"/>
  <c r="L17" i="4"/>
  <c r="H17" i="4"/>
  <c r="G17" i="4"/>
  <c r="M16" i="4"/>
  <c r="L16" i="4"/>
  <c r="H16" i="4"/>
  <c r="G16" i="4"/>
  <c r="M15" i="4"/>
  <c r="L15" i="4"/>
  <c r="H15" i="4"/>
  <c r="G15" i="4"/>
  <c r="M14" i="4"/>
  <c r="L14" i="4"/>
  <c r="H14" i="4"/>
  <c r="G14" i="4"/>
  <c r="M13" i="4"/>
  <c r="L13" i="4"/>
  <c r="H13" i="4"/>
  <c r="G13" i="4"/>
  <c r="M12" i="4"/>
  <c r="L12" i="4"/>
  <c r="H12" i="4"/>
  <c r="G12" i="4"/>
  <c r="M11" i="4"/>
  <c r="L11" i="4"/>
  <c r="H11" i="4"/>
  <c r="G11" i="4"/>
  <c r="M10" i="4"/>
  <c r="L10" i="4"/>
  <c r="H10" i="4"/>
  <c r="G10" i="4"/>
  <c r="M9" i="4"/>
  <c r="L9" i="4"/>
  <c r="H9" i="4"/>
  <c r="G9" i="4"/>
  <c r="M8" i="4"/>
  <c r="L8" i="4"/>
  <c r="H8" i="4"/>
  <c r="G8" i="4"/>
  <c r="M7" i="4"/>
  <c r="L7" i="4"/>
  <c r="H7" i="4"/>
  <c r="G7" i="4"/>
  <c r="M6" i="4"/>
  <c r="L6" i="4"/>
  <c r="H6" i="4"/>
  <c r="G6" i="4"/>
  <c r="M5" i="4"/>
  <c r="L5" i="4"/>
  <c r="H5" i="4"/>
  <c r="G5" i="4"/>
  <c r="M4" i="4"/>
  <c r="L4" i="4"/>
  <c r="H4" i="4"/>
  <c r="G4" i="4"/>
  <c r="L3" i="4"/>
  <c r="G3" i="4"/>
  <c r="K40" i="3" a="1"/>
  <c r="K40" i="3" s="1"/>
  <c r="L40" i="3" a="1"/>
  <c r="L40" i="3" s="1"/>
  <c r="M40" i="3" a="1"/>
  <c r="M40" i="3" s="1"/>
  <c r="J40" i="3" a="1"/>
  <c r="J40" i="3" s="1"/>
  <c r="M38" i="3"/>
  <c r="M39" i="3"/>
  <c r="K39" i="3"/>
  <c r="L39" i="3"/>
  <c r="J39" i="3"/>
  <c r="K38" i="3"/>
  <c r="L38" i="3"/>
  <c r="J38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M29" i="3"/>
  <c r="L29" i="3"/>
  <c r="K29" i="3"/>
  <c r="J29" i="3"/>
  <c r="M28" i="3"/>
  <c r="L28" i="3"/>
  <c r="K28" i="3"/>
  <c r="J28" i="3"/>
  <c r="M27" i="3"/>
  <c r="L27" i="3"/>
  <c r="K27" i="3"/>
  <c r="J27" i="3"/>
  <c r="M26" i="3"/>
  <c r="L26" i="3"/>
  <c r="K26" i="3"/>
  <c r="J26" i="3"/>
  <c r="M25" i="3"/>
  <c r="L25" i="3"/>
  <c r="K25" i="3"/>
  <c r="J25" i="3"/>
  <c r="M24" i="3"/>
  <c r="L24" i="3"/>
  <c r="K24" i="3"/>
  <c r="J24" i="3"/>
  <c r="M23" i="3"/>
  <c r="L23" i="3"/>
  <c r="K23" i="3"/>
  <c r="J23" i="3"/>
  <c r="M22" i="3"/>
  <c r="L22" i="3"/>
  <c r="K22" i="3"/>
  <c r="J22" i="3"/>
  <c r="M21" i="3"/>
  <c r="L21" i="3"/>
  <c r="K21" i="3"/>
  <c r="J21" i="3"/>
  <c r="M20" i="3"/>
  <c r="L20" i="3"/>
  <c r="K20" i="3"/>
  <c r="J20" i="3"/>
  <c r="M19" i="3"/>
  <c r="L19" i="3"/>
  <c r="K19" i="3"/>
  <c r="J19" i="3"/>
  <c r="M18" i="3"/>
  <c r="L18" i="3"/>
  <c r="K18" i="3"/>
  <c r="J18" i="3"/>
  <c r="M17" i="3"/>
  <c r="L17" i="3"/>
  <c r="K17" i="3"/>
  <c r="J17" i="3"/>
  <c r="M16" i="3"/>
  <c r="L16" i="3"/>
  <c r="K16" i="3"/>
  <c r="J16" i="3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M4" i="3"/>
  <c r="L4" i="3"/>
  <c r="K4" i="3"/>
  <c r="J4" i="3"/>
  <c r="L3" i="3"/>
  <c r="K3" i="3"/>
  <c r="J3" i="3"/>
  <c r="M38" i="4" l="1"/>
  <c r="M39" i="4"/>
  <c r="P8" i="4"/>
  <c r="M40" i="4"/>
  <c r="L39" i="4"/>
  <c r="L38" i="4"/>
  <c r="O4" i="4"/>
  <c r="O6" i="4"/>
  <c r="O8" i="4"/>
  <c r="L40" i="4"/>
  <c r="P9" i="4"/>
  <c r="P11" i="4"/>
  <c r="P13" i="4"/>
  <c r="P15" i="4"/>
  <c r="P21" i="4"/>
  <c r="P23" i="4"/>
  <c r="P24" i="4"/>
  <c r="P12" i="4"/>
  <c r="P28" i="4"/>
  <c r="O5" i="4"/>
  <c r="P5" i="4"/>
  <c r="P7" i="4"/>
  <c r="O7" i="4"/>
  <c r="O12" i="4"/>
  <c r="O28" i="4"/>
  <c r="O24" i="4"/>
  <c r="O9" i="4"/>
  <c r="O11" i="4"/>
  <c r="O15" i="4"/>
  <c r="O21" i="4"/>
  <c r="O23" i="4"/>
  <c r="O25" i="4"/>
  <c r="O27" i="4"/>
  <c r="O29" i="4"/>
  <c r="O13" i="4"/>
  <c r="P25" i="4"/>
  <c r="P27" i="4"/>
  <c r="P29" i="4"/>
  <c r="O14" i="4"/>
  <c r="O16" i="4"/>
  <c r="O18" i="4"/>
  <c r="O20" i="4"/>
  <c r="O22" i="4"/>
  <c r="P14" i="4"/>
  <c r="P16" i="4"/>
  <c r="P18" i="4"/>
  <c r="P20" i="4"/>
  <c r="P22" i="4"/>
  <c r="P4" i="4"/>
  <c r="O10" i="4"/>
  <c r="O17" i="4"/>
  <c r="O19" i="4"/>
  <c r="O26" i="4"/>
  <c r="P10" i="4"/>
  <c r="P17" i="4"/>
  <c r="P19" i="4"/>
  <c r="P26" i="4"/>
  <c r="O3" i="4"/>
  <c r="P6" i="4"/>
  <c r="P38" i="4" l="1"/>
  <c r="P39" i="4"/>
  <c r="P40" i="4"/>
  <c r="O38" i="4"/>
  <c r="O39" i="4"/>
  <c r="O40" i="4"/>
  <c r="J37" i="1"/>
  <c r="I37" i="1"/>
  <c r="H37" i="1"/>
  <c r="K37" i="1" s="1"/>
  <c r="F37" i="1"/>
  <c r="J36" i="1"/>
  <c r="I36" i="1"/>
  <c r="H36" i="1"/>
  <c r="F36" i="1"/>
  <c r="J35" i="1"/>
  <c r="I35" i="1"/>
  <c r="H35" i="1"/>
  <c r="F35" i="1"/>
  <c r="J34" i="1"/>
  <c r="I34" i="1"/>
  <c r="H34" i="1"/>
  <c r="F34" i="1"/>
  <c r="J33" i="1"/>
  <c r="I33" i="1"/>
  <c r="H33" i="1"/>
  <c r="K34" i="1" s="1"/>
  <c r="F33" i="1"/>
  <c r="J32" i="1"/>
  <c r="I32" i="1"/>
  <c r="H32" i="1"/>
  <c r="F32" i="1"/>
  <c r="J31" i="1"/>
  <c r="I31" i="1"/>
  <c r="H31" i="1"/>
  <c r="K32" i="1" s="1"/>
  <c r="F31" i="1"/>
  <c r="J30" i="1"/>
  <c r="I30" i="1"/>
  <c r="H30" i="1"/>
  <c r="F30" i="1"/>
  <c r="J29" i="1"/>
  <c r="I29" i="1"/>
  <c r="H29" i="1"/>
  <c r="F29" i="1"/>
  <c r="J28" i="1"/>
  <c r="I28" i="1"/>
  <c r="H28" i="1"/>
  <c r="F28" i="1"/>
  <c r="J27" i="1"/>
  <c r="I27" i="1"/>
  <c r="H27" i="1"/>
  <c r="K27" i="1" s="1"/>
  <c r="F27" i="1"/>
  <c r="J26" i="1"/>
  <c r="I26" i="1"/>
  <c r="H26" i="1"/>
  <c r="F26" i="1"/>
  <c r="J25" i="1"/>
  <c r="I25" i="1"/>
  <c r="H25" i="1"/>
  <c r="K26" i="1" s="1"/>
  <c r="F25" i="1"/>
  <c r="J24" i="1"/>
  <c r="I24" i="1"/>
  <c r="H24" i="1"/>
  <c r="F24" i="1"/>
  <c r="J23" i="1"/>
  <c r="I23" i="1"/>
  <c r="H23" i="1"/>
  <c r="K24" i="1" s="1"/>
  <c r="F23" i="1"/>
  <c r="J22" i="1"/>
  <c r="I22" i="1"/>
  <c r="H22" i="1"/>
  <c r="F22" i="1"/>
  <c r="J21" i="1"/>
  <c r="I21" i="1"/>
  <c r="H21" i="1"/>
  <c r="F21" i="1"/>
  <c r="J20" i="1"/>
  <c r="I20" i="1"/>
  <c r="H20" i="1"/>
  <c r="F20" i="1"/>
  <c r="J19" i="1"/>
  <c r="I19" i="1"/>
  <c r="H19" i="1"/>
  <c r="K19" i="1" s="1"/>
  <c r="F19" i="1"/>
  <c r="J18" i="1"/>
  <c r="I18" i="1"/>
  <c r="H18" i="1"/>
  <c r="F18" i="1"/>
  <c r="J17" i="1"/>
  <c r="I17" i="1"/>
  <c r="H17" i="1"/>
  <c r="K18" i="1" s="1"/>
  <c r="F17" i="1"/>
  <c r="J16" i="1"/>
  <c r="I16" i="1"/>
  <c r="H16" i="1"/>
  <c r="F16" i="1"/>
  <c r="J15" i="1"/>
  <c r="I15" i="1"/>
  <c r="H15" i="1"/>
  <c r="K16" i="1" s="1"/>
  <c r="F15" i="1"/>
  <c r="J14" i="1"/>
  <c r="I14" i="1"/>
  <c r="H14" i="1"/>
  <c r="F14" i="1"/>
  <c r="J13" i="1"/>
  <c r="I13" i="1"/>
  <c r="H13" i="1"/>
  <c r="F13" i="1"/>
  <c r="J12" i="1"/>
  <c r="I12" i="1"/>
  <c r="H12" i="1"/>
  <c r="F12" i="1"/>
  <c r="J11" i="1"/>
  <c r="I11" i="1"/>
  <c r="H11" i="1"/>
  <c r="K11" i="1" s="1"/>
  <c r="F11" i="1"/>
  <c r="J10" i="1"/>
  <c r="I10" i="1"/>
  <c r="H10" i="1"/>
  <c r="F10" i="1"/>
  <c r="J9" i="1"/>
  <c r="I9" i="1"/>
  <c r="H9" i="1"/>
  <c r="K9" i="1" s="1"/>
  <c r="F9" i="1"/>
  <c r="J8" i="1"/>
  <c r="I8" i="1"/>
  <c r="H8" i="1"/>
  <c r="F8" i="1"/>
  <c r="J7" i="1"/>
  <c r="I7" i="1"/>
  <c r="H7" i="1"/>
  <c r="K8" i="1" s="1"/>
  <c r="F7" i="1"/>
  <c r="J6" i="1"/>
  <c r="I6" i="1"/>
  <c r="H6" i="1"/>
  <c r="F6" i="1"/>
  <c r="J5" i="1"/>
  <c r="I5" i="1"/>
  <c r="H5" i="1"/>
  <c r="F5" i="1"/>
  <c r="J4" i="1"/>
  <c r="I4" i="1"/>
  <c r="H4" i="1"/>
  <c r="F4" i="1"/>
  <c r="J3" i="1"/>
  <c r="I3" i="1"/>
  <c r="H3" i="1"/>
  <c r="K36" i="1" l="1"/>
  <c r="K5" i="1"/>
  <c r="K29" i="1"/>
  <c r="K6" i="1"/>
  <c r="K13" i="1"/>
  <c r="K21" i="1"/>
  <c r="K30" i="1"/>
  <c r="K14" i="1"/>
  <c r="K22" i="1"/>
  <c r="K35" i="1"/>
  <c r="K7" i="1"/>
  <c r="K23" i="1"/>
  <c r="K12" i="1"/>
  <c r="K20" i="1"/>
  <c r="K28" i="1"/>
  <c r="K10" i="1"/>
  <c r="K31" i="1"/>
  <c r="K4" i="1"/>
  <c r="K17" i="1"/>
  <c r="K25" i="1"/>
  <c r="K33" i="1"/>
  <c r="K15" i="1"/>
</calcChain>
</file>

<file path=xl/sharedStrings.xml><?xml version="1.0" encoding="utf-8"?>
<sst xmlns="http://schemas.openxmlformats.org/spreadsheetml/2006/main" count="170" uniqueCount="65">
  <si>
    <t>Raw Medians and Percentile Estimated SDs</t>
  </si>
  <si>
    <t>Smoothed (Calculated) "means" and "SDs"</t>
  </si>
  <si>
    <t>group</t>
  </si>
  <si>
    <t>agestrat</t>
  </si>
  <si>
    <t>Median</t>
  </si>
  <si>
    <t>Lo SD</t>
  </si>
  <si>
    <t>Hi SD</t>
  </si>
  <si>
    <t>ES</t>
  </si>
  <si>
    <t>a0300</t>
  </si>
  <si>
    <t>a0330</t>
  </si>
  <si>
    <t>a0360</t>
  </si>
  <si>
    <t>a0390</t>
  </si>
  <si>
    <t>a0400</t>
  </si>
  <si>
    <t>a0430</t>
  </si>
  <si>
    <t>a0460</t>
  </si>
  <si>
    <t>a0490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</si>
  <si>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</si>
  <si>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</si>
  <si>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</si>
  <si>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</si>
  <si>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</si>
  <si>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</si>
  <si>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</si>
  <si>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</si>
  <si>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</si>
  <si>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</si>
  <si>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</si>
  <si>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</si>
  <si>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</si>
  <si>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</si>
  <si>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</si>
  <si>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</si>
  <si>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</si>
  <si>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</si>
  <si>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</si>
  <si>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</si>
  <si>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</si>
  <si>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</si>
  <si>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</si>
  <si>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</si>
  <si>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</si>
  <si>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</si>
  <si>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</si>
  <si>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>median</t>
  </si>
  <si>
    <t>lo_SD</t>
  </si>
  <si>
    <t>hi_SD</t>
  </si>
  <si>
    <t>median_sm</t>
  </si>
  <si>
    <t>lo_SD_sm</t>
  </si>
  <si>
    <t>hi_SD_sm</t>
  </si>
  <si>
    <t>ES_sm</t>
  </si>
  <si>
    <t>NA</t>
  </si>
  <si>
    <t>Excel</t>
  </si>
  <si>
    <t>R</t>
  </si>
  <si>
    <t>Diff</t>
  </si>
  <si>
    <t>SUM</t>
  </si>
  <si>
    <t>AVG</t>
  </si>
  <si>
    <t>AVG ABS VALUES</t>
  </si>
  <si>
    <t>Raw Means</t>
  </si>
  <si>
    <t>Excel smooth</t>
  </si>
  <si>
    <t>Excel vs Raw diff</t>
  </si>
  <si>
    <t>R smooth</t>
  </si>
  <si>
    <t>R vs Raw diff</t>
  </si>
  <si>
    <t>Excel diff minus R diff</t>
  </si>
  <si>
    <t>mean</t>
  </si>
  <si>
    <t>AVG 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</si>
</sst>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5" formatCode="0.0000"/>
  </numFmts>
  <fonts count="1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8"/>
      <name val="Arial"/>
      <family val="2"/>
    </font>
    <font>
      <sz val="10"/>
      <color rgb="FF0000FF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2" fontId="0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0" fillId="0" borderId="0" xfId="0" quotePrefix="1" applyNumberFormat="1" applyFont="1" applyFill="1"/>
    <xf numFmtId="0" fontId="1" fillId="0" borderId="0" xfId="1"/>
    <xf numFmtId="0" fontId="5" fillId="0" borderId="0" xfId="2" applyFont="1"/>
    <xf numFmtId="0" fontId="2" fillId="0" borderId="0" xfId="2" applyFont="1"/>
    <xf numFmtId="43" fontId="0" fillId="0" borderId="0" xfId="3" applyFont="1" applyAlignment="1">
      <alignment horizontal="center" vertical="center"/>
    </xf>
    <xf numFmtId="0" fontId="4" fillId="0" borderId="0" xfId="2"/>
    <xf numFmtId="43" fontId="6" fillId="0" borderId="1" xfId="3" quotePrefix="1" applyFont="1" applyFill="1" applyBorder="1" applyAlignment="1">
      <alignment horizontal="center" vertical="center"/>
    </xf>
    <xf numFmtId="43" fontId="0" fillId="0" borderId="2" xfId="3" applyFont="1" applyBorder="1" applyAlignment="1">
      <alignment horizontal="center" vertical="center"/>
    </xf>
    <xf numFmtId="164" fontId="4" fillId="0" borderId="0" xfId="2" applyNumberFormat="1"/>
    <xf numFmtId="43" fontId="6" fillId="0" borderId="0" xfId="3" quotePrefix="1" applyFont="1" applyFill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164" fontId="7" fillId="0" borderId="0" xfId="2" applyNumberFormat="1" applyFont="1"/>
    <xf numFmtId="0" fontId="7" fillId="0" borderId="0" xfId="2" applyFont="1"/>
    <xf numFmtId="164" fontId="8" fillId="0" borderId="0" xfId="2" applyNumberFormat="1" applyFont="1"/>
    <xf numFmtId="0" fontId="8" fillId="0" borderId="0" xfId="2" applyFont="1"/>
    <xf numFmtId="165" fontId="9" fillId="0" borderId="0" xfId="2" applyNumberFormat="1" applyFont="1"/>
    <xf numFmtId="0" fontId="9" fillId="0" borderId="0" xfId="2" applyFont="1"/>
    <xf numFmtId="43" fontId="6" fillId="0" borderId="0" xfId="3" applyFont="1" applyBorder="1" applyAlignment="1">
      <alignment horizontal="center" vertical="center"/>
    </xf>
    <xf numFmtId="2" fontId="4" fillId="0" borderId="0" xfId="2" applyNumberFormat="1"/>
    <xf numFmtId="2" fontId="0" fillId="0" borderId="2" xfId="3" applyNumberFormat="1" applyFont="1" applyBorder="1" applyAlignment="1">
      <alignment horizontal="center" vertical="center"/>
    </xf>
    <xf numFmtId="2" fontId="0" fillId="0" borderId="0" xfId="3" applyNumberFormat="1" applyFont="1" applyBorder="1" applyAlignment="1">
      <alignment horizontal="center" vertical="center"/>
    </xf>
    <xf numFmtId="2" fontId="1" fillId="0" borderId="0" xfId="1" applyNumberFormat="1"/>
    <xf numFmtId="165" fontId="8" fillId="0" borderId="0" xfId="2" applyNumberFormat="1" applyFont="1"/>
  </cellXfs>
  <cellStyles count="4">
    <cellStyle name="Comma 2" xfId="3" xr:uid="{0EB57C60-458D-C746-9094-945C007F452B}"/>
    <cellStyle name="Normal" xfId="0" builtinId="0"/>
    <cellStyle name="Normal 2" xfId="1" xr:uid="{CA8BAE23-3DD4-E34C-A852-C6F92E0FE89D}"/>
    <cellStyle name="Normal 3" xfId="2" xr:uid="{FAAF4F59-A0D8-2044-85C0-A78CF357A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SDs'!$C$2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4141355959389103"/>
                  <c:y val="-0.43546069542633498"/>
                </c:manualLayout>
              </c:layout>
              <c:numFmt formatCode="General" sourceLinked="0"/>
            </c:trendlineLbl>
          </c:trendline>
          <c:yVal>
            <c:numRef>
              <c:f>'Excel Smoothed Medians SDs'!$C$3:$C$37</c:f>
              <c:numCache>
                <c:formatCode>0.00</c:formatCode>
                <c:ptCount val="35"/>
                <c:pt idx="0">
                  <c:v>7.875</c:v>
                </c:pt>
                <c:pt idx="1">
                  <c:v>11.6</c:v>
                </c:pt>
                <c:pt idx="2">
                  <c:v>11.5</c:v>
                </c:pt>
                <c:pt idx="3">
                  <c:v>12.250000000000002</c:v>
                </c:pt>
                <c:pt idx="4">
                  <c:v>16.125</c:v>
                </c:pt>
                <c:pt idx="5">
                  <c:v>17</c:v>
                </c:pt>
                <c:pt idx="6">
                  <c:v>18.863636363636363</c:v>
                </c:pt>
                <c:pt idx="7">
                  <c:v>19.181818181818183</c:v>
                </c:pt>
                <c:pt idx="8">
                  <c:v>18.4375</c:v>
                </c:pt>
                <c:pt idx="9">
                  <c:v>22</c:v>
                </c:pt>
                <c:pt idx="10">
                  <c:v>21.875</c:v>
                </c:pt>
                <c:pt idx="11">
                  <c:v>22.75</c:v>
                </c:pt>
                <c:pt idx="12">
                  <c:v>25.3</c:v>
                </c:pt>
                <c:pt idx="13">
                  <c:v>24</c:v>
                </c:pt>
                <c:pt idx="14">
                  <c:v>25.833333333333332</c:v>
                </c:pt>
                <c:pt idx="15">
                  <c:v>28</c:v>
                </c:pt>
                <c:pt idx="16">
                  <c:v>28.900000000000002</c:v>
                </c:pt>
                <c:pt idx="17">
                  <c:v>28.944444444444443</c:v>
                </c:pt>
                <c:pt idx="18">
                  <c:v>29</c:v>
                </c:pt>
                <c:pt idx="19">
                  <c:v>28.75</c:v>
                </c:pt>
                <c:pt idx="20">
                  <c:v>36.142857142857146</c:v>
                </c:pt>
                <c:pt idx="21">
                  <c:v>37.1</c:v>
                </c:pt>
                <c:pt idx="22">
                  <c:v>40</c:v>
                </c:pt>
                <c:pt idx="23">
                  <c:v>43.5</c:v>
                </c:pt>
                <c:pt idx="24">
                  <c:v>44.75</c:v>
                </c:pt>
                <c:pt idx="25">
                  <c:v>43.8</c:v>
                </c:pt>
                <c:pt idx="26">
                  <c:v>46.5</c:v>
                </c:pt>
                <c:pt idx="27">
                  <c:v>49</c:v>
                </c:pt>
                <c:pt idx="28">
                  <c:v>49.75</c:v>
                </c:pt>
                <c:pt idx="29">
                  <c:v>50.75</c:v>
                </c:pt>
                <c:pt idx="30">
                  <c:v>52.375</c:v>
                </c:pt>
                <c:pt idx="31">
                  <c:v>51.833333333333336</c:v>
                </c:pt>
                <c:pt idx="32">
                  <c:v>56</c:v>
                </c:pt>
                <c:pt idx="33">
                  <c:v>58</c:v>
                </c:pt>
                <c:pt idx="34">
                  <c:v>60.208333333333336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BF-1E49-BCFF-9578586E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630088"/>
        <c:axId val="2129632952"/>
      </c:scatterChart>
      <c:valAx>
        <c:axId val="2129630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632952"/>
        <c:crosses val="autoZero"/>
        <c:crossBetween val="midCat"/>
      </c:valAx>
      <c:valAx>
        <c:axId val="2129632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9630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  <a:endParaRPr lang="en-US" baseline="0"/>
          </a:p>
        </c:rich>
      </c:tx>
      <c:layout>
        <c:manualLayout>
          <c:xMode val="edge"/>
          <c:yMode val="edge"/>
          <c:x val="1.46328572724511E-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543324490754402"/>
                  <c:y val="-0.17441392292897701"/>
                </c:manualLayout>
              </c:layout>
              <c:numFmt formatCode="General" sourceLinked="0"/>
            </c:trendlineLbl>
          </c:trendline>
          <c:yVal>
            <c:numRef>
              <c:f>'Excel Smoothed Medians SDs'!$D$3:$D$37</c:f>
              <c:numCache>
                <c:formatCode>0.00</c:formatCode>
                <c:ptCount val="35"/>
                <c:pt idx="0">
                  <c:v>6.1646745598683932</c:v>
                </c:pt>
                <c:pt idx="1">
                  <c:v>7.6235096654441836</c:v>
                </c:pt>
                <c:pt idx="2">
                  <c:v>5.1520683155721585</c:v>
                </c:pt>
                <c:pt idx="3">
                  <c:v>4.4713629950980032</c:v>
                </c:pt>
                <c:pt idx="4">
                  <c:v>5.3733493473723488</c:v>
                </c:pt>
                <c:pt idx="5">
                  <c:v>6.6162751261816393</c:v>
                </c:pt>
                <c:pt idx="6">
                  <c:v>7.6625926117049854</c:v>
                </c:pt>
                <c:pt idx="7">
                  <c:v>6.1871377208244116</c:v>
                </c:pt>
                <c:pt idx="8">
                  <c:v>4.7055770624095965</c:v>
                </c:pt>
                <c:pt idx="9">
                  <c:v>7.7319341157312245</c:v>
                </c:pt>
                <c:pt idx="10">
                  <c:v>6.5221508490777182</c:v>
                </c:pt>
                <c:pt idx="11">
                  <c:v>5.6410112606217719</c:v>
                </c:pt>
                <c:pt idx="12">
                  <c:v>6.2154860455071326</c:v>
                </c:pt>
                <c:pt idx="13">
                  <c:v>4.4686128933762577</c:v>
                </c:pt>
                <c:pt idx="14">
                  <c:v>6.9454168823106919</c:v>
                </c:pt>
                <c:pt idx="15">
                  <c:v>5.6617585782681363</c:v>
                </c:pt>
                <c:pt idx="16">
                  <c:v>8.0611493976501656</c:v>
                </c:pt>
                <c:pt idx="17">
                  <c:v>4.8358639360636673</c:v>
                </c:pt>
                <c:pt idx="18">
                  <c:v>6.6120462073632957</c:v>
                </c:pt>
                <c:pt idx="19">
                  <c:v>8.1285891495743385</c:v>
                </c:pt>
                <c:pt idx="20">
                  <c:v>8.7764513128943982</c:v>
                </c:pt>
                <c:pt idx="21">
                  <c:v>7.9762466776778895</c:v>
                </c:pt>
                <c:pt idx="22">
                  <c:v>7.2328315667789873</c:v>
                </c:pt>
                <c:pt idx="23">
                  <c:v>8.8125213035046706</c:v>
                </c:pt>
                <c:pt idx="24">
                  <c:v>7.8106126404095928</c:v>
                </c:pt>
                <c:pt idx="25">
                  <c:v>7.4952759442817554</c:v>
                </c:pt>
                <c:pt idx="26">
                  <c:v>5.7162091692788719</c:v>
                </c:pt>
                <c:pt idx="27">
                  <c:v>6.0159240076792333</c:v>
                </c:pt>
                <c:pt idx="28">
                  <c:v>8.264660482758762</c:v>
                </c:pt>
                <c:pt idx="29">
                  <c:v>6.2912401411877319</c:v>
                </c:pt>
                <c:pt idx="30">
                  <c:v>7.98282842177262</c:v>
                </c:pt>
                <c:pt idx="31">
                  <c:v>8.508533075865941</c:v>
                </c:pt>
                <c:pt idx="32">
                  <c:v>7.1811310774899981</c:v>
                </c:pt>
                <c:pt idx="33">
                  <c:v>7.4689062755087052</c:v>
                </c:pt>
                <c:pt idx="34">
                  <c:v>5.2442355191166907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0-C24F-A385-993648D3A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618168"/>
        <c:axId val="2129621032"/>
      </c:scatterChart>
      <c:valAx>
        <c:axId val="212961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621032"/>
        <c:crosses val="autoZero"/>
        <c:crossBetween val="midCat"/>
      </c:valAx>
      <c:valAx>
        <c:axId val="21296210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9618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SDs'!$E$2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799"/>
                  <c:y val="-0.30824784419978302"/>
                </c:manualLayout>
              </c:layout>
              <c:numFmt formatCode="General" sourceLinked="0"/>
            </c:trendlineLbl>
          </c:trendline>
          <c:yVal>
            <c:numRef>
              <c:f>'Excel Smoothed Medians SDs'!$E$3:$E$37</c:f>
              <c:numCache>
                <c:formatCode>0.00</c:formatCode>
                <c:ptCount val="35"/>
                <c:pt idx="0">
                  <c:v>6.7571867095503197</c:v>
                </c:pt>
                <c:pt idx="1">
                  <c:v>7.5885019022592388</c:v>
                </c:pt>
                <c:pt idx="2">
                  <c:v>7.7835705664290256</c:v>
                </c:pt>
                <c:pt idx="3">
                  <c:v>7.030855629009241</c:v>
                </c:pt>
                <c:pt idx="4">
                  <c:v>8.8626083760655732</c:v>
                </c:pt>
                <c:pt idx="5">
                  <c:v>5.2670745099539342</c:v>
                </c:pt>
                <c:pt idx="6">
                  <c:v>6.943132407988541</c:v>
                </c:pt>
                <c:pt idx="7">
                  <c:v>5.4799456868569347</c:v>
                </c:pt>
                <c:pt idx="8">
                  <c:v>5.7530091235923191</c:v>
                </c:pt>
                <c:pt idx="9">
                  <c:v>3.7805680388115985</c:v>
                </c:pt>
                <c:pt idx="10">
                  <c:v>6.1457177792532249</c:v>
                </c:pt>
                <c:pt idx="11">
                  <c:v>6.638293728453152</c:v>
                </c:pt>
                <c:pt idx="12">
                  <c:v>5.6624311853212053</c:v>
                </c:pt>
                <c:pt idx="13">
                  <c:v>6.4647669348204424</c:v>
                </c:pt>
                <c:pt idx="14">
                  <c:v>8.8726331431567438</c:v>
                </c:pt>
                <c:pt idx="15">
                  <c:v>5.4666899140983496</c:v>
                </c:pt>
                <c:pt idx="16">
                  <c:v>7.1740726016608356</c:v>
                </c:pt>
                <c:pt idx="17">
                  <c:v>7.0635825115079083</c:v>
                </c:pt>
                <c:pt idx="18">
                  <c:v>9.2974428622073937</c:v>
                </c:pt>
                <c:pt idx="19">
                  <c:v>9.0413418629321427</c:v>
                </c:pt>
                <c:pt idx="20">
                  <c:v>6.0398586844347673</c:v>
                </c:pt>
                <c:pt idx="21">
                  <c:v>7.4263419585631025</c:v>
                </c:pt>
                <c:pt idx="22">
                  <c:v>8.681839885078908</c:v>
                </c:pt>
                <c:pt idx="23">
                  <c:v>5.1773303538975552</c:v>
                </c:pt>
                <c:pt idx="24">
                  <c:v>8.6485647215556547</c:v>
                </c:pt>
                <c:pt idx="25">
                  <c:v>7.7835705664290273</c:v>
                </c:pt>
                <c:pt idx="26">
                  <c:v>6.1177133475550232</c:v>
                </c:pt>
                <c:pt idx="27">
                  <c:v>8.1660446100226203</c:v>
                </c:pt>
                <c:pt idx="28">
                  <c:v>7.2462334208356642</c:v>
                </c:pt>
                <c:pt idx="29">
                  <c:v>7.2462334208356642</c:v>
                </c:pt>
                <c:pt idx="30">
                  <c:v>6.4755378700889796</c:v>
                </c:pt>
                <c:pt idx="31">
                  <c:v>6.5194191288034453</c:v>
                </c:pt>
                <c:pt idx="32">
                  <c:v>4.8419934570205978</c:v>
                </c:pt>
                <c:pt idx="33">
                  <c:v>5.3072249277815473</c:v>
                </c:pt>
                <c:pt idx="34">
                  <c:v>5.1904434413439535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94-E949-AA17-E220AFE9D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536504"/>
        <c:axId val="2129539368"/>
      </c:scatterChart>
      <c:valAx>
        <c:axId val="2129536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539368"/>
        <c:crosses val="autoZero"/>
        <c:crossBetween val="midCat"/>
      </c:valAx>
      <c:valAx>
        <c:axId val="21295393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9536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201450</xdr:colOff>
      <xdr:row>1</xdr:row>
      <xdr:rowOff>21020</xdr:rowOff>
    </xdr:from>
    <xdr:to>
      <xdr:col>20</xdr:col>
      <xdr:colOff>543035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512D2-EF8A-834A-92C6-86448B357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341586</xdr:colOff>
      <xdr:row>15</xdr:row>
      <xdr:rowOff>0</xdr:rowOff>
    </xdr:from>
    <xdr:to>
      <xdr:col>20</xdr:col>
      <xdr:colOff>437930</xdr:colOff>
      <xdr:row>29</xdr:row>
      <xdr:rowOff>35035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8213D3-7E08-6045-B36B-A651EFDB8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419976</xdr:colOff>
      <xdr:row>29</xdr:row>
      <xdr:rowOff>94153</xdr:rowOff>
    </xdr:from>
    <xdr:to>
      <xdr:col>20</xdr:col>
      <xdr:colOff>543035</xdr:colOff>
      <xdr:row>44</xdr:row>
      <xdr:rowOff>140138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A0BAE9-007D-6748-80B3-9D1860AEC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EV%20Age%20Norms%20Development%20Spread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ANT%20Age%20Norms%20Development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6.1855670103092786</v>
          </cell>
          <cell r="G13">
            <v>6.1855670103092786</v>
          </cell>
        </row>
        <row r="14">
          <cell r="F14">
            <v>9.2783505154639183</v>
          </cell>
          <cell r="G14">
            <v>15.463917525773196</v>
          </cell>
        </row>
        <row r="15">
          <cell r="F15">
            <v>2.0618556701030926</v>
          </cell>
          <cell r="G15">
            <v>17.525773195876287</v>
          </cell>
        </row>
        <row r="16">
          <cell r="F16">
            <v>6.1855670103092786</v>
          </cell>
          <cell r="G16">
            <v>23.711340206185564</v>
          </cell>
        </row>
        <row r="17">
          <cell r="F17">
            <v>3.0927835051546393</v>
          </cell>
          <cell r="G17">
            <v>26.804123711340207</v>
          </cell>
        </row>
        <row r="18">
          <cell r="F18">
            <v>2.0618556701030926</v>
          </cell>
          <cell r="G18">
            <v>28.865979381443296</v>
          </cell>
        </row>
        <row r="19">
          <cell r="F19">
            <v>8.2474226804123703</v>
          </cell>
          <cell r="G19">
            <v>37.113402061855673</v>
          </cell>
        </row>
        <row r="20">
          <cell r="F20">
            <v>9.2783505154639183</v>
          </cell>
          <cell r="G20">
            <v>46.391752577319586</v>
          </cell>
        </row>
        <row r="21">
          <cell r="F21">
            <v>4.1237113402061851</v>
          </cell>
          <cell r="G21">
            <v>50.515463917525771</v>
          </cell>
        </row>
        <row r="22">
          <cell r="F22">
            <v>8.2474226804123703</v>
          </cell>
          <cell r="G22">
            <v>58.762886597938149</v>
          </cell>
        </row>
        <row r="23">
          <cell r="F23">
            <v>11.340206185567011</v>
          </cell>
          <cell r="G23">
            <v>70.103092783505147</v>
          </cell>
        </row>
        <row r="24">
          <cell r="F24">
            <v>10.309278350515463</v>
          </cell>
          <cell r="G24">
            <v>80.412371134020617</v>
          </cell>
        </row>
        <row r="25">
          <cell r="F25">
            <v>3.0927835051546393</v>
          </cell>
          <cell r="G25">
            <v>83.505154639175259</v>
          </cell>
        </row>
        <row r="26">
          <cell r="F26">
            <v>4.1237113402061851</v>
          </cell>
          <cell r="G26">
            <v>87.628865979381445</v>
          </cell>
        </row>
        <row r="27">
          <cell r="F27">
            <v>1.0309278350515463</v>
          </cell>
          <cell r="G27">
            <v>88.659793814432987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>
        <row r="1">
          <cell r="G1" t="str">
            <v>Median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0E6D-197C-D542-B0EE-1346B03EA513}">
  <dimension ref="A1:K58"/>
  <sheetViews>
    <sheetView topLeftCell="C1" zoomScale="220" zoomScaleNormal="220" zoomScalePageLayoutView="220" workbookViewId="0">
      <selection activeCell="K3" sqref="K3:K37"/>
    </sheetView>
  </sheetViews>
  <sheetFormatPr baseColWidth="10" defaultColWidth="8.83203125" defaultRowHeight="13" x14ac:dyDescent="0.15"/>
  <cols>
    <col min="1" max="1" width="8.83203125" style="2"/>
    <col min="2" max="2" width="11.1640625" style="1" bestFit="1" customWidth="1"/>
    <col min="3" max="6" width="8.83203125" style="1"/>
    <col min="7" max="16384" width="8.83203125" style="2"/>
  </cols>
  <sheetData>
    <row r="1" spans="1:11" x14ac:dyDescent="0.15">
      <c r="A1" s="1" t="s">
        <v>0</v>
      </c>
      <c r="H1" t="s">
        <v>1</v>
      </c>
    </row>
    <row r="2" spans="1:11" x14ac:dyDescent="0.15">
      <c r="A2" s="3" t="s">
        <v>2</v>
      </c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4</v>
      </c>
      <c r="I2" s="1" t="s">
        <v>5</v>
      </c>
      <c r="J2" s="2" t="s">
        <v>6</v>
      </c>
      <c r="K2" s="1" t="s">
        <v>7</v>
      </c>
    </row>
    <row r="3" spans="1:11" x14ac:dyDescent="0.15">
      <c r="A3">
        <v>1</v>
      </c>
      <c r="B3" t="s">
        <v>8</v>
      </c>
      <c r="C3" s="5">
        <v>7.875</v>
      </c>
      <c r="D3" s="1">
        <v>6.1646745598683932</v>
      </c>
      <c r="E3" s="1">
        <v>6.7571867095503197</v>
      </c>
      <c r="H3" s="5">
        <f>0.0145*A3^2 + 0.9466*A3 + 9.3122</f>
        <v>10.273300000000001</v>
      </c>
      <c r="I3" s="5">
        <f xml:space="preserve"> 0.0468*A3 + 5.8876</f>
        <v>5.9344000000000001</v>
      </c>
      <c r="J3" s="5">
        <f>-0.0078*A3 + 6.9381</f>
        <v>6.9303000000000008</v>
      </c>
      <c r="K3" s="1"/>
    </row>
    <row r="4" spans="1:11" s="1" customFormat="1" x14ac:dyDescent="0.15">
      <c r="A4">
        <v>2</v>
      </c>
      <c r="B4" t="s">
        <v>9</v>
      </c>
      <c r="C4" s="5">
        <v>11.6</v>
      </c>
      <c r="D4" s="1">
        <v>7.6235096654441836</v>
      </c>
      <c r="E4" s="1">
        <v>7.5885019022592388</v>
      </c>
      <c r="F4" s="1">
        <f t="shared" ref="F4:F37" si="0">(C4-C3)/((D3+E3+D4+E4)/4)</f>
        <v>0.52961069690838014</v>
      </c>
      <c r="H4" s="5">
        <f t="shared" ref="H4:H37" si="1">0.0145*A4^2 + 0.9466*A4 + 9.3122</f>
        <v>11.263400000000001</v>
      </c>
      <c r="I4" s="5">
        <f t="shared" ref="I4:I37" si="2" xml:space="preserve"> 0.0468*A4 + 5.8876</f>
        <v>5.9812000000000003</v>
      </c>
      <c r="J4" s="5">
        <f t="shared" ref="J4:J37" si="3">-0.0078*A4 + 6.9381</f>
        <v>6.9225000000000003</v>
      </c>
      <c r="K4" s="1">
        <f t="shared" ref="K4:K37" si="4">(H4-H3)/((I3+J3+I4+J4)/4)</f>
        <v>0.15369211902950902</v>
      </c>
    </row>
    <row r="5" spans="1:11" x14ac:dyDescent="0.15">
      <c r="A5">
        <v>3</v>
      </c>
      <c r="B5" t="s">
        <v>10</v>
      </c>
      <c r="C5" s="5">
        <v>11.5</v>
      </c>
      <c r="D5" s="1">
        <v>5.1520683155721585</v>
      </c>
      <c r="E5" s="1">
        <v>7.7835705664290256</v>
      </c>
      <c r="F5" s="1">
        <f t="shared" si="0"/>
        <v>-1.4210777582119518E-2</v>
      </c>
      <c r="H5" s="5">
        <f t="shared" si="1"/>
        <v>12.282500000000001</v>
      </c>
      <c r="I5" s="5">
        <f t="shared" si="2"/>
        <v>6.0279999999999996</v>
      </c>
      <c r="J5" s="5">
        <f t="shared" si="3"/>
        <v>6.9147000000000007</v>
      </c>
      <c r="K5" s="1">
        <f t="shared" si="4"/>
        <v>0.15771635508233253</v>
      </c>
    </row>
    <row r="6" spans="1:11" s="1" customFormat="1" x14ac:dyDescent="0.15">
      <c r="A6">
        <v>4</v>
      </c>
      <c r="B6" t="s">
        <v>11</v>
      </c>
      <c r="C6" s="5">
        <v>12.250000000000002</v>
      </c>
      <c r="D6" s="1">
        <v>4.4713629950980032</v>
      </c>
      <c r="E6" s="1">
        <v>7.030855629009241</v>
      </c>
      <c r="F6" s="1">
        <f t="shared" si="0"/>
        <v>0.12276035242656334</v>
      </c>
      <c r="H6" s="5">
        <f t="shared" si="1"/>
        <v>13.3306</v>
      </c>
      <c r="I6" s="5">
        <f t="shared" si="2"/>
        <v>6.0747999999999998</v>
      </c>
      <c r="J6" s="5">
        <f t="shared" si="3"/>
        <v>6.9069000000000003</v>
      </c>
      <c r="K6" s="1">
        <f t="shared" si="4"/>
        <v>0.16171637530666089</v>
      </c>
    </row>
    <row r="7" spans="1:11" s="1" customFormat="1" x14ac:dyDescent="0.15">
      <c r="A7">
        <v>5</v>
      </c>
      <c r="B7" t="s">
        <v>12</v>
      </c>
      <c r="C7" s="5">
        <v>16.125</v>
      </c>
      <c r="D7" s="1">
        <v>5.3733493473723488</v>
      </c>
      <c r="E7" s="1">
        <v>8.8626083760655732</v>
      </c>
      <c r="F7" s="1">
        <f t="shared" si="0"/>
        <v>0.60221826871888462</v>
      </c>
      <c r="H7" s="5">
        <f t="shared" si="1"/>
        <v>14.4077</v>
      </c>
      <c r="I7" s="5">
        <f t="shared" si="2"/>
        <v>6.1215999999999999</v>
      </c>
      <c r="J7" s="5">
        <f t="shared" si="3"/>
        <v>6.8991000000000007</v>
      </c>
      <c r="K7" s="1">
        <f t="shared" si="4"/>
        <v>0.16569239762483459</v>
      </c>
    </row>
    <row r="8" spans="1:11" s="1" customFormat="1" x14ac:dyDescent="0.15">
      <c r="A8">
        <v>6</v>
      </c>
      <c r="B8" t="s">
        <v>13</v>
      </c>
      <c r="C8" s="5">
        <v>17</v>
      </c>
      <c r="D8" s="1">
        <v>6.6162751261816393</v>
      </c>
      <c r="E8" s="1">
        <v>5.2670745099539342</v>
      </c>
      <c r="F8" s="1">
        <f t="shared" si="0"/>
        <v>0.13400049058793845</v>
      </c>
      <c r="H8" s="5">
        <f t="shared" si="1"/>
        <v>15.5138</v>
      </c>
      <c r="I8" s="5">
        <f t="shared" si="2"/>
        <v>6.1684000000000001</v>
      </c>
      <c r="J8" s="5">
        <f t="shared" si="3"/>
        <v>6.8913000000000002</v>
      </c>
      <c r="K8" s="1">
        <f t="shared" si="4"/>
        <v>0.16964463735218777</v>
      </c>
    </row>
    <row r="9" spans="1:11" s="1" customFormat="1" x14ac:dyDescent="0.15">
      <c r="A9">
        <v>7</v>
      </c>
      <c r="B9" t="s">
        <v>14</v>
      </c>
      <c r="C9" s="5">
        <v>18.863636363636363</v>
      </c>
      <c r="D9" s="1">
        <v>7.6625926117049854</v>
      </c>
      <c r="E9" s="1">
        <v>6.943132407988541</v>
      </c>
      <c r="F9" s="1">
        <f t="shared" si="0"/>
        <v>0.28141962493601225</v>
      </c>
      <c r="H9" s="5">
        <f t="shared" si="1"/>
        <v>16.648900000000001</v>
      </c>
      <c r="I9" s="5">
        <f t="shared" si="2"/>
        <v>6.2152000000000003</v>
      </c>
      <c r="J9" s="5">
        <f t="shared" si="3"/>
        <v>6.8835000000000006</v>
      </c>
      <c r="K9" s="1">
        <f t="shared" si="4"/>
        <v>0.17357330723591677</v>
      </c>
    </row>
    <row r="10" spans="1:11" x14ac:dyDescent="0.15">
      <c r="A10">
        <v>8</v>
      </c>
      <c r="B10" t="s">
        <v>15</v>
      </c>
      <c r="C10" s="5">
        <v>19.181818181818183</v>
      </c>
      <c r="D10" s="5">
        <v>6.1871377208244116</v>
      </c>
      <c r="E10" s="5">
        <v>5.4799456868569347</v>
      </c>
      <c r="F10" s="1">
        <f t="shared" si="0"/>
        <v>4.8442756938050294E-2</v>
      </c>
      <c r="H10" s="5">
        <f t="shared" si="1"/>
        <v>17.813000000000002</v>
      </c>
      <c r="I10" s="5">
        <f t="shared" si="2"/>
        <v>6.2619999999999996</v>
      </c>
      <c r="J10" s="5">
        <f t="shared" si="3"/>
        <v>6.8757000000000001</v>
      </c>
      <c r="K10" s="1">
        <f t="shared" si="4"/>
        <v>0.1774786174932538</v>
      </c>
    </row>
    <row r="11" spans="1:11" x14ac:dyDescent="0.15">
      <c r="A11">
        <v>9</v>
      </c>
      <c r="B11" t="s">
        <v>16</v>
      </c>
      <c r="C11" s="5">
        <v>18.4375</v>
      </c>
      <c r="D11" s="5">
        <v>4.7055770624095965</v>
      </c>
      <c r="E11" s="5">
        <v>5.7530091235923191</v>
      </c>
      <c r="F11" s="1">
        <f t="shared" si="0"/>
        <v>-0.13456192657431376</v>
      </c>
      <c r="H11" s="5">
        <f t="shared" si="1"/>
        <v>19.0061</v>
      </c>
      <c r="I11" s="5">
        <f t="shared" si="2"/>
        <v>6.3087999999999997</v>
      </c>
      <c r="J11" s="5">
        <f t="shared" si="3"/>
        <v>6.8679000000000006</v>
      </c>
      <c r="K11" s="1">
        <f t="shared" si="4"/>
        <v>0.18136077584896446</v>
      </c>
    </row>
    <row r="12" spans="1:11" x14ac:dyDescent="0.15">
      <c r="A12">
        <v>10</v>
      </c>
      <c r="B12" t="s">
        <v>17</v>
      </c>
      <c r="C12" s="5">
        <v>22</v>
      </c>
      <c r="D12" s="5">
        <v>7.7319341157312245</v>
      </c>
      <c r="E12" s="5">
        <v>3.7805680388115985</v>
      </c>
      <c r="F12" s="1">
        <f t="shared" si="0"/>
        <v>0.64857961422436727</v>
      </c>
      <c r="H12" s="5">
        <f t="shared" si="1"/>
        <v>20.228200000000001</v>
      </c>
      <c r="I12" s="5">
        <f t="shared" si="2"/>
        <v>6.3555999999999999</v>
      </c>
      <c r="J12" s="5">
        <f t="shared" si="3"/>
        <v>6.8601000000000001</v>
      </c>
      <c r="K12" s="1">
        <f t="shared" si="4"/>
        <v>0.18521998757218006</v>
      </c>
    </row>
    <row r="13" spans="1:11" x14ac:dyDescent="0.15">
      <c r="A13">
        <v>11</v>
      </c>
      <c r="B13" t="s">
        <v>18</v>
      </c>
      <c r="C13" s="5">
        <v>21.875</v>
      </c>
      <c r="D13" s="5">
        <v>6.5221508490777182</v>
      </c>
      <c r="E13" s="5">
        <v>6.1457177792532249</v>
      </c>
      <c r="F13" s="1">
        <f t="shared" si="0"/>
        <v>-2.0677929403553029E-2</v>
      </c>
      <c r="H13" s="5">
        <f t="shared" si="1"/>
        <v>21.479300000000002</v>
      </c>
      <c r="I13" s="5">
        <f t="shared" si="2"/>
        <v>6.4024000000000001</v>
      </c>
      <c r="J13" s="5">
        <f t="shared" si="3"/>
        <v>6.8523000000000005</v>
      </c>
      <c r="K13" s="1">
        <f t="shared" si="4"/>
        <v>0.18905645551257269</v>
      </c>
    </row>
    <row r="14" spans="1:11" x14ac:dyDescent="0.15">
      <c r="A14">
        <v>12</v>
      </c>
      <c r="B14" t="s">
        <v>19</v>
      </c>
      <c r="C14" s="5">
        <v>22.75</v>
      </c>
      <c r="D14" s="5">
        <v>5.6410112606217719</v>
      </c>
      <c r="E14" s="5">
        <v>6.638293728453152</v>
      </c>
      <c r="F14" s="1">
        <f t="shared" si="0"/>
        <v>0.14029645416657613</v>
      </c>
      <c r="H14" s="5">
        <f t="shared" si="1"/>
        <v>22.759399999999999</v>
      </c>
      <c r="I14" s="5">
        <f t="shared" si="2"/>
        <v>6.4492000000000003</v>
      </c>
      <c r="J14" s="5">
        <f t="shared" si="3"/>
        <v>6.8445</v>
      </c>
      <c r="K14" s="1">
        <f t="shared" si="4"/>
        <v>0.19287038013590233</v>
      </c>
    </row>
    <row r="15" spans="1:11" x14ac:dyDescent="0.15">
      <c r="A15">
        <v>13</v>
      </c>
      <c r="B15" t="s">
        <v>20</v>
      </c>
      <c r="C15" s="5">
        <v>25.3</v>
      </c>
      <c r="D15" s="5">
        <v>6.2154860455071326</v>
      </c>
      <c r="E15" s="5">
        <v>5.6624311853212053</v>
      </c>
      <c r="F15" s="1">
        <f t="shared" si="0"/>
        <v>0.42223397653709416</v>
      </c>
      <c r="H15" s="5">
        <f t="shared" si="1"/>
        <v>24.0685</v>
      </c>
      <c r="I15" s="5">
        <f t="shared" si="2"/>
        <v>6.4960000000000004</v>
      </c>
      <c r="J15" s="5">
        <f t="shared" si="3"/>
        <v>6.8367000000000004</v>
      </c>
      <c r="K15" s="1">
        <f t="shared" si="4"/>
        <v>0.19666195955893409</v>
      </c>
    </row>
    <row r="16" spans="1:11" x14ac:dyDescent="0.15">
      <c r="A16">
        <v>14</v>
      </c>
      <c r="B16" t="s">
        <v>21</v>
      </c>
      <c r="C16" s="5">
        <v>24</v>
      </c>
      <c r="D16" s="5">
        <v>4.4686128933762577</v>
      </c>
      <c r="E16" s="5">
        <v>6.4647669348204424</v>
      </c>
      <c r="F16" s="1">
        <f t="shared" si="0"/>
        <v>-0.22795722604220264</v>
      </c>
      <c r="H16" s="5">
        <f t="shared" si="1"/>
        <v>25.406600000000001</v>
      </c>
      <c r="I16" s="5">
        <f t="shared" si="2"/>
        <v>6.5427999999999997</v>
      </c>
      <c r="J16" s="5">
        <f t="shared" si="3"/>
        <v>6.8289</v>
      </c>
      <c r="K16" s="1">
        <f t="shared" si="4"/>
        <v>0.2004313895837391</v>
      </c>
    </row>
    <row r="17" spans="1:11" x14ac:dyDescent="0.15">
      <c r="A17">
        <v>15</v>
      </c>
      <c r="B17" t="s">
        <v>22</v>
      </c>
      <c r="C17" s="5">
        <v>25.833333333333332</v>
      </c>
      <c r="D17" s="5">
        <v>6.9454168823106919</v>
      </c>
      <c r="E17" s="5">
        <v>8.8726331431567438</v>
      </c>
      <c r="F17" s="1">
        <f t="shared" si="0"/>
        <v>0.27412864932634184</v>
      </c>
      <c r="H17" s="5">
        <f t="shared" si="1"/>
        <v>26.773700000000002</v>
      </c>
      <c r="I17" s="5">
        <f t="shared" si="2"/>
        <v>6.5895999999999999</v>
      </c>
      <c r="J17" s="5">
        <f t="shared" si="3"/>
        <v>6.8211000000000004</v>
      </c>
      <c r="K17" s="1">
        <f t="shared" si="4"/>
        <v>0.20417886373140579</v>
      </c>
    </row>
    <row r="18" spans="1:11" x14ac:dyDescent="0.15">
      <c r="A18">
        <v>16</v>
      </c>
      <c r="B18" t="s">
        <v>23</v>
      </c>
      <c r="C18" s="5">
        <v>28</v>
      </c>
      <c r="D18" s="5">
        <v>5.6617585782681363</v>
      </c>
      <c r="E18" s="5">
        <v>5.4666899140983496</v>
      </c>
      <c r="F18" s="1">
        <f t="shared" si="0"/>
        <v>0.32162496589049733</v>
      </c>
      <c r="H18" s="5">
        <f t="shared" si="1"/>
        <v>28.169800000000002</v>
      </c>
      <c r="I18" s="5">
        <f t="shared" si="2"/>
        <v>6.6364000000000001</v>
      </c>
      <c r="J18" s="5">
        <f t="shared" si="3"/>
        <v>6.8133000000000008</v>
      </c>
      <c r="K18" s="1">
        <f t="shared" si="4"/>
        <v>0.20790457327515605</v>
      </c>
    </row>
    <row r="19" spans="1:11" x14ac:dyDescent="0.15">
      <c r="A19">
        <v>17</v>
      </c>
      <c r="B19" t="s">
        <v>24</v>
      </c>
      <c r="C19" s="5">
        <v>28.900000000000002</v>
      </c>
      <c r="D19" s="5">
        <v>8.0611493976501656</v>
      </c>
      <c r="E19" s="5">
        <v>7.1740726016608356</v>
      </c>
      <c r="F19" s="1">
        <f t="shared" si="0"/>
        <v>0.13655154737032768</v>
      </c>
      <c r="H19" s="5">
        <f t="shared" si="1"/>
        <v>29.594899999999999</v>
      </c>
      <c r="I19" s="5">
        <f t="shared" si="2"/>
        <v>6.6832000000000003</v>
      </c>
      <c r="J19" s="5">
        <f t="shared" si="3"/>
        <v>6.8055000000000003</v>
      </c>
      <c r="K19" s="1">
        <f t="shared" si="4"/>
        <v>0.2116087072728888</v>
      </c>
    </row>
    <row r="20" spans="1:11" x14ac:dyDescent="0.15">
      <c r="A20">
        <v>18</v>
      </c>
      <c r="B20" t="s">
        <v>25</v>
      </c>
      <c r="C20" s="5">
        <v>28.944444444444443</v>
      </c>
      <c r="D20" s="5">
        <v>4.8358639360636673</v>
      </c>
      <c r="E20" s="5">
        <v>7.0635825115079083</v>
      </c>
      <c r="F20" s="1">
        <f t="shared" si="0"/>
        <v>6.5516841720683451E-3</v>
      </c>
      <c r="H20" s="5">
        <f t="shared" si="1"/>
        <v>31.048999999999999</v>
      </c>
      <c r="I20" s="5">
        <f t="shared" si="2"/>
        <v>6.73</v>
      </c>
      <c r="J20" s="5">
        <f t="shared" si="3"/>
        <v>6.7977000000000007</v>
      </c>
      <c r="K20" s="1">
        <f t="shared" si="4"/>
        <v>0.21529145259916202</v>
      </c>
    </row>
    <row r="21" spans="1:11" x14ac:dyDescent="0.15">
      <c r="A21">
        <v>19</v>
      </c>
      <c r="B21" t="s">
        <v>26</v>
      </c>
      <c r="C21" s="5">
        <v>29</v>
      </c>
      <c r="D21" s="5">
        <v>6.6120462073632957</v>
      </c>
      <c r="E21" s="5">
        <v>9.2974428622073937</v>
      </c>
      <c r="F21" s="1">
        <f t="shared" si="0"/>
        <v>7.9910366250892303E-3</v>
      </c>
      <c r="H21" s="5">
        <f t="shared" si="1"/>
        <v>32.5321</v>
      </c>
      <c r="I21" s="5">
        <f t="shared" si="2"/>
        <v>6.7767999999999997</v>
      </c>
      <c r="J21" s="5">
        <f t="shared" si="3"/>
        <v>6.7899000000000003</v>
      </c>
      <c r="K21" s="1">
        <f t="shared" si="4"/>
        <v>0.21895299397661513</v>
      </c>
    </row>
    <row r="22" spans="1:11" x14ac:dyDescent="0.15">
      <c r="A22">
        <v>20</v>
      </c>
      <c r="B22" t="s">
        <v>27</v>
      </c>
      <c r="C22" s="5">
        <v>28.75</v>
      </c>
      <c r="D22" s="5">
        <v>8.1285891495743385</v>
      </c>
      <c r="E22" s="5">
        <v>9.0413418629321427</v>
      </c>
      <c r="F22" s="1">
        <f t="shared" si="0"/>
        <v>-3.023027603019595E-2</v>
      </c>
      <c r="H22" s="5">
        <f t="shared" si="1"/>
        <v>34.044200000000004</v>
      </c>
      <c r="I22" s="5">
        <f t="shared" si="2"/>
        <v>6.8235999999999999</v>
      </c>
      <c r="J22" s="5">
        <f t="shared" si="3"/>
        <v>6.7821000000000007</v>
      </c>
      <c r="K22" s="1">
        <f t="shared" si="4"/>
        <v>0.22259351400686045</v>
      </c>
    </row>
    <row r="23" spans="1:11" x14ac:dyDescent="0.15">
      <c r="A23">
        <v>21</v>
      </c>
      <c r="B23" t="s">
        <v>28</v>
      </c>
      <c r="C23" s="5">
        <v>36.142857142857146</v>
      </c>
      <c r="D23" s="5">
        <v>8.7764513128943982</v>
      </c>
      <c r="E23" s="5">
        <v>6.0398586844347673</v>
      </c>
      <c r="F23" s="1">
        <f t="shared" si="0"/>
        <v>0.92450465068200682</v>
      </c>
      <c r="H23" s="5">
        <f t="shared" si="1"/>
        <v>35.585300000000004</v>
      </c>
      <c r="I23" s="5">
        <f t="shared" si="2"/>
        <v>6.8704000000000001</v>
      </c>
      <c r="J23" s="5">
        <f t="shared" si="3"/>
        <v>6.7743000000000002</v>
      </c>
      <c r="K23" s="1">
        <f t="shared" si="4"/>
        <v>0.22621319320083375</v>
      </c>
    </row>
    <row r="24" spans="1:11" x14ac:dyDescent="0.15">
      <c r="A24">
        <v>22</v>
      </c>
      <c r="B24" t="s">
        <v>29</v>
      </c>
      <c r="C24" s="5">
        <v>37.1</v>
      </c>
      <c r="D24" s="5">
        <v>7.9762466776778895</v>
      </c>
      <c r="E24" s="5">
        <v>7.4263419585631025</v>
      </c>
      <c r="F24" s="1">
        <f t="shared" si="0"/>
        <v>0.12669460508789901</v>
      </c>
      <c r="H24" s="5">
        <f t="shared" si="1"/>
        <v>37.1554</v>
      </c>
      <c r="I24" s="5">
        <f t="shared" si="2"/>
        <v>6.9172000000000002</v>
      </c>
      <c r="J24" s="5">
        <f t="shared" si="3"/>
        <v>6.7665000000000006</v>
      </c>
      <c r="K24" s="1">
        <f t="shared" si="4"/>
        <v>0.22981221000863516</v>
      </c>
    </row>
    <row r="25" spans="1:11" x14ac:dyDescent="0.15">
      <c r="A25">
        <v>23</v>
      </c>
      <c r="B25" t="s">
        <v>30</v>
      </c>
      <c r="C25" s="5">
        <v>40</v>
      </c>
      <c r="D25" s="5">
        <v>7.2328315667789873</v>
      </c>
      <c r="E25" s="5">
        <v>8.681839885078908</v>
      </c>
      <c r="F25" s="1">
        <f t="shared" si="0"/>
        <v>0.37040277365797397</v>
      </c>
      <c r="H25" s="5">
        <f t="shared" si="1"/>
        <v>38.7545</v>
      </c>
      <c r="I25" s="5">
        <f t="shared" si="2"/>
        <v>6.9640000000000004</v>
      </c>
      <c r="J25" s="5">
        <f t="shared" si="3"/>
        <v>6.7587000000000002</v>
      </c>
      <c r="K25" s="1">
        <f t="shared" si="4"/>
        <v>0.23339074084885281</v>
      </c>
    </row>
    <row r="26" spans="1:11" x14ac:dyDescent="0.15">
      <c r="A26">
        <v>24</v>
      </c>
      <c r="B26" t="s">
        <v>31</v>
      </c>
      <c r="C26" s="5">
        <v>43.5</v>
      </c>
      <c r="D26" s="5">
        <v>8.8125213035046706</v>
      </c>
      <c r="E26" s="5">
        <v>5.1773303538975552</v>
      </c>
      <c r="F26" s="1">
        <f t="shared" si="0"/>
        <v>0.46815660456611036</v>
      </c>
      <c r="H26" s="5">
        <f t="shared" si="1"/>
        <v>40.382599999999996</v>
      </c>
      <c r="I26" s="5">
        <f t="shared" si="2"/>
        <v>7.0107999999999997</v>
      </c>
      <c r="J26" s="5">
        <f t="shared" si="3"/>
        <v>6.7509000000000006</v>
      </c>
      <c r="K26" s="1">
        <f t="shared" si="4"/>
        <v>0.23694896013738648</v>
      </c>
    </row>
    <row r="27" spans="1:11" x14ac:dyDescent="0.15">
      <c r="A27">
        <v>25</v>
      </c>
      <c r="B27" t="s">
        <v>32</v>
      </c>
      <c r="C27" s="5">
        <v>44.75</v>
      </c>
      <c r="D27" s="5">
        <v>7.8106126404095928</v>
      </c>
      <c r="E27" s="5">
        <v>8.6485647215556547</v>
      </c>
      <c r="F27" s="1">
        <f t="shared" si="0"/>
        <v>0.16420884872288338</v>
      </c>
      <c r="H27" s="5">
        <f t="shared" si="1"/>
        <v>42.039699999999996</v>
      </c>
      <c r="I27" s="5">
        <f t="shared" si="2"/>
        <v>7.0575999999999999</v>
      </c>
      <c r="J27" s="5">
        <f t="shared" si="3"/>
        <v>6.7431000000000001</v>
      </c>
      <c r="K27" s="1">
        <f t="shared" si="4"/>
        <v>0.24048704031579246</v>
      </c>
    </row>
    <row r="28" spans="1:11" x14ac:dyDescent="0.15">
      <c r="A28">
        <v>26</v>
      </c>
      <c r="B28" t="s">
        <v>33</v>
      </c>
      <c r="C28" s="5">
        <v>43.8</v>
      </c>
      <c r="D28" s="5">
        <v>7.4952759442817554</v>
      </c>
      <c r="E28" s="5">
        <v>7.7835705664290273</v>
      </c>
      <c r="F28" s="1">
        <f t="shared" si="0"/>
        <v>-0.11973020170520182</v>
      </c>
      <c r="H28" s="5">
        <f t="shared" si="1"/>
        <v>43.725800000000007</v>
      </c>
      <c r="I28" s="5">
        <f t="shared" si="2"/>
        <v>7.1044</v>
      </c>
      <c r="J28" s="5">
        <f t="shared" si="3"/>
        <v>6.7353000000000005</v>
      </c>
      <c r="K28" s="1">
        <f t="shared" si="4"/>
        <v>0.24400515187913493</v>
      </c>
    </row>
    <row r="29" spans="1:11" x14ac:dyDescent="0.15">
      <c r="A29">
        <v>27</v>
      </c>
      <c r="B29" t="s">
        <v>34</v>
      </c>
      <c r="C29" s="5">
        <v>46.5</v>
      </c>
      <c r="D29" s="5">
        <v>5.7162091692788719</v>
      </c>
      <c r="E29" s="5">
        <v>6.1177133475550232</v>
      </c>
      <c r="F29" s="1">
        <f t="shared" si="0"/>
        <v>0.39833629641546259</v>
      </c>
      <c r="H29" s="5">
        <f t="shared" si="1"/>
        <v>45.440899999999999</v>
      </c>
      <c r="I29" s="5">
        <f t="shared" si="2"/>
        <v>7.1512000000000002</v>
      </c>
      <c r="J29" s="5">
        <f t="shared" si="3"/>
        <v>6.7275</v>
      </c>
      <c r="K29" s="1">
        <f t="shared" si="4"/>
        <v>0.24750346340336998</v>
      </c>
    </row>
    <row r="30" spans="1:11" x14ac:dyDescent="0.15">
      <c r="A30">
        <v>28</v>
      </c>
      <c r="B30" t="s">
        <v>35</v>
      </c>
      <c r="C30" s="5">
        <v>49</v>
      </c>
      <c r="D30" s="5">
        <v>6.0159240076792333</v>
      </c>
      <c r="E30" s="5">
        <v>8.1660446100226203</v>
      </c>
      <c r="F30" s="1">
        <f t="shared" si="0"/>
        <v>0.38438045225078354</v>
      </c>
      <c r="H30" s="5">
        <f t="shared" si="1"/>
        <v>47.185000000000002</v>
      </c>
      <c r="I30" s="5">
        <f t="shared" si="2"/>
        <v>7.1980000000000004</v>
      </c>
      <c r="J30" s="5">
        <f t="shared" si="3"/>
        <v>6.7197000000000005</v>
      </c>
      <c r="K30" s="1">
        <f t="shared" si="4"/>
        <v>0.25098214157229037</v>
      </c>
    </row>
    <row r="31" spans="1:11" x14ac:dyDescent="0.15">
      <c r="A31">
        <v>29</v>
      </c>
      <c r="B31" t="s">
        <v>36</v>
      </c>
      <c r="C31" s="5">
        <v>49.75</v>
      </c>
      <c r="D31" s="5">
        <v>8.264660482758762</v>
      </c>
      <c r="E31" s="5">
        <v>7.2462334208356642</v>
      </c>
      <c r="F31" s="1">
        <f t="shared" si="0"/>
        <v>0.10103438150661101</v>
      </c>
      <c r="H31" s="5">
        <f t="shared" si="1"/>
        <v>48.958100000000002</v>
      </c>
      <c r="I31" s="5">
        <f t="shared" si="2"/>
        <v>7.2447999999999997</v>
      </c>
      <c r="J31" s="5">
        <f t="shared" si="3"/>
        <v>6.7119</v>
      </c>
      <c r="K31" s="1">
        <f t="shared" si="4"/>
        <v>0.25444135120397199</v>
      </c>
    </row>
    <row r="32" spans="1:11" x14ac:dyDescent="0.15">
      <c r="A32">
        <v>30</v>
      </c>
      <c r="B32" t="s">
        <v>37</v>
      </c>
      <c r="C32" s="5">
        <v>50.75</v>
      </c>
      <c r="D32" s="5">
        <v>6.2912401411877319</v>
      </c>
      <c r="E32" s="5">
        <v>7.2462334208356642</v>
      </c>
      <c r="F32" s="1">
        <f t="shared" si="0"/>
        <v>0.13770137012809663</v>
      </c>
      <c r="H32" s="5">
        <f t="shared" si="1"/>
        <v>50.760199999999998</v>
      </c>
      <c r="I32" s="5">
        <f t="shared" si="2"/>
        <v>7.2915999999999999</v>
      </c>
      <c r="J32" s="5">
        <f t="shared" si="3"/>
        <v>6.7041000000000004</v>
      </c>
      <c r="K32" s="1">
        <f t="shared" si="4"/>
        <v>0.25788125527682715</v>
      </c>
    </row>
    <row r="33" spans="1:11" x14ac:dyDescent="0.15">
      <c r="A33">
        <v>31</v>
      </c>
      <c r="B33" t="s">
        <v>38</v>
      </c>
      <c r="C33" s="5">
        <v>52.375</v>
      </c>
      <c r="D33" s="5">
        <v>7.98282842177262</v>
      </c>
      <c r="E33" s="5">
        <v>6.4755378700889796</v>
      </c>
      <c r="F33" s="1">
        <f t="shared" si="0"/>
        <v>0.2321773532755079</v>
      </c>
      <c r="H33" s="5">
        <f t="shared" si="1"/>
        <v>52.591300000000004</v>
      </c>
      <c r="I33" s="5">
        <f t="shared" si="2"/>
        <v>7.3384</v>
      </c>
      <c r="J33" s="5">
        <f t="shared" si="3"/>
        <v>6.6963000000000008</v>
      </c>
      <c r="K33" s="1">
        <f t="shared" si="4"/>
        <v>0.2613020149551924</v>
      </c>
    </row>
    <row r="34" spans="1:11" x14ac:dyDescent="0.15">
      <c r="A34">
        <v>32</v>
      </c>
      <c r="B34" t="s">
        <v>39</v>
      </c>
      <c r="C34" s="5">
        <v>51.833333333333336</v>
      </c>
      <c r="D34" s="5">
        <v>8.508533075865941</v>
      </c>
      <c r="E34" s="5">
        <v>6.5194191288034453</v>
      </c>
      <c r="F34" s="1">
        <f t="shared" si="0"/>
        <v>-7.3480406410232652E-2</v>
      </c>
      <c r="H34" s="5">
        <f t="shared" si="1"/>
        <v>54.451400000000007</v>
      </c>
      <c r="I34" s="5">
        <f t="shared" si="2"/>
        <v>7.3852000000000002</v>
      </c>
      <c r="J34" s="5">
        <f t="shared" si="3"/>
        <v>6.6885000000000003</v>
      </c>
      <c r="K34" s="1">
        <f t="shared" si="4"/>
        <v>0.26470378961449281</v>
      </c>
    </row>
    <row r="35" spans="1:11" x14ac:dyDescent="0.15">
      <c r="A35">
        <v>33</v>
      </c>
      <c r="B35" t="s">
        <v>40</v>
      </c>
      <c r="C35" s="5">
        <v>56</v>
      </c>
      <c r="D35" s="5">
        <v>7.1811310774899981</v>
      </c>
      <c r="E35" s="5">
        <v>4.8419934570205978</v>
      </c>
      <c r="F35" s="1">
        <f t="shared" si="0"/>
        <v>0.61611842025227592</v>
      </c>
      <c r="H35" s="5">
        <f t="shared" si="1"/>
        <v>56.340500000000006</v>
      </c>
      <c r="I35" s="5">
        <f t="shared" si="2"/>
        <v>7.4320000000000004</v>
      </c>
      <c r="J35" s="5">
        <f t="shared" si="3"/>
        <v>6.6807000000000007</v>
      </c>
      <c r="K35" s="1">
        <f t="shared" si="4"/>
        <v>0.26808673686600615</v>
      </c>
    </row>
    <row r="36" spans="1:11" x14ac:dyDescent="0.15">
      <c r="A36">
        <v>34</v>
      </c>
      <c r="B36" t="s">
        <v>41</v>
      </c>
      <c r="C36" s="5">
        <v>58</v>
      </c>
      <c r="D36" s="5">
        <v>7.4689062755087052</v>
      </c>
      <c r="E36" s="5">
        <v>5.3072249277815473</v>
      </c>
      <c r="F36" s="1">
        <f t="shared" si="0"/>
        <v>0.32259032628168</v>
      </c>
      <c r="H36" s="5">
        <f t="shared" si="1"/>
        <v>58.258600000000001</v>
      </c>
      <c r="I36" s="5">
        <f t="shared" si="2"/>
        <v>7.4787999999999997</v>
      </c>
      <c r="J36" s="5">
        <f t="shared" si="3"/>
        <v>6.6729000000000003</v>
      </c>
      <c r="K36" s="1">
        <f t="shared" si="4"/>
        <v>0.27145101258119692</v>
      </c>
    </row>
    <row r="37" spans="1:11" x14ac:dyDescent="0.15">
      <c r="A37">
        <v>35</v>
      </c>
      <c r="B37" t="s">
        <v>42</v>
      </c>
      <c r="C37" s="5">
        <v>60.208333333333336</v>
      </c>
      <c r="D37" s="5">
        <v>5.2442355191166907</v>
      </c>
      <c r="E37" s="5">
        <v>5.1904434413439535</v>
      </c>
      <c r="F37" s="1">
        <f t="shared" si="0"/>
        <v>0.3805697979094525</v>
      </c>
      <c r="H37" s="5">
        <f t="shared" si="1"/>
        <v>60.205700000000007</v>
      </c>
      <c r="I37" s="5">
        <f t="shared" si="2"/>
        <v>7.5255999999999998</v>
      </c>
      <c r="J37" s="5">
        <f t="shared" si="3"/>
        <v>6.6651000000000007</v>
      </c>
      <c r="K37" s="1">
        <f t="shared" si="4"/>
        <v>0.27479677091566079</v>
      </c>
    </row>
    <row r="38" spans="1:11" x14ac:dyDescent="0.15">
      <c r="B38" s="2"/>
      <c r="C38" s="2"/>
      <c r="D38" s="2"/>
      <c r="E38" s="2"/>
      <c r="F38" s="2"/>
    </row>
    <row r="39" spans="1:11" x14ac:dyDescent="0.15">
      <c r="B39" s="2"/>
      <c r="C39" s="2"/>
      <c r="D39" s="2"/>
      <c r="E39" s="2"/>
      <c r="F39" s="2"/>
    </row>
    <row r="40" spans="1:11" x14ac:dyDescent="0.15">
      <c r="B40" s="2"/>
      <c r="C40" s="2"/>
      <c r="D40" s="2"/>
      <c r="E40" s="2"/>
      <c r="F40" s="2"/>
    </row>
    <row r="41" spans="1:11" x14ac:dyDescent="0.15">
      <c r="B41" s="2"/>
      <c r="C41" s="2"/>
      <c r="D41" s="2"/>
      <c r="E41" s="2"/>
      <c r="F41" s="2"/>
    </row>
    <row r="42" spans="1:11" x14ac:dyDescent="0.15">
      <c r="B42" s="2"/>
      <c r="C42" s="2"/>
      <c r="D42" s="2"/>
      <c r="E42" s="2"/>
      <c r="F42" s="2"/>
    </row>
    <row r="43" spans="1:11" x14ac:dyDescent="0.15">
      <c r="B43" s="2"/>
      <c r="C43" s="2"/>
      <c r="D43" s="2"/>
      <c r="E43" s="2"/>
      <c r="F43" s="2"/>
    </row>
    <row r="44" spans="1:11" x14ac:dyDescent="0.15">
      <c r="B44" s="2"/>
      <c r="C44" s="2"/>
      <c r="D44" s="2"/>
      <c r="E44" s="2"/>
      <c r="F44" s="2"/>
    </row>
    <row r="45" spans="1:11" x14ac:dyDescent="0.15">
      <c r="B45" s="2"/>
      <c r="C45" s="2"/>
      <c r="D45" s="2"/>
      <c r="E45" s="2"/>
      <c r="F45" s="2"/>
    </row>
    <row r="46" spans="1:11" x14ac:dyDescent="0.15">
      <c r="B46" s="2"/>
      <c r="C46" s="2"/>
      <c r="D46" s="2"/>
      <c r="E46" s="2"/>
      <c r="F46" s="2"/>
    </row>
    <row r="47" spans="1:11" x14ac:dyDescent="0.15">
      <c r="B47" s="2"/>
      <c r="C47" s="2"/>
      <c r="D47" s="2"/>
      <c r="E47" s="2"/>
      <c r="F47" s="2"/>
    </row>
    <row r="48" spans="1:11" x14ac:dyDescent="0.15">
      <c r="B48" s="2"/>
      <c r="C48" s="2"/>
      <c r="D48" s="2"/>
      <c r="E48" s="2"/>
      <c r="F48" s="2"/>
    </row>
    <row r="49" spans="2:6" x14ac:dyDescent="0.15">
      <c r="B49" s="2"/>
      <c r="C49" s="2"/>
      <c r="D49" s="2"/>
      <c r="E49" s="2"/>
      <c r="F49" s="2"/>
    </row>
    <row r="50" spans="2:6" x14ac:dyDescent="0.15">
      <c r="B50" s="2"/>
      <c r="C50" s="2"/>
      <c r="D50" s="2"/>
      <c r="E50" s="2"/>
      <c r="F50" s="2"/>
    </row>
    <row r="51" spans="2:6" x14ac:dyDescent="0.15">
      <c r="B51" s="2"/>
      <c r="C51" s="2"/>
      <c r="D51" s="2"/>
      <c r="E51" s="2"/>
      <c r="F51" s="2"/>
    </row>
    <row r="52" spans="2:6" x14ac:dyDescent="0.15">
      <c r="B52" s="2"/>
      <c r="C52" s="2"/>
      <c r="D52" s="2"/>
      <c r="E52" s="2"/>
      <c r="F52" s="2"/>
    </row>
    <row r="53" spans="2:6" x14ac:dyDescent="0.15">
      <c r="B53" s="2"/>
      <c r="C53" s="2"/>
      <c r="D53" s="2"/>
      <c r="E53" s="2"/>
      <c r="F53" s="2"/>
    </row>
    <row r="54" spans="2:6" x14ac:dyDescent="0.15">
      <c r="B54" s="2"/>
      <c r="C54" s="2"/>
      <c r="D54" s="2"/>
      <c r="E54" s="2"/>
      <c r="F54" s="2"/>
    </row>
    <row r="55" spans="2:6" x14ac:dyDescent="0.15">
      <c r="B55" s="2"/>
      <c r="C55" s="2"/>
      <c r="D55" s="2"/>
      <c r="E55" s="2"/>
      <c r="F55" s="2"/>
    </row>
    <row r="56" spans="2:6" x14ac:dyDescent="0.15">
      <c r="B56" s="2"/>
      <c r="C56" s="2"/>
      <c r="D56" s="2"/>
      <c r="E56" s="2"/>
      <c r="F56" s="2"/>
    </row>
    <row r="57" spans="2:6" x14ac:dyDescent="0.15">
      <c r="B57" s="2"/>
      <c r="C57" s="2"/>
      <c r="D57" s="2"/>
      <c r="E57" s="2"/>
      <c r="F57" s="2"/>
    </row>
    <row r="58" spans="2:6" x14ac:dyDescent="0.15">
      <c r="B58" s="2"/>
      <c r="C58" s="2"/>
      <c r="D58" s="2"/>
      <c r="E58" s="2"/>
      <c r="F58" s="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B896-A899-D141-8F26-80B024547904}">
  <dimension ref="A1:J36"/>
  <sheetViews>
    <sheetView workbookViewId="0">
      <selection activeCell="J2" sqref="J2:J36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2</v>
      </c>
      <c r="B1" s="6" t="s">
        <v>3</v>
      </c>
      <c r="C1" s="6" t="s">
        <v>43</v>
      </c>
      <c r="D1" s="6" t="s">
        <v>44</v>
      </c>
      <c r="E1" s="6" t="s">
        <v>45</v>
      </c>
      <c r="F1" s="6" t="s">
        <v>7</v>
      </c>
      <c r="G1" s="6" t="s">
        <v>46</v>
      </c>
      <c r="H1" s="6" t="s">
        <v>47</v>
      </c>
      <c r="I1" s="6" t="s">
        <v>48</v>
      </c>
      <c r="J1" s="6" t="s">
        <v>49</v>
      </c>
    </row>
    <row r="2" spans="1:10" x14ac:dyDescent="0.2">
      <c r="A2" s="6">
        <v>1</v>
      </c>
      <c r="B2" s="6">
        <v>3</v>
      </c>
      <c r="C2" s="6">
        <v>7.8749909062249897</v>
      </c>
      <c r="D2" s="6">
        <v>6.1646716937999697</v>
      </c>
      <c r="E2" s="6">
        <v>6.7572054805741297</v>
      </c>
      <c r="F2" s="6" t="s">
        <v>50</v>
      </c>
      <c r="G2" s="6">
        <v>10.183999999999999</v>
      </c>
      <c r="H2" s="6">
        <v>5.9279999999999999</v>
      </c>
      <c r="I2" s="6">
        <v>6.93</v>
      </c>
    </row>
    <row r="3" spans="1:10" x14ac:dyDescent="0.2">
      <c r="A3" s="6">
        <v>2</v>
      </c>
      <c r="B3" s="6">
        <v>3.3</v>
      </c>
      <c r="C3" s="6">
        <v>11.5999944000336</v>
      </c>
      <c r="D3" s="6">
        <v>7.8179440158637803</v>
      </c>
      <c r="E3" s="6">
        <v>7.5885057892360903</v>
      </c>
      <c r="F3" s="6">
        <v>0.52597578339273698</v>
      </c>
      <c r="G3" s="6">
        <v>11.205</v>
      </c>
      <c r="H3" s="6">
        <v>5.9740000000000002</v>
      </c>
      <c r="I3" s="6">
        <v>6.923</v>
      </c>
      <c r="J3" s="6">
        <v>0.159</v>
      </c>
    </row>
    <row r="4" spans="1:10" x14ac:dyDescent="0.2">
      <c r="A4" s="6">
        <v>3</v>
      </c>
      <c r="B4" s="6">
        <v>3.6</v>
      </c>
      <c r="C4" s="6">
        <v>11.5000165000165</v>
      </c>
      <c r="D4" s="6">
        <v>5.1520894321266004</v>
      </c>
      <c r="E4" s="6">
        <v>7.7835482142028196</v>
      </c>
      <c r="F4" s="6">
        <v>-1.4110167458686301E-2</v>
      </c>
      <c r="G4" s="6">
        <v>12.250999999999999</v>
      </c>
      <c r="H4" s="6">
        <v>6.0209999999999999</v>
      </c>
      <c r="I4" s="6">
        <v>6.915</v>
      </c>
      <c r="J4" s="6">
        <v>0.16200000000000001</v>
      </c>
    </row>
    <row r="5" spans="1:10" x14ac:dyDescent="0.2">
      <c r="A5" s="6">
        <v>4</v>
      </c>
      <c r="B5" s="6">
        <v>3.9</v>
      </c>
      <c r="C5" s="6">
        <v>12.25</v>
      </c>
      <c r="D5" s="6">
        <v>4.4713734379149299</v>
      </c>
      <c r="E5" s="6">
        <v>7.0308528769651897</v>
      </c>
      <c r="F5" s="6">
        <v>0.122757619270482</v>
      </c>
      <c r="G5" s="6">
        <v>13.321</v>
      </c>
      <c r="H5" s="6">
        <v>6.0670000000000002</v>
      </c>
      <c r="I5" s="6">
        <v>6.907</v>
      </c>
      <c r="J5" s="6">
        <v>0.16500000000000001</v>
      </c>
    </row>
    <row r="6" spans="1:10" x14ac:dyDescent="0.2">
      <c r="A6" s="6">
        <v>5</v>
      </c>
      <c r="B6" s="6">
        <v>4</v>
      </c>
      <c r="C6" s="6">
        <v>16.124997406262299</v>
      </c>
      <c r="D6" s="6">
        <v>5.3733479399900803</v>
      </c>
      <c r="E6" s="6">
        <v>8.86262565215414</v>
      </c>
      <c r="F6" s="6">
        <v>0.602217314382545</v>
      </c>
      <c r="G6" s="6">
        <v>14.416</v>
      </c>
      <c r="H6" s="6">
        <v>6.1139999999999999</v>
      </c>
      <c r="I6" s="6">
        <v>6.899</v>
      </c>
      <c r="J6" s="6">
        <v>0.16900000000000001</v>
      </c>
    </row>
    <row r="7" spans="1:10" x14ac:dyDescent="0.2">
      <c r="A7" s="6">
        <v>6</v>
      </c>
      <c r="B7" s="6">
        <v>4.3</v>
      </c>
      <c r="C7" s="6">
        <v>17</v>
      </c>
      <c r="D7" s="6">
        <v>6.6162767814663601</v>
      </c>
      <c r="E7" s="6">
        <v>5.2671002551021404</v>
      </c>
      <c r="F7" s="6">
        <v>0.13400066581682901</v>
      </c>
      <c r="G7" s="6">
        <v>15.536</v>
      </c>
      <c r="H7" s="6">
        <v>6.16</v>
      </c>
      <c r="I7" s="6">
        <v>6.8920000000000003</v>
      </c>
      <c r="J7" s="6">
        <v>0.17199999999999999</v>
      </c>
    </row>
    <row r="8" spans="1:10" x14ac:dyDescent="0.2">
      <c r="A8" s="6">
        <v>7</v>
      </c>
      <c r="B8" s="6">
        <v>4.5999999999999996</v>
      </c>
      <c r="C8" s="6">
        <v>18.863639863639801</v>
      </c>
      <c r="D8" s="6">
        <v>7.6625896964519304</v>
      </c>
      <c r="E8" s="6">
        <v>6.9431268056189603</v>
      </c>
      <c r="F8" s="6">
        <v>0.28141995284533</v>
      </c>
      <c r="G8" s="6">
        <v>16.681000000000001</v>
      </c>
      <c r="H8" s="6">
        <v>6.2069999999999999</v>
      </c>
      <c r="I8" s="6">
        <v>6.8840000000000003</v>
      </c>
      <c r="J8" s="6">
        <v>0.17499999999999999</v>
      </c>
    </row>
    <row r="9" spans="1:10" x14ac:dyDescent="0.2">
      <c r="A9" s="6">
        <v>8</v>
      </c>
      <c r="B9" s="6">
        <v>4.9000000000000004</v>
      </c>
      <c r="C9" s="6">
        <v>19.1818172561956</v>
      </c>
      <c r="D9" s="6">
        <v>6.18713737801765</v>
      </c>
      <c r="E9" s="6">
        <v>5.4799507048257903</v>
      </c>
      <c r="F9" s="6">
        <v>4.8442090227167299E-2</v>
      </c>
      <c r="G9" s="6">
        <v>17.852</v>
      </c>
      <c r="H9" s="6">
        <v>6.2539999999999996</v>
      </c>
      <c r="I9" s="6">
        <v>6.8760000000000003</v>
      </c>
      <c r="J9" s="6">
        <v>0.17899999999999999</v>
      </c>
    </row>
    <row r="10" spans="1:10" x14ac:dyDescent="0.2">
      <c r="A10" s="6">
        <v>9</v>
      </c>
      <c r="B10" s="6">
        <v>5</v>
      </c>
      <c r="C10" s="6">
        <v>18.437503937503902</v>
      </c>
      <c r="D10" s="6">
        <v>4.7055776878696003</v>
      </c>
      <c r="E10" s="6">
        <v>5.7530042041027896</v>
      </c>
      <c r="F10" s="6">
        <v>-0.13456104507369299</v>
      </c>
      <c r="G10" s="6">
        <v>19.048999999999999</v>
      </c>
      <c r="H10" s="6">
        <v>6.3</v>
      </c>
      <c r="I10" s="6">
        <v>6.8680000000000003</v>
      </c>
      <c r="J10" s="6">
        <v>0.182</v>
      </c>
    </row>
    <row r="11" spans="1:10" x14ac:dyDescent="0.2">
      <c r="A11" s="6">
        <v>10</v>
      </c>
      <c r="B11" s="6">
        <v>5.3</v>
      </c>
      <c r="C11" s="6">
        <v>22</v>
      </c>
      <c r="D11" s="6">
        <v>7.7319401758372397</v>
      </c>
      <c r="E11" s="6">
        <v>3.7805603415861899</v>
      </c>
      <c r="F11" s="6">
        <v>0.64857907245799995</v>
      </c>
      <c r="G11" s="6">
        <v>20.271999999999998</v>
      </c>
      <c r="H11" s="6">
        <v>6.3470000000000004</v>
      </c>
      <c r="I11" s="6">
        <v>6.86</v>
      </c>
      <c r="J11" s="6">
        <v>0.185</v>
      </c>
    </row>
    <row r="12" spans="1:10" x14ac:dyDescent="0.2">
      <c r="A12" s="6">
        <v>11</v>
      </c>
      <c r="B12" s="6">
        <v>5.6</v>
      </c>
      <c r="C12" s="6">
        <v>21.875</v>
      </c>
      <c r="D12" s="6">
        <v>6.5221598176180704</v>
      </c>
      <c r="E12" s="6">
        <v>6.14571503913825</v>
      </c>
      <c r="F12" s="6">
        <v>-2.06779254772822E-2</v>
      </c>
      <c r="G12" s="6">
        <v>21.521000000000001</v>
      </c>
      <c r="H12" s="6">
        <v>6.3929999999999998</v>
      </c>
      <c r="I12" s="6">
        <v>6.8529999999999998</v>
      </c>
      <c r="J12" s="6">
        <v>0.189</v>
      </c>
    </row>
    <row r="13" spans="1:10" x14ac:dyDescent="0.2">
      <c r="A13" s="6">
        <v>12</v>
      </c>
      <c r="B13" s="6">
        <v>5.9</v>
      </c>
      <c r="C13" s="6">
        <v>22.7499962500187</v>
      </c>
      <c r="D13" s="6">
        <v>5.6410034559018296</v>
      </c>
      <c r="E13" s="6">
        <v>6.6382963313420396</v>
      </c>
      <c r="F13" s="6">
        <v>0.14029584712578799</v>
      </c>
      <c r="G13" s="6">
        <v>22.797999999999998</v>
      </c>
      <c r="H13" s="6">
        <v>6.44</v>
      </c>
      <c r="I13" s="6">
        <v>6.8449999999999998</v>
      </c>
      <c r="J13" s="6">
        <v>0.193</v>
      </c>
    </row>
    <row r="14" spans="1:10" x14ac:dyDescent="0.2">
      <c r="A14" s="6">
        <v>13</v>
      </c>
      <c r="B14" s="6">
        <v>6</v>
      </c>
      <c r="C14" s="6">
        <v>25.2999970600052</v>
      </c>
      <c r="D14" s="6">
        <v>6.2154699546421703</v>
      </c>
      <c r="E14" s="6">
        <v>5.6624317483458899</v>
      </c>
      <c r="F14" s="6">
        <v>0.42223447298192102</v>
      </c>
      <c r="G14" s="6">
        <v>24.100999999999999</v>
      </c>
      <c r="H14" s="6">
        <v>6.4870000000000001</v>
      </c>
      <c r="I14" s="6">
        <v>6.8369999999999997</v>
      </c>
      <c r="J14" s="6">
        <v>0.19600000000000001</v>
      </c>
    </row>
    <row r="15" spans="1:10" x14ac:dyDescent="0.2">
      <c r="A15" s="6">
        <v>14</v>
      </c>
      <c r="B15" s="6">
        <v>6.3</v>
      </c>
      <c r="C15" s="6">
        <v>24</v>
      </c>
      <c r="D15" s="6">
        <v>3.8967294868278</v>
      </c>
      <c r="E15" s="6">
        <v>6.4647669348204397</v>
      </c>
      <c r="F15" s="6">
        <v>-0.23381874864053701</v>
      </c>
      <c r="G15" s="6">
        <v>25.431999999999999</v>
      </c>
      <c r="H15" s="6">
        <v>6.5330000000000004</v>
      </c>
      <c r="I15" s="6">
        <v>6.8289999999999997</v>
      </c>
      <c r="J15" s="6">
        <v>0.2</v>
      </c>
    </row>
    <row r="16" spans="1:10" x14ac:dyDescent="0.2">
      <c r="A16" s="6">
        <v>15</v>
      </c>
      <c r="B16" s="6">
        <v>6.6</v>
      </c>
      <c r="C16" s="6">
        <v>25.833334694444201</v>
      </c>
      <c r="D16" s="6">
        <v>6.9454156925872699</v>
      </c>
      <c r="E16" s="6">
        <v>8.8726131712761909</v>
      </c>
      <c r="F16" s="6">
        <v>0.280117332067716</v>
      </c>
      <c r="G16" s="6">
        <v>26.791</v>
      </c>
      <c r="H16" s="6">
        <v>6.58</v>
      </c>
      <c r="I16" s="6">
        <v>6.8220000000000001</v>
      </c>
      <c r="J16" s="6">
        <v>0.20300000000000001</v>
      </c>
    </row>
    <row r="17" spans="1:10" x14ac:dyDescent="0.2">
      <c r="A17" s="6">
        <v>16</v>
      </c>
      <c r="B17" s="6">
        <v>6.9</v>
      </c>
      <c r="C17" s="6">
        <v>28</v>
      </c>
      <c r="D17" s="6">
        <v>5.6617615042834597</v>
      </c>
      <c r="E17" s="6">
        <v>5.4666899140983496</v>
      </c>
      <c r="F17" s="6">
        <v>0.32162498149836199</v>
      </c>
      <c r="G17" s="6">
        <v>28.177</v>
      </c>
      <c r="H17" s="6">
        <v>6.6260000000000003</v>
      </c>
      <c r="I17" s="6">
        <v>6.8140000000000001</v>
      </c>
      <c r="J17" s="6">
        <v>0.20699999999999999</v>
      </c>
    </row>
    <row r="18" spans="1:10" x14ac:dyDescent="0.2">
      <c r="A18" s="6">
        <v>17</v>
      </c>
      <c r="B18" s="6">
        <v>7</v>
      </c>
      <c r="C18" s="6">
        <v>28.899996339990398</v>
      </c>
      <c r="D18" s="6">
        <v>8.0611653539508108</v>
      </c>
      <c r="E18" s="6">
        <v>7.1740943345353996</v>
      </c>
      <c r="F18" s="6">
        <v>0.13655078169264601</v>
      </c>
      <c r="G18" s="6">
        <v>29.591999999999999</v>
      </c>
      <c r="H18" s="6">
        <v>6.673</v>
      </c>
      <c r="I18" s="6">
        <v>6.806</v>
      </c>
      <c r="J18" s="6">
        <v>0.21</v>
      </c>
    </row>
    <row r="19" spans="1:10" x14ac:dyDescent="0.2">
      <c r="A19" s="6">
        <v>18</v>
      </c>
      <c r="B19" s="6">
        <v>7.3</v>
      </c>
      <c r="C19" s="6">
        <v>28.9444425617286</v>
      </c>
      <c r="D19" s="6">
        <v>4.8358658741238401</v>
      </c>
      <c r="E19" s="6">
        <v>7.0635979533950097</v>
      </c>
      <c r="F19" s="6">
        <v>6.5519328710910204E-3</v>
      </c>
      <c r="G19" s="6">
        <v>31.036000000000001</v>
      </c>
      <c r="H19" s="6">
        <v>6.7190000000000003</v>
      </c>
      <c r="I19" s="6">
        <v>6.798</v>
      </c>
      <c r="J19" s="6">
        <v>0.214</v>
      </c>
    </row>
    <row r="20" spans="1:10" x14ac:dyDescent="0.2">
      <c r="A20" s="6">
        <v>19</v>
      </c>
      <c r="B20" s="6">
        <v>7.6</v>
      </c>
      <c r="C20" s="6">
        <v>29</v>
      </c>
      <c r="D20" s="6">
        <v>6.6120462073632904</v>
      </c>
      <c r="E20" s="6">
        <v>9.2974428622073901</v>
      </c>
      <c r="F20" s="6">
        <v>7.9913024380304405E-3</v>
      </c>
      <c r="G20" s="6">
        <v>32.509</v>
      </c>
      <c r="H20" s="6">
        <v>6.766</v>
      </c>
      <c r="I20" s="6">
        <v>6.7910000000000004</v>
      </c>
      <c r="J20" s="6">
        <v>0.218</v>
      </c>
    </row>
    <row r="21" spans="1:10" x14ac:dyDescent="0.2">
      <c r="A21" s="6">
        <v>20</v>
      </c>
      <c r="B21" s="6">
        <v>7.9</v>
      </c>
      <c r="C21" s="6">
        <v>28.75</v>
      </c>
      <c r="D21" s="6">
        <v>8.1285995617603906</v>
      </c>
      <c r="E21" s="6">
        <v>9.0413502854337295</v>
      </c>
      <c r="F21" s="6">
        <v>-3.0230258817757399E-2</v>
      </c>
      <c r="G21" s="6">
        <v>34.011000000000003</v>
      </c>
      <c r="H21" s="6">
        <v>6.8129999999999997</v>
      </c>
      <c r="I21" s="6">
        <v>6.7830000000000004</v>
      </c>
      <c r="J21" s="6">
        <v>0.221</v>
      </c>
    </row>
    <row r="22" spans="1:10" x14ac:dyDescent="0.2">
      <c r="A22" s="6">
        <v>21</v>
      </c>
      <c r="B22" s="6">
        <v>8</v>
      </c>
      <c r="C22" s="6">
        <v>36.142858530614603</v>
      </c>
      <c r="D22" s="6">
        <v>8.7764537571910406</v>
      </c>
      <c r="E22" s="6">
        <v>6.0398488673344799</v>
      </c>
      <c r="F22" s="6">
        <v>0.92450449294126602</v>
      </c>
      <c r="G22" s="6">
        <v>35.542000000000002</v>
      </c>
      <c r="H22" s="6">
        <v>6.859</v>
      </c>
      <c r="I22" s="6">
        <v>6.7750000000000004</v>
      </c>
      <c r="J22" s="6">
        <v>0.22500000000000001</v>
      </c>
    </row>
    <row r="23" spans="1:10" x14ac:dyDescent="0.2">
      <c r="A23" s="6">
        <v>22</v>
      </c>
      <c r="B23" s="6">
        <v>8.6</v>
      </c>
      <c r="C23" s="6">
        <v>37.099996099996098</v>
      </c>
      <c r="D23" s="6">
        <v>7.9762386810521297</v>
      </c>
      <c r="E23" s="6">
        <v>7.4263245771170299</v>
      </c>
      <c r="F23" s="6">
        <v>0.12669404246961999</v>
      </c>
      <c r="G23" s="6">
        <v>37.103000000000002</v>
      </c>
      <c r="H23" s="6">
        <v>6.9059999999999997</v>
      </c>
      <c r="I23" s="6">
        <v>6.7670000000000003</v>
      </c>
      <c r="J23" s="6">
        <v>0.22900000000000001</v>
      </c>
    </row>
    <row r="24" spans="1:10" x14ac:dyDescent="0.2">
      <c r="A24" s="6">
        <v>23</v>
      </c>
      <c r="B24" s="6">
        <v>9</v>
      </c>
      <c r="C24" s="6">
        <v>40</v>
      </c>
      <c r="D24" s="6">
        <v>7.2328235880384097</v>
      </c>
      <c r="E24" s="6">
        <v>8.6818293935158994</v>
      </c>
      <c r="F24" s="6">
        <v>0.37040379040145499</v>
      </c>
      <c r="G24" s="6">
        <v>38.694000000000003</v>
      </c>
      <c r="H24" s="6">
        <v>6.952</v>
      </c>
      <c r="I24" s="6">
        <v>6.7590000000000003</v>
      </c>
      <c r="J24" s="6">
        <v>0.23200000000000001</v>
      </c>
    </row>
    <row r="25" spans="1:10" x14ac:dyDescent="0.2">
      <c r="A25" s="6">
        <v>24</v>
      </c>
      <c r="B25" s="6">
        <v>9.6</v>
      </c>
      <c r="C25" s="6">
        <v>43.500010500010497</v>
      </c>
      <c r="D25" s="6">
        <v>8.8125223037457605</v>
      </c>
      <c r="E25" s="6">
        <v>5.1773220070992299</v>
      </c>
      <c r="F25" s="6">
        <v>0.46815841320296298</v>
      </c>
      <c r="G25" s="6">
        <v>40.316000000000003</v>
      </c>
      <c r="H25" s="6">
        <v>6.9989999999999997</v>
      </c>
      <c r="I25" s="6">
        <v>6.7519999999999998</v>
      </c>
      <c r="J25" s="6">
        <v>0.23599999999999999</v>
      </c>
    </row>
    <row r="26" spans="1:10" x14ac:dyDescent="0.2">
      <c r="A26" s="6">
        <v>25</v>
      </c>
      <c r="B26" s="6">
        <v>10</v>
      </c>
      <c r="C26" s="6">
        <v>44.75</v>
      </c>
      <c r="D26" s="6">
        <v>7.8106474634173102</v>
      </c>
      <c r="E26" s="6">
        <v>8.6485380730052395</v>
      </c>
      <c r="F26" s="6">
        <v>0.164207464902422</v>
      </c>
      <c r="G26" s="6">
        <v>41.968000000000004</v>
      </c>
      <c r="H26" s="6">
        <v>7.0460000000000003</v>
      </c>
      <c r="I26" s="6">
        <v>6.7439999999999998</v>
      </c>
      <c r="J26" s="6">
        <v>0.24</v>
      </c>
    </row>
    <row r="27" spans="1:10" x14ac:dyDescent="0.2">
      <c r="A27" s="6">
        <v>26</v>
      </c>
      <c r="B27" s="6">
        <v>10.6</v>
      </c>
      <c r="C27" s="6">
        <v>43.799994720029503</v>
      </c>
      <c r="D27" s="6">
        <v>7.4952759244121001</v>
      </c>
      <c r="E27" s="6">
        <v>7.7835649192927496</v>
      </c>
      <c r="F27" s="6">
        <v>-0.119730857690038</v>
      </c>
      <c r="G27" s="6">
        <v>43.652000000000001</v>
      </c>
      <c r="H27" s="6">
        <v>7.0919999999999996</v>
      </c>
      <c r="I27" s="6">
        <v>6.7359999999999998</v>
      </c>
      <c r="J27" s="6">
        <v>0.24399999999999999</v>
      </c>
    </row>
    <row r="28" spans="1:10" x14ac:dyDescent="0.2">
      <c r="A28" s="6">
        <v>27</v>
      </c>
      <c r="B28" s="6">
        <v>11</v>
      </c>
      <c r="C28" s="6">
        <v>46.50001500015</v>
      </c>
      <c r="D28" s="6">
        <v>5.7162181179829297</v>
      </c>
      <c r="E28" s="6">
        <v>6.1177029358432797</v>
      </c>
      <c r="F28" s="6">
        <v>0.398339393135201</v>
      </c>
      <c r="G28" s="6">
        <v>45.366999999999997</v>
      </c>
      <c r="H28" s="6">
        <v>7.1390000000000002</v>
      </c>
      <c r="I28" s="6">
        <v>6.7279999999999998</v>
      </c>
      <c r="J28" s="6">
        <v>0.248</v>
      </c>
    </row>
    <row r="29" spans="1:10" x14ac:dyDescent="0.2">
      <c r="A29" s="6">
        <v>28</v>
      </c>
      <c r="B29" s="6">
        <v>11.6</v>
      </c>
      <c r="C29" s="6">
        <v>49</v>
      </c>
      <c r="D29" s="6">
        <v>6.0159226351775397</v>
      </c>
      <c r="E29" s="6">
        <v>8.1660683460073802</v>
      </c>
      <c r="F29" s="6">
        <v>0.38437783714606899</v>
      </c>
      <c r="G29" s="6">
        <v>47.113</v>
      </c>
      <c r="H29" s="6">
        <v>7.1849999999999996</v>
      </c>
      <c r="I29" s="6">
        <v>6.7210000000000001</v>
      </c>
      <c r="J29" s="6">
        <v>0.251</v>
      </c>
    </row>
    <row r="30" spans="1:10" x14ac:dyDescent="0.2">
      <c r="A30" s="6">
        <v>29</v>
      </c>
      <c r="B30" s="6">
        <v>12</v>
      </c>
      <c r="C30" s="6">
        <v>49.749996250018697</v>
      </c>
      <c r="D30" s="6">
        <v>8.2646668852821197</v>
      </c>
      <c r="E30" s="6">
        <v>7.24623602372455</v>
      </c>
      <c r="F30" s="6">
        <v>0.101033769600542</v>
      </c>
      <c r="G30" s="6">
        <v>48.890999999999998</v>
      </c>
      <c r="H30" s="6">
        <v>7.2320000000000002</v>
      </c>
      <c r="I30" s="6">
        <v>6.7130000000000001</v>
      </c>
      <c r="J30" s="6">
        <v>0.255</v>
      </c>
    </row>
    <row r="31" spans="1:10" x14ac:dyDescent="0.2">
      <c r="A31" s="6">
        <v>30</v>
      </c>
      <c r="B31" s="6">
        <v>12.6</v>
      </c>
      <c r="C31" s="6">
        <v>50.75</v>
      </c>
      <c r="D31" s="6">
        <v>6.2912401411877301</v>
      </c>
      <c r="E31" s="6">
        <v>7.2462334208356598</v>
      </c>
      <c r="F31" s="6">
        <v>0.13770184381609801</v>
      </c>
      <c r="G31" s="6">
        <v>50.701999999999998</v>
      </c>
      <c r="H31" s="6">
        <v>7.2779999999999996</v>
      </c>
      <c r="I31" s="6">
        <v>6.7050000000000001</v>
      </c>
      <c r="J31" s="6">
        <v>0.25900000000000001</v>
      </c>
    </row>
    <row r="32" spans="1:10" x14ac:dyDescent="0.2">
      <c r="A32" s="6">
        <v>31</v>
      </c>
      <c r="B32" s="6">
        <v>13</v>
      </c>
      <c r="C32" s="6">
        <v>52.375005156269303</v>
      </c>
      <c r="D32" s="6">
        <v>7.9828403598633404</v>
      </c>
      <c r="E32" s="6">
        <v>6.4755259319982503</v>
      </c>
      <c r="F32" s="6">
        <v>0.23217808999487199</v>
      </c>
      <c r="G32" s="6">
        <v>52.545000000000002</v>
      </c>
      <c r="H32" s="6">
        <v>7.3250000000000002</v>
      </c>
      <c r="I32" s="6">
        <v>6.6970000000000001</v>
      </c>
      <c r="J32" s="6">
        <v>0.26300000000000001</v>
      </c>
    </row>
    <row r="33" spans="1:10" x14ac:dyDescent="0.2">
      <c r="A33" s="6">
        <v>32</v>
      </c>
      <c r="B33" s="6">
        <v>14</v>
      </c>
      <c r="C33" s="6">
        <v>51.8333333333333</v>
      </c>
      <c r="D33" s="6">
        <v>8.5085383656529903</v>
      </c>
      <c r="E33" s="6">
        <v>6.5194264863100599</v>
      </c>
      <c r="F33" s="6">
        <v>-7.3481074372244604E-2</v>
      </c>
      <c r="G33" s="6">
        <v>54.42</v>
      </c>
      <c r="H33" s="6">
        <v>7.3719999999999999</v>
      </c>
      <c r="I33" s="6">
        <v>6.69</v>
      </c>
      <c r="J33" s="6">
        <v>0.26700000000000002</v>
      </c>
    </row>
    <row r="34" spans="1:10" x14ac:dyDescent="0.2">
      <c r="A34" s="6">
        <v>33</v>
      </c>
      <c r="B34" s="6">
        <v>15</v>
      </c>
      <c r="C34" s="6">
        <v>56</v>
      </c>
      <c r="D34" s="6">
        <v>7.1811327223420998</v>
      </c>
      <c r="E34" s="6">
        <v>4.8419882997857</v>
      </c>
      <c r="F34" s="6">
        <v>0.61611821219456997</v>
      </c>
      <c r="G34" s="6">
        <v>56.329000000000001</v>
      </c>
      <c r="H34" s="6">
        <v>7.4180000000000001</v>
      </c>
      <c r="I34" s="6">
        <v>6.6820000000000004</v>
      </c>
      <c r="J34" s="6">
        <v>0.27100000000000002</v>
      </c>
    </row>
    <row r="35" spans="1:10" x14ac:dyDescent="0.2">
      <c r="A35" s="6">
        <v>34</v>
      </c>
      <c r="B35" s="6">
        <v>1618</v>
      </c>
      <c r="C35" s="6">
        <v>58</v>
      </c>
      <c r="D35" s="6">
        <v>7.4688814215765298</v>
      </c>
      <c r="E35" s="6">
        <v>5.3072134463943801</v>
      </c>
      <c r="F35" s="6">
        <v>0.322590844624005</v>
      </c>
      <c r="G35" s="6">
        <v>58.271999999999998</v>
      </c>
      <c r="H35" s="6">
        <v>7.4649999999999999</v>
      </c>
      <c r="I35" s="6">
        <v>6.6740000000000004</v>
      </c>
      <c r="J35" s="6">
        <v>0.27500000000000002</v>
      </c>
    </row>
    <row r="36" spans="1:10" x14ac:dyDescent="0.2">
      <c r="A36" s="6">
        <v>35</v>
      </c>
      <c r="B36" s="6">
        <v>1921</v>
      </c>
      <c r="C36" s="6">
        <v>60.208331906246002</v>
      </c>
      <c r="D36" s="6">
        <v>5.2442336424481404</v>
      </c>
      <c r="E36" s="6">
        <v>5.1904324088055498</v>
      </c>
      <c r="F36" s="6">
        <v>0.38057035940032302</v>
      </c>
      <c r="G36" s="6">
        <v>60.247999999999998</v>
      </c>
      <c r="H36" s="6">
        <v>7.5110000000000001</v>
      </c>
      <c r="I36" s="6">
        <v>6.6660000000000004</v>
      </c>
      <c r="J36" s="6">
        <v>0.27900000000000003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F592-809C-1F46-A357-ED1065DD6975}">
  <dimension ref="A1:N40"/>
  <sheetViews>
    <sheetView tabSelected="1" zoomScale="143" workbookViewId="0">
      <selection activeCell="M47" sqref="M47"/>
    </sheetView>
  </sheetViews>
  <sheetFormatPr baseColWidth="10" defaultRowHeight="13" x14ac:dyDescent="0.15"/>
  <cols>
    <col min="1" max="16384" width="10.83203125" style="10"/>
  </cols>
  <sheetData>
    <row r="1" spans="1:13" s="7" customFormat="1" ht="23" x14ac:dyDescent="0.25">
      <c r="A1" s="7" t="s">
        <v>51</v>
      </c>
      <c r="F1" s="7" t="s">
        <v>52</v>
      </c>
      <c r="J1" s="7" t="s">
        <v>53</v>
      </c>
    </row>
    <row r="2" spans="1:13" ht="16" x14ac:dyDescent="0.2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6" t="s">
        <v>43</v>
      </c>
      <c r="G2" s="6" t="s">
        <v>44</v>
      </c>
      <c r="H2" s="6" t="s">
        <v>45</v>
      </c>
      <c r="I2" s="6" t="s">
        <v>7</v>
      </c>
      <c r="J2" s="6" t="s">
        <v>43</v>
      </c>
      <c r="K2" s="6" t="s">
        <v>44</v>
      </c>
      <c r="L2" s="6" t="s">
        <v>45</v>
      </c>
      <c r="M2" s="6" t="s">
        <v>7</v>
      </c>
    </row>
    <row r="3" spans="1:13" ht="16" x14ac:dyDescent="0.2">
      <c r="A3" t="s">
        <v>8</v>
      </c>
      <c r="B3" s="11">
        <v>10.273300000000001</v>
      </c>
      <c r="C3" s="11">
        <v>5.9344000000000001</v>
      </c>
      <c r="D3" s="11">
        <v>6.9303000000000008</v>
      </c>
      <c r="E3" s="12"/>
      <c r="F3" s="6">
        <v>10.183999999999999</v>
      </c>
      <c r="G3" s="6">
        <v>5.9279999999999999</v>
      </c>
      <c r="H3" s="6">
        <v>6.93</v>
      </c>
      <c r="I3" s="6" t="s">
        <v>50</v>
      </c>
      <c r="J3" s="13">
        <f>B3-F3</f>
        <v>8.9300000000001489E-2</v>
      </c>
      <c r="K3" s="13">
        <f t="shared" ref="K3:M16" si="0">C3-G3</f>
        <v>6.4000000000001833E-3</v>
      </c>
      <c r="L3" s="13">
        <f t="shared" si="0"/>
        <v>3.0000000000107718E-4</v>
      </c>
      <c r="M3" s="13"/>
    </row>
    <row r="4" spans="1:13" ht="16" x14ac:dyDescent="0.2">
      <c r="A4" t="s">
        <v>9</v>
      </c>
      <c r="B4" s="14">
        <v>11.263400000000001</v>
      </c>
      <c r="C4" s="14">
        <v>5.9812000000000003</v>
      </c>
      <c r="D4" s="14">
        <v>6.9225000000000003</v>
      </c>
      <c r="E4" s="15">
        <v>0.15369211902950902</v>
      </c>
      <c r="F4" s="6">
        <v>11.205</v>
      </c>
      <c r="G4" s="6">
        <v>5.9740000000000002</v>
      </c>
      <c r="H4" s="6">
        <v>6.923</v>
      </c>
      <c r="I4" s="6">
        <v>0.159</v>
      </c>
      <c r="J4" s="13">
        <f t="shared" ref="J4:M29" si="1">B4-F4</f>
        <v>5.8400000000000674E-2</v>
      </c>
      <c r="K4" s="13">
        <f t="shared" si="0"/>
        <v>7.2000000000000952E-3</v>
      </c>
      <c r="L4" s="13">
        <f t="shared" si="0"/>
        <v>-4.9999999999972289E-4</v>
      </c>
      <c r="M4" s="13">
        <f t="shared" si="0"/>
        <v>-5.3078809704909802E-3</v>
      </c>
    </row>
    <row r="5" spans="1:13" ht="16" x14ac:dyDescent="0.2">
      <c r="A5" t="s">
        <v>10</v>
      </c>
      <c r="B5" s="14">
        <v>12.282500000000001</v>
      </c>
      <c r="C5" s="14">
        <v>6.0279999999999996</v>
      </c>
      <c r="D5" s="14">
        <v>6.9147000000000007</v>
      </c>
      <c r="E5" s="15">
        <v>0.15771635508233253</v>
      </c>
      <c r="F5" s="6">
        <v>12.250999999999999</v>
      </c>
      <c r="G5" s="6">
        <v>6.0209999999999999</v>
      </c>
      <c r="H5" s="6">
        <v>6.915</v>
      </c>
      <c r="I5" s="6">
        <v>0.16200000000000001</v>
      </c>
      <c r="J5" s="13">
        <f t="shared" si="1"/>
        <v>3.1500000000001194E-2</v>
      </c>
      <c r="K5" s="13">
        <f t="shared" si="0"/>
        <v>6.9999999999996732E-3</v>
      </c>
      <c r="L5" s="13">
        <f t="shared" si="0"/>
        <v>-2.9999999999930083E-4</v>
      </c>
      <c r="M5" s="13">
        <f t="shared" si="0"/>
        <v>-4.2836449176674729E-3</v>
      </c>
    </row>
    <row r="6" spans="1:13" ht="16" x14ac:dyDescent="0.2">
      <c r="A6" t="s">
        <v>11</v>
      </c>
      <c r="B6" s="14">
        <v>13.3306</v>
      </c>
      <c r="C6" s="14">
        <v>6.0747999999999998</v>
      </c>
      <c r="D6" s="14">
        <v>6.9069000000000003</v>
      </c>
      <c r="E6" s="15">
        <v>0.16171637530666089</v>
      </c>
      <c r="F6" s="6">
        <v>13.321</v>
      </c>
      <c r="G6" s="6">
        <v>6.0670000000000002</v>
      </c>
      <c r="H6" s="6">
        <v>6.907</v>
      </c>
      <c r="I6" s="6">
        <v>0.16500000000000001</v>
      </c>
      <c r="J6" s="13">
        <f t="shared" si="1"/>
        <v>9.6000000000007191E-3</v>
      </c>
      <c r="K6" s="13">
        <f t="shared" si="0"/>
        <v>7.799999999999585E-3</v>
      </c>
      <c r="L6" s="13">
        <f t="shared" si="0"/>
        <v>-9.9999999999766942E-5</v>
      </c>
      <c r="M6" s="13">
        <f t="shared" si="0"/>
        <v>-3.2836246933391211E-3</v>
      </c>
    </row>
    <row r="7" spans="1:13" ht="16" x14ac:dyDescent="0.2">
      <c r="A7" t="s">
        <v>12</v>
      </c>
      <c r="B7" s="14">
        <v>14.4077</v>
      </c>
      <c r="C7" s="14">
        <v>6.1215999999999999</v>
      </c>
      <c r="D7" s="14">
        <v>6.8991000000000007</v>
      </c>
      <c r="E7" s="15">
        <v>0.16569239762483459</v>
      </c>
      <c r="F7" s="6">
        <v>14.416</v>
      </c>
      <c r="G7" s="6">
        <v>6.1139999999999999</v>
      </c>
      <c r="H7" s="6">
        <v>6.899</v>
      </c>
      <c r="I7" s="6">
        <v>0.16900000000000001</v>
      </c>
      <c r="J7" s="13">
        <f t="shared" si="1"/>
        <v>-8.3000000000001961E-3</v>
      </c>
      <c r="K7" s="13">
        <f t="shared" si="0"/>
        <v>7.6000000000000512E-3</v>
      </c>
      <c r="L7" s="13">
        <f t="shared" si="0"/>
        <v>1.0000000000065512E-4</v>
      </c>
      <c r="M7" s="13">
        <f t="shared" si="0"/>
        <v>-3.3076023751654193E-3</v>
      </c>
    </row>
    <row r="8" spans="1:13" ht="16" x14ac:dyDescent="0.2">
      <c r="A8" t="s">
        <v>13</v>
      </c>
      <c r="B8" s="14">
        <v>15.5138</v>
      </c>
      <c r="C8" s="14">
        <v>6.1684000000000001</v>
      </c>
      <c r="D8" s="14">
        <v>6.8913000000000002</v>
      </c>
      <c r="E8" s="15">
        <v>0.16964463735218777</v>
      </c>
      <c r="F8" s="6">
        <v>15.536</v>
      </c>
      <c r="G8" s="6">
        <v>6.16</v>
      </c>
      <c r="H8" s="6">
        <v>6.8920000000000003</v>
      </c>
      <c r="I8" s="6">
        <v>0.17199999999999999</v>
      </c>
      <c r="J8" s="13">
        <f t="shared" si="1"/>
        <v>-2.2199999999999775E-2</v>
      </c>
      <c r="K8" s="13">
        <f t="shared" si="0"/>
        <v>8.3999999999999631E-3</v>
      </c>
      <c r="L8" s="13">
        <f t="shared" si="0"/>
        <v>-7.0000000000014495E-4</v>
      </c>
      <c r="M8" s="13">
        <f t="shared" si="0"/>
        <v>-2.3553626478122203E-3</v>
      </c>
    </row>
    <row r="9" spans="1:13" ht="16" x14ac:dyDescent="0.2">
      <c r="A9" t="s">
        <v>14</v>
      </c>
      <c r="B9" s="14">
        <v>16.648900000000001</v>
      </c>
      <c r="C9" s="14">
        <v>6.2152000000000003</v>
      </c>
      <c r="D9" s="14">
        <v>6.8835000000000006</v>
      </c>
      <c r="E9" s="15">
        <v>0.17357330723591677</v>
      </c>
      <c r="F9" s="6">
        <v>16.681000000000001</v>
      </c>
      <c r="G9" s="6">
        <v>6.2069999999999999</v>
      </c>
      <c r="H9" s="6">
        <v>6.8840000000000003</v>
      </c>
      <c r="I9" s="6">
        <v>0.17499999999999999</v>
      </c>
      <c r="J9" s="13">
        <f t="shared" si="1"/>
        <v>-3.2099999999999795E-2</v>
      </c>
      <c r="K9" s="13">
        <f t="shared" si="0"/>
        <v>8.2000000000004292E-3</v>
      </c>
      <c r="L9" s="13">
        <f t="shared" si="0"/>
        <v>-4.9999999999972289E-4</v>
      </c>
      <c r="M9" s="13">
        <f t="shared" si="0"/>
        <v>-1.4266927640832205E-3</v>
      </c>
    </row>
    <row r="10" spans="1:13" ht="16" x14ac:dyDescent="0.2">
      <c r="A10" t="s">
        <v>15</v>
      </c>
      <c r="B10" s="14">
        <v>17.813000000000002</v>
      </c>
      <c r="C10" s="14">
        <v>6.2619999999999996</v>
      </c>
      <c r="D10" s="14">
        <v>6.8757000000000001</v>
      </c>
      <c r="E10" s="15">
        <v>0.1774786174932538</v>
      </c>
      <c r="F10" s="6">
        <v>17.852</v>
      </c>
      <c r="G10" s="6">
        <v>6.2539999999999996</v>
      </c>
      <c r="H10" s="6">
        <v>6.8760000000000003</v>
      </c>
      <c r="I10" s="6">
        <v>0.17899999999999999</v>
      </c>
      <c r="J10" s="13">
        <f t="shared" si="1"/>
        <v>-3.8999999999997925E-2</v>
      </c>
      <c r="K10" s="13">
        <f t="shared" si="0"/>
        <v>8.0000000000000071E-3</v>
      </c>
      <c r="L10" s="13">
        <f t="shared" si="0"/>
        <v>-3.00000000000189E-4</v>
      </c>
      <c r="M10" s="13">
        <f t="shared" si="0"/>
        <v>-1.5213825067461884E-3</v>
      </c>
    </row>
    <row r="11" spans="1:13" ht="16" x14ac:dyDescent="0.2">
      <c r="A11" t="s">
        <v>16</v>
      </c>
      <c r="B11" s="14">
        <v>19.0061</v>
      </c>
      <c r="C11" s="14">
        <v>6.3087999999999997</v>
      </c>
      <c r="D11" s="14">
        <v>6.8679000000000006</v>
      </c>
      <c r="E11" s="15">
        <v>0.18136077584896446</v>
      </c>
      <c r="F11" s="6">
        <v>19.048999999999999</v>
      </c>
      <c r="G11" s="6">
        <v>6.3</v>
      </c>
      <c r="H11" s="6">
        <v>6.8680000000000003</v>
      </c>
      <c r="I11" s="6">
        <v>0.182</v>
      </c>
      <c r="J11" s="13">
        <f t="shared" si="1"/>
        <v>-4.2899999999999494E-2</v>
      </c>
      <c r="K11" s="13">
        <f t="shared" si="0"/>
        <v>8.799999999999919E-3</v>
      </c>
      <c r="L11" s="13">
        <f t="shared" si="0"/>
        <v>-9.9999999999766942E-5</v>
      </c>
      <c r="M11" s="13">
        <f t="shared" si="0"/>
        <v>-6.3922415103553898E-4</v>
      </c>
    </row>
    <row r="12" spans="1:13" ht="16" x14ac:dyDescent="0.2">
      <c r="A12" t="s">
        <v>17</v>
      </c>
      <c r="B12" s="14">
        <v>20.228200000000001</v>
      </c>
      <c r="C12" s="14">
        <v>6.3555999999999999</v>
      </c>
      <c r="D12" s="14">
        <v>6.8601000000000001</v>
      </c>
      <c r="E12" s="15">
        <v>0.18521998757218006</v>
      </c>
      <c r="F12" s="6">
        <v>20.271999999999998</v>
      </c>
      <c r="G12" s="6">
        <v>6.3470000000000004</v>
      </c>
      <c r="H12" s="6">
        <v>6.86</v>
      </c>
      <c r="I12" s="6">
        <v>0.185</v>
      </c>
      <c r="J12" s="13">
        <f t="shared" si="1"/>
        <v>-4.3799999999997397E-2</v>
      </c>
      <c r="K12" s="13">
        <f t="shared" si="0"/>
        <v>8.5999999999994969E-3</v>
      </c>
      <c r="L12" s="13">
        <f t="shared" si="0"/>
        <v>9.9999999999766942E-5</v>
      </c>
      <c r="M12" s="13">
        <f t="shared" si="0"/>
        <v>2.1998757218005816E-4</v>
      </c>
    </row>
    <row r="13" spans="1:13" ht="16" x14ac:dyDescent="0.2">
      <c r="A13" t="s">
        <v>18</v>
      </c>
      <c r="B13" s="14">
        <v>21.479300000000002</v>
      </c>
      <c r="C13" s="14">
        <v>6.4024000000000001</v>
      </c>
      <c r="D13" s="14">
        <v>6.8523000000000005</v>
      </c>
      <c r="E13" s="15">
        <v>0.18905645551257269</v>
      </c>
      <c r="F13" s="6">
        <v>21.521000000000001</v>
      </c>
      <c r="G13" s="6">
        <v>6.3929999999999998</v>
      </c>
      <c r="H13" s="6">
        <v>6.8529999999999998</v>
      </c>
      <c r="I13" s="6">
        <v>0.189</v>
      </c>
      <c r="J13" s="13">
        <f t="shared" si="1"/>
        <v>-4.1699999999998738E-2</v>
      </c>
      <c r="K13" s="13">
        <f t="shared" si="0"/>
        <v>9.400000000000297E-3</v>
      </c>
      <c r="L13" s="13">
        <f t="shared" si="0"/>
        <v>-6.9999999999925677E-4</v>
      </c>
      <c r="M13" s="13">
        <f t="shared" si="0"/>
        <v>5.6455512572689548E-5</v>
      </c>
    </row>
    <row r="14" spans="1:13" ht="16" x14ac:dyDescent="0.2">
      <c r="A14" t="s">
        <v>19</v>
      </c>
      <c r="B14" s="14">
        <v>22.759399999999999</v>
      </c>
      <c r="C14" s="14">
        <v>6.4492000000000003</v>
      </c>
      <c r="D14" s="14">
        <v>6.8445</v>
      </c>
      <c r="E14" s="15">
        <v>0.19287038013590233</v>
      </c>
      <c r="F14" s="6">
        <v>22.797999999999998</v>
      </c>
      <c r="G14" s="6">
        <v>6.44</v>
      </c>
      <c r="H14" s="6">
        <v>6.8449999999999998</v>
      </c>
      <c r="I14" s="6">
        <v>0.193</v>
      </c>
      <c r="J14" s="13">
        <f t="shared" si="1"/>
        <v>-3.8599999999998857E-2</v>
      </c>
      <c r="K14" s="13">
        <f t="shared" si="0"/>
        <v>9.1999999999998749E-3</v>
      </c>
      <c r="L14" s="13">
        <f t="shared" si="0"/>
        <v>-4.9999999999972289E-4</v>
      </c>
      <c r="M14" s="13">
        <f t="shared" si="0"/>
        <v>-1.2961986409767978E-4</v>
      </c>
    </row>
    <row r="15" spans="1:13" ht="16" x14ac:dyDescent="0.2">
      <c r="A15" t="s">
        <v>20</v>
      </c>
      <c r="B15" s="14">
        <v>24.0685</v>
      </c>
      <c r="C15" s="14">
        <v>6.4960000000000004</v>
      </c>
      <c r="D15" s="14">
        <v>6.8367000000000004</v>
      </c>
      <c r="E15" s="15">
        <v>0.19666195955893409</v>
      </c>
      <c r="F15" s="6">
        <v>24.100999999999999</v>
      </c>
      <c r="G15" s="6">
        <v>6.4870000000000001</v>
      </c>
      <c r="H15" s="6">
        <v>6.8369999999999997</v>
      </c>
      <c r="I15" s="6">
        <v>0.19600000000000001</v>
      </c>
      <c r="J15" s="13">
        <f t="shared" si="1"/>
        <v>-3.2499999999998863E-2</v>
      </c>
      <c r="K15" s="13">
        <f t="shared" si="0"/>
        <v>9.0000000000003411E-3</v>
      </c>
      <c r="L15" s="13">
        <f t="shared" si="0"/>
        <v>-2.9999999999930083E-4</v>
      </c>
      <c r="M15" s="13">
        <f t="shared" si="0"/>
        <v>6.619595589340832E-4</v>
      </c>
    </row>
    <row r="16" spans="1:13" ht="16" x14ac:dyDescent="0.2">
      <c r="A16" t="s">
        <v>21</v>
      </c>
      <c r="B16" s="14">
        <v>25.406600000000001</v>
      </c>
      <c r="C16" s="14">
        <v>6.5427999999999997</v>
      </c>
      <c r="D16" s="14">
        <v>6.8289</v>
      </c>
      <c r="E16" s="15">
        <v>0.2004313895837391</v>
      </c>
      <c r="F16" s="6">
        <v>25.431999999999999</v>
      </c>
      <c r="G16" s="6">
        <v>6.5330000000000004</v>
      </c>
      <c r="H16" s="6">
        <v>6.8289999999999997</v>
      </c>
      <c r="I16" s="6">
        <v>0.2</v>
      </c>
      <c r="J16" s="13">
        <f t="shared" si="1"/>
        <v>-2.5399999999997647E-2</v>
      </c>
      <c r="K16" s="13">
        <f t="shared" si="0"/>
        <v>9.7999999999993648E-3</v>
      </c>
      <c r="L16" s="13">
        <f t="shared" si="0"/>
        <v>-9.9999999999766942E-5</v>
      </c>
      <c r="M16" s="13">
        <f t="shared" si="0"/>
        <v>4.3138958373908909E-4</v>
      </c>
    </row>
    <row r="17" spans="1:13" ht="16" x14ac:dyDescent="0.2">
      <c r="A17" t="s">
        <v>22</v>
      </c>
      <c r="B17" s="14">
        <v>26.773700000000002</v>
      </c>
      <c r="C17" s="14">
        <v>6.5895999999999999</v>
      </c>
      <c r="D17" s="14">
        <v>6.8211000000000004</v>
      </c>
      <c r="E17" s="15">
        <v>0.20417886373140579</v>
      </c>
      <c r="F17" s="6">
        <v>26.791</v>
      </c>
      <c r="G17" s="6">
        <v>6.58</v>
      </c>
      <c r="H17" s="6">
        <v>6.8220000000000001</v>
      </c>
      <c r="I17" s="6">
        <v>0.20300000000000001</v>
      </c>
      <c r="J17" s="13">
        <f t="shared" si="1"/>
        <v>-1.7299999999998761E-2</v>
      </c>
      <c r="K17" s="13">
        <f t="shared" si="1"/>
        <v>9.5999999999998309E-3</v>
      </c>
      <c r="L17" s="13">
        <f t="shared" si="1"/>
        <v>-8.9999999999967883E-4</v>
      </c>
      <c r="M17" s="13">
        <f t="shared" si="1"/>
        <v>1.1788637314057715E-3</v>
      </c>
    </row>
    <row r="18" spans="1:13" ht="16" x14ac:dyDescent="0.2">
      <c r="A18" t="s">
        <v>23</v>
      </c>
      <c r="B18" s="14">
        <v>28.169800000000002</v>
      </c>
      <c r="C18" s="14">
        <v>6.6364000000000001</v>
      </c>
      <c r="D18" s="14">
        <v>6.8133000000000008</v>
      </c>
      <c r="E18" s="15">
        <v>0.20790457327515605</v>
      </c>
      <c r="F18" s="6">
        <v>28.177</v>
      </c>
      <c r="G18" s="6">
        <v>6.6260000000000003</v>
      </c>
      <c r="H18" s="6">
        <v>6.8140000000000001</v>
      </c>
      <c r="I18" s="6">
        <v>0.20699999999999999</v>
      </c>
      <c r="J18" s="13">
        <f t="shared" si="1"/>
        <v>-7.1999999999974307E-3</v>
      </c>
      <c r="K18" s="13">
        <f t="shared" si="1"/>
        <v>1.0399999999999743E-2</v>
      </c>
      <c r="L18" s="13">
        <f t="shared" si="1"/>
        <v>-6.9999999999925677E-4</v>
      </c>
      <c r="M18" s="13">
        <f t="shared" si="1"/>
        <v>9.0457327515605646E-4</v>
      </c>
    </row>
    <row r="19" spans="1:13" ht="16" x14ac:dyDescent="0.2">
      <c r="A19" t="s">
        <v>24</v>
      </c>
      <c r="B19" s="14">
        <v>29.594899999999999</v>
      </c>
      <c r="C19" s="14">
        <v>6.6832000000000003</v>
      </c>
      <c r="D19" s="14">
        <v>6.8055000000000003</v>
      </c>
      <c r="E19" s="15">
        <v>0.2116087072728888</v>
      </c>
      <c r="F19" s="6">
        <v>29.591999999999999</v>
      </c>
      <c r="G19" s="6">
        <v>6.673</v>
      </c>
      <c r="H19" s="6">
        <v>6.806</v>
      </c>
      <c r="I19" s="6">
        <v>0.21</v>
      </c>
      <c r="J19" s="13">
        <f t="shared" si="1"/>
        <v>2.9000000000003467E-3</v>
      </c>
      <c r="K19" s="13">
        <f t="shared" si="1"/>
        <v>1.0200000000000209E-2</v>
      </c>
      <c r="L19" s="13">
        <f t="shared" si="1"/>
        <v>-4.9999999999972289E-4</v>
      </c>
      <c r="M19" s="13">
        <f t="shared" si="1"/>
        <v>1.6087072728888097E-3</v>
      </c>
    </row>
    <row r="20" spans="1:13" ht="16" x14ac:dyDescent="0.2">
      <c r="A20" t="s">
        <v>25</v>
      </c>
      <c r="B20" s="14">
        <v>31.048999999999999</v>
      </c>
      <c r="C20" s="14">
        <v>6.73</v>
      </c>
      <c r="D20" s="14">
        <v>6.7977000000000007</v>
      </c>
      <c r="E20" s="15">
        <v>0.21529145259916202</v>
      </c>
      <c r="F20" s="6">
        <v>31.036000000000001</v>
      </c>
      <c r="G20" s="6">
        <v>6.7190000000000003</v>
      </c>
      <c r="H20" s="6">
        <v>6.798</v>
      </c>
      <c r="I20" s="6">
        <v>0.214</v>
      </c>
      <c r="J20" s="13">
        <f t="shared" si="1"/>
        <v>1.2999999999998124E-2</v>
      </c>
      <c r="K20" s="13">
        <f t="shared" si="1"/>
        <v>1.1000000000000121E-2</v>
      </c>
      <c r="L20" s="13">
        <f t="shared" si="1"/>
        <v>-2.9999999999930083E-4</v>
      </c>
      <c r="M20" s="13">
        <f t="shared" si="1"/>
        <v>1.291452599162024E-3</v>
      </c>
    </row>
    <row r="21" spans="1:13" ht="16" x14ac:dyDescent="0.2">
      <c r="A21" t="s">
        <v>26</v>
      </c>
      <c r="B21" s="14">
        <v>32.5321</v>
      </c>
      <c r="C21" s="14">
        <v>6.7767999999999997</v>
      </c>
      <c r="D21" s="14">
        <v>6.7899000000000003</v>
      </c>
      <c r="E21" s="15">
        <v>0.21895299397661513</v>
      </c>
      <c r="F21" s="6">
        <v>32.509</v>
      </c>
      <c r="G21" s="6">
        <v>6.766</v>
      </c>
      <c r="H21" s="6">
        <v>6.7910000000000004</v>
      </c>
      <c r="I21" s="6">
        <v>0.218</v>
      </c>
      <c r="J21" s="13">
        <f t="shared" si="1"/>
        <v>2.3099999999999454E-2</v>
      </c>
      <c r="K21" s="13">
        <f t="shared" si="1"/>
        <v>1.0799999999999699E-2</v>
      </c>
      <c r="L21" s="13">
        <f t="shared" si="1"/>
        <v>-1.1000000000001009E-3</v>
      </c>
      <c r="M21" s="13">
        <f t="shared" si="1"/>
        <v>9.5299397661513519E-4</v>
      </c>
    </row>
    <row r="22" spans="1:13" ht="16" x14ac:dyDescent="0.2">
      <c r="A22" t="s">
        <v>27</v>
      </c>
      <c r="B22" s="14">
        <v>34.044200000000004</v>
      </c>
      <c r="C22" s="14">
        <v>6.8235999999999999</v>
      </c>
      <c r="D22" s="14">
        <v>6.7821000000000007</v>
      </c>
      <c r="E22" s="15">
        <v>0.22259351400686045</v>
      </c>
      <c r="F22" s="6">
        <v>34.011000000000003</v>
      </c>
      <c r="G22" s="6">
        <v>6.8129999999999997</v>
      </c>
      <c r="H22" s="6">
        <v>6.7830000000000004</v>
      </c>
      <c r="I22" s="6">
        <v>0.221</v>
      </c>
      <c r="J22" s="13">
        <f t="shared" si="1"/>
        <v>3.3200000000000784E-2</v>
      </c>
      <c r="K22" s="13">
        <f t="shared" si="1"/>
        <v>1.0600000000000165E-2</v>
      </c>
      <c r="L22" s="13">
        <f t="shared" si="1"/>
        <v>-8.9999999999967883E-4</v>
      </c>
      <c r="M22" s="13">
        <f t="shared" si="1"/>
        <v>1.593514006860447E-3</v>
      </c>
    </row>
    <row r="23" spans="1:13" ht="16" x14ac:dyDescent="0.2">
      <c r="A23" t="s">
        <v>28</v>
      </c>
      <c r="B23" s="14">
        <v>35.585300000000004</v>
      </c>
      <c r="C23" s="14">
        <v>6.8704000000000001</v>
      </c>
      <c r="D23" s="14">
        <v>6.7743000000000002</v>
      </c>
      <c r="E23" s="15">
        <v>0.22621319320083375</v>
      </c>
      <c r="F23" s="6">
        <v>35.542000000000002</v>
      </c>
      <c r="G23" s="6">
        <v>6.859</v>
      </c>
      <c r="H23" s="6">
        <v>6.7750000000000004</v>
      </c>
      <c r="I23" s="6">
        <v>0.22500000000000001</v>
      </c>
      <c r="J23" s="13">
        <f t="shared" si="1"/>
        <v>4.3300000000002115E-2</v>
      </c>
      <c r="K23" s="13">
        <f t="shared" si="1"/>
        <v>1.1400000000000077E-2</v>
      </c>
      <c r="L23" s="13">
        <f t="shared" si="1"/>
        <v>-7.0000000000014495E-4</v>
      </c>
      <c r="M23" s="13">
        <f t="shared" si="1"/>
        <v>1.2131932008337398E-3</v>
      </c>
    </row>
    <row r="24" spans="1:13" ht="16" x14ac:dyDescent="0.2">
      <c r="A24" t="s">
        <v>29</v>
      </c>
      <c r="B24" s="14">
        <v>37.1554</v>
      </c>
      <c r="C24" s="14">
        <v>6.9172000000000002</v>
      </c>
      <c r="D24" s="14">
        <v>6.7665000000000006</v>
      </c>
      <c r="E24" s="15">
        <v>0.22981221000863516</v>
      </c>
      <c r="F24" s="6">
        <v>37.103000000000002</v>
      </c>
      <c r="G24" s="6">
        <v>6.9059999999999997</v>
      </c>
      <c r="H24" s="6">
        <v>6.7670000000000003</v>
      </c>
      <c r="I24" s="6">
        <v>0.22900000000000001</v>
      </c>
      <c r="J24" s="13">
        <f t="shared" si="1"/>
        <v>5.239999999999867E-2</v>
      </c>
      <c r="K24" s="13">
        <f t="shared" si="1"/>
        <v>1.1200000000000543E-2</v>
      </c>
      <c r="L24" s="13">
        <f t="shared" si="1"/>
        <v>-4.9999999999972289E-4</v>
      </c>
      <c r="M24" s="13">
        <f t="shared" si="1"/>
        <v>8.122100086351558E-4</v>
      </c>
    </row>
    <row r="25" spans="1:13" ht="16" x14ac:dyDescent="0.2">
      <c r="A25" t="s">
        <v>30</v>
      </c>
      <c r="B25" s="14">
        <v>38.7545</v>
      </c>
      <c r="C25" s="14">
        <v>6.9640000000000004</v>
      </c>
      <c r="D25" s="14">
        <v>6.7587000000000002</v>
      </c>
      <c r="E25" s="15">
        <v>0.23339074084885281</v>
      </c>
      <c r="F25" s="6">
        <v>38.694000000000003</v>
      </c>
      <c r="G25" s="6">
        <v>6.952</v>
      </c>
      <c r="H25" s="6">
        <v>6.7590000000000003</v>
      </c>
      <c r="I25" s="6">
        <v>0.23200000000000001</v>
      </c>
      <c r="J25" s="13">
        <f t="shared" si="1"/>
        <v>6.0499999999997556E-2</v>
      </c>
      <c r="K25" s="13">
        <f t="shared" si="1"/>
        <v>1.2000000000000455E-2</v>
      </c>
      <c r="L25" s="13">
        <f t="shared" si="1"/>
        <v>-3.00000000000189E-4</v>
      </c>
      <c r="M25" s="13">
        <f t="shared" si="1"/>
        <v>1.390740848852795E-3</v>
      </c>
    </row>
    <row r="26" spans="1:13" ht="16" x14ac:dyDescent="0.2">
      <c r="A26" t="s">
        <v>31</v>
      </c>
      <c r="B26" s="14">
        <v>40.382599999999996</v>
      </c>
      <c r="C26" s="14">
        <v>7.0107999999999997</v>
      </c>
      <c r="D26" s="14">
        <v>6.7509000000000006</v>
      </c>
      <c r="E26" s="15">
        <v>0.23694896013738648</v>
      </c>
      <c r="F26" s="6">
        <v>40.316000000000003</v>
      </c>
      <c r="G26" s="6">
        <v>6.9989999999999997</v>
      </c>
      <c r="H26" s="6">
        <v>6.7519999999999998</v>
      </c>
      <c r="I26" s="6">
        <v>0.23599999999999999</v>
      </c>
      <c r="J26" s="13">
        <f t="shared" si="1"/>
        <v>6.6599999999993997E-2</v>
      </c>
      <c r="K26" s="13">
        <f t="shared" si="1"/>
        <v>1.1800000000000033E-2</v>
      </c>
      <c r="L26" s="13">
        <f t="shared" si="1"/>
        <v>-1.0999999999992127E-3</v>
      </c>
      <c r="M26" s="13">
        <f t="shared" si="1"/>
        <v>9.4896013738648977E-4</v>
      </c>
    </row>
    <row r="27" spans="1:13" ht="16" x14ac:dyDescent="0.2">
      <c r="A27" t="s">
        <v>32</v>
      </c>
      <c r="B27" s="14">
        <v>42.039699999999996</v>
      </c>
      <c r="C27" s="14">
        <v>7.0575999999999999</v>
      </c>
      <c r="D27" s="14">
        <v>6.7431000000000001</v>
      </c>
      <c r="E27" s="15">
        <v>0.24048704031579246</v>
      </c>
      <c r="F27" s="6">
        <v>41.968000000000004</v>
      </c>
      <c r="G27" s="6">
        <v>7.0460000000000003</v>
      </c>
      <c r="H27" s="6">
        <v>6.7439999999999998</v>
      </c>
      <c r="I27" s="6">
        <v>0.24</v>
      </c>
      <c r="J27" s="13">
        <f t="shared" si="1"/>
        <v>7.169999999999277E-2</v>
      </c>
      <c r="K27" s="13">
        <f t="shared" si="1"/>
        <v>1.1599999999999611E-2</v>
      </c>
      <c r="L27" s="13">
        <f t="shared" si="1"/>
        <v>-8.9999999999967883E-4</v>
      </c>
      <c r="M27" s="13">
        <f t="shared" si="1"/>
        <v>4.8704031579246965E-4</v>
      </c>
    </row>
    <row r="28" spans="1:13" ht="16" x14ac:dyDescent="0.2">
      <c r="A28" t="s">
        <v>33</v>
      </c>
      <c r="B28" s="14">
        <v>43.725800000000007</v>
      </c>
      <c r="C28" s="14">
        <v>7.1044</v>
      </c>
      <c r="D28" s="14">
        <v>6.7353000000000005</v>
      </c>
      <c r="E28" s="15">
        <v>0.24400515187913493</v>
      </c>
      <c r="F28" s="6">
        <v>43.652000000000001</v>
      </c>
      <c r="G28" s="6">
        <v>7.0919999999999996</v>
      </c>
      <c r="H28" s="6">
        <v>6.7359999999999998</v>
      </c>
      <c r="I28" s="6">
        <v>0.24399999999999999</v>
      </c>
      <c r="J28" s="13">
        <f t="shared" si="1"/>
        <v>7.3800000000005639E-2</v>
      </c>
      <c r="K28" s="13">
        <f t="shared" si="1"/>
        <v>1.2400000000000411E-2</v>
      </c>
      <c r="L28" s="13">
        <f t="shared" si="1"/>
        <v>-6.9999999999925677E-4</v>
      </c>
      <c r="M28" s="13">
        <f t="shared" si="1"/>
        <v>5.151879134940307E-6</v>
      </c>
    </row>
    <row r="29" spans="1:13" ht="16" x14ac:dyDescent="0.2">
      <c r="A29" t="s">
        <v>34</v>
      </c>
      <c r="B29" s="14">
        <v>45.440899999999999</v>
      </c>
      <c r="C29" s="14">
        <v>7.1512000000000002</v>
      </c>
      <c r="D29" s="14">
        <v>6.7275</v>
      </c>
      <c r="E29" s="15">
        <v>0.24750346340336998</v>
      </c>
      <c r="F29" s="6">
        <v>45.366999999999997</v>
      </c>
      <c r="G29" s="6">
        <v>7.1390000000000002</v>
      </c>
      <c r="H29" s="6">
        <v>6.7279999999999998</v>
      </c>
      <c r="I29" s="6">
        <v>0.248</v>
      </c>
      <c r="J29" s="13">
        <f t="shared" si="1"/>
        <v>7.3900000000001853E-2</v>
      </c>
      <c r="K29" s="13">
        <f t="shared" si="1"/>
        <v>1.2199999999999989E-2</v>
      </c>
      <c r="L29" s="13">
        <f t="shared" si="1"/>
        <v>-4.9999999999972289E-4</v>
      </c>
      <c r="M29" s="13">
        <f t="shared" si="1"/>
        <v>-4.9653659663001504E-4</v>
      </c>
    </row>
    <row r="30" spans="1:13" ht="16" x14ac:dyDescent="0.2">
      <c r="A30" t="s">
        <v>35</v>
      </c>
      <c r="B30" s="14">
        <v>47.185000000000002</v>
      </c>
      <c r="C30" s="14">
        <v>7.1980000000000004</v>
      </c>
      <c r="D30" s="14">
        <v>6.7197000000000005</v>
      </c>
      <c r="E30" s="22">
        <v>0.25098214157229037</v>
      </c>
      <c r="F30" s="6">
        <v>47.113</v>
      </c>
      <c r="G30" s="6">
        <v>7.1849999999999996</v>
      </c>
      <c r="H30" s="6">
        <v>6.7210000000000001</v>
      </c>
      <c r="I30" s="6">
        <v>0.251</v>
      </c>
      <c r="J30" s="13">
        <f t="shared" ref="J30:J37" si="2">B30-F30</f>
        <v>7.2000000000002728E-2</v>
      </c>
      <c r="K30" s="13">
        <f t="shared" ref="K30:K37" si="3">C30-G30</f>
        <v>1.3000000000000789E-2</v>
      </c>
      <c r="L30" s="13">
        <f t="shared" ref="L30:L37" si="4">D30-H30</f>
        <v>-1.2999999999996348E-3</v>
      </c>
      <c r="M30" s="13">
        <f t="shared" ref="M30:M37" si="5">E30-I30</f>
        <v>-1.78584277096272E-5</v>
      </c>
    </row>
    <row r="31" spans="1:13" ht="16" x14ac:dyDescent="0.2">
      <c r="A31" t="s">
        <v>36</v>
      </c>
      <c r="B31" s="14">
        <v>48.958100000000002</v>
      </c>
      <c r="C31" s="14">
        <v>7.2447999999999997</v>
      </c>
      <c r="D31" s="14">
        <v>6.7119</v>
      </c>
      <c r="E31" s="22">
        <v>0.25444135120397199</v>
      </c>
      <c r="F31" s="6">
        <v>48.890999999999998</v>
      </c>
      <c r="G31" s="6">
        <v>7.2320000000000002</v>
      </c>
      <c r="H31" s="6">
        <v>6.7130000000000001</v>
      </c>
      <c r="I31" s="6">
        <v>0.255</v>
      </c>
      <c r="J31" s="13">
        <f t="shared" si="2"/>
        <v>6.710000000000349E-2</v>
      </c>
      <c r="K31" s="13">
        <f t="shared" si="3"/>
        <v>1.2799999999999478E-2</v>
      </c>
      <c r="L31" s="13">
        <f t="shared" si="4"/>
        <v>-1.1000000000001009E-3</v>
      </c>
      <c r="M31" s="13">
        <f t="shared" si="5"/>
        <v>-5.586487960280162E-4</v>
      </c>
    </row>
    <row r="32" spans="1:13" ht="16" x14ac:dyDescent="0.2">
      <c r="A32" t="s">
        <v>37</v>
      </c>
      <c r="B32" s="14">
        <v>50.760199999999998</v>
      </c>
      <c r="C32" s="14">
        <v>7.2915999999999999</v>
      </c>
      <c r="D32" s="14">
        <v>6.7041000000000004</v>
      </c>
      <c r="E32" s="22">
        <v>0.25788125527682715</v>
      </c>
      <c r="F32" s="6">
        <v>50.701999999999998</v>
      </c>
      <c r="G32" s="6">
        <v>7.2779999999999996</v>
      </c>
      <c r="H32" s="6">
        <v>6.7050000000000001</v>
      </c>
      <c r="I32" s="6">
        <v>0.25900000000000001</v>
      </c>
      <c r="J32" s="13">
        <f t="shared" si="2"/>
        <v>5.8199999999999363E-2</v>
      </c>
      <c r="K32" s="13">
        <f t="shared" si="3"/>
        <v>1.3600000000000279E-2</v>
      </c>
      <c r="L32" s="13">
        <f t="shared" si="4"/>
        <v>-8.9999999999967883E-4</v>
      </c>
      <c r="M32" s="13">
        <f t="shared" si="5"/>
        <v>-1.1187447231728598E-3</v>
      </c>
    </row>
    <row r="33" spans="1:14" ht="16" x14ac:dyDescent="0.2">
      <c r="A33" t="s">
        <v>38</v>
      </c>
      <c r="B33" s="14">
        <v>52.591300000000004</v>
      </c>
      <c r="C33" s="14">
        <v>7.3384</v>
      </c>
      <c r="D33" s="14">
        <v>6.6963000000000008</v>
      </c>
      <c r="E33" s="22">
        <v>0.2613020149551924</v>
      </c>
      <c r="F33" s="6">
        <v>52.545000000000002</v>
      </c>
      <c r="G33" s="6">
        <v>7.3250000000000002</v>
      </c>
      <c r="H33" s="6">
        <v>6.6970000000000001</v>
      </c>
      <c r="I33" s="6">
        <v>0.26300000000000001</v>
      </c>
      <c r="J33" s="13">
        <f t="shared" si="2"/>
        <v>4.6300000000002228E-2</v>
      </c>
      <c r="K33" s="13">
        <f t="shared" si="3"/>
        <v>1.3399999999999856E-2</v>
      </c>
      <c r="L33" s="13">
        <f t="shared" si="4"/>
        <v>-6.9999999999925677E-4</v>
      </c>
      <c r="M33" s="13">
        <f t="shared" si="5"/>
        <v>-1.697985044807615E-3</v>
      </c>
    </row>
    <row r="34" spans="1:14" ht="16" x14ac:dyDescent="0.2">
      <c r="A34" t="s">
        <v>39</v>
      </c>
      <c r="B34" s="14">
        <v>54.451400000000007</v>
      </c>
      <c r="C34" s="14">
        <v>7.3852000000000002</v>
      </c>
      <c r="D34" s="14">
        <v>6.6885000000000003</v>
      </c>
      <c r="E34" s="22">
        <v>0.26470378961449281</v>
      </c>
      <c r="F34" s="6">
        <v>54.42</v>
      </c>
      <c r="G34" s="6">
        <v>7.3719999999999999</v>
      </c>
      <c r="H34" s="6">
        <v>6.69</v>
      </c>
      <c r="I34" s="6">
        <v>0.26700000000000002</v>
      </c>
      <c r="J34" s="13">
        <f t="shared" si="2"/>
        <v>3.1400000000004979E-2</v>
      </c>
      <c r="K34" s="13">
        <f t="shared" si="3"/>
        <v>1.3200000000000323E-2</v>
      </c>
      <c r="L34" s="13">
        <f t="shared" si="4"/>
        <v>-1.5000000000000568E-3</v>
      </c>
      <c r="M34" s="13">
        <f t="shared" si="5"/>
        <v>-2.2962103855072025E-3</v>
      </c>
    </row>
    <row r="35" spans="1:14" ht="16" x14ac:dyDescent="0.2">
      <c r="A35" t="s">
        <v>40</v>
      </c>
      <c r="B35" s="14">
        <v>56.340500000000006</v>
      </c>
      <c r="C35" s="14">
        <v>7.4320000000000004</v>
      </c>
      <c r="D35" s="14">
        <v>6.6807000000000007</v>
      </c>
      <c r="E35" s="22">
        <v>0.26808673686600615</v>
      </c>
      <c r="F35" s="6">
        <v>56.329000000000001</v>
      </c>
      <c r="G35" s="6">
        <v>7.4180000000000001</v>
      </c>
      <c r="H35" s="6">
        <v>6.6820000000000004</v>
      </c>
      <c r="I35" s="6">
        <v>0.27100000000000002</v>
      </c>
      <c r="J35" s="13">
        <f t="shared" si="2"/>
        <v>1.1500000000005173E-2</v>
      </c>
      <c r="K35" s="13">
        <f t="shared" si="3"/>
        <v>1.4000000000000234E-2</v>
      </c>
      <c r="L35" s="13">
        <f t="shared" si="4"/>
        <v>-1.2999999999996348E-3</v>
      </c>
      <c r="M35" s="13">
        <f t="shared" si="5"/>
        <v>-2.9132631339938708E-3</v>
      </c>
    </row>
    <row r="36" spans="1:14" ht="16" x14ac:dyDescent="0.2">
      <c r="A36" t="s">
        <v>41</v>
      </c>
      <c r="B36" s="14">
        <v>58.258600000000001</v>
      </c>
      <c r="C36" s="14">
        <v>7.4787999999999997</v>
      </c>
      <c r="D36" s="14">
        <v>6.6729000000000003</v>
      </c>
      <c r="E36" s="22">
        <v>0.27145101258119692</v>
      </c>
      <c r="F36" s="6">
        <v>58.271999999999998</v>
      </c>
      <c r="G36" s="6">
        <v>7.4649999999999999</v>
      </c>
      <c r="H36" s="6">
        <v>6.6740000000000004</v>
      </c>
      <c r="I36" s="6">
        <v>0.27500000000000002</v>
      </c>
      <c r="J36" s="13">
        <f t="shared" si="2"/>
        <v>-1.3399999999997192E-2</v>
      </c>
      <c r="K36" s="13">
        <f t="shared" si="3"/>
        <v>1.3799999999999812E-2</v>
      </c>
      <c r="L36" s="13">
        <f t="shared" si="4"/>
        <v>-1.1000000000001009E-3</v>
      </c>
      <c r="M36" s="13">
        <f t="shared" si="5"/>
        <v>-3.5489874188031068E-3</v>
      </c>
    </row>
    <row r="37" spans="1:14" ht="16" x14ac:dyDescent="0.2">
      <c r="A37" t="s">
        <v>42</v>
      </c>
      <c r="B37" s="14">
        <v>60.205700000000007</v>
      </c>
      <c r="C37" s="14">
        <v>7.5255999999999998</v>
      </c>
      <c r="D37" s="14">
        <v>6.6651000000000007</v>
      </c>
      <c r="E37" s="22">
        <v>0.27479677091566079</v>
      </c>
      <c r="F37" s="6">
        <v>60.247999999999998</v>
      </c>
      <c r="G37" s="6">
        <v>7.5110000000000001</v>
      </c>
      <c r="H37" s="6">
        <v>6.6660000000000004</v>
      </c>
      <c r="I37" s="6">
        <v>0.27900000000000003</v>
      </c>
      <c r="J37" s="13">
        <f t="shared" si="2"/>
        <v>-4.2299999999990234E-2</v>
      </c>
      <c r="K37" s="13">
        <f t="shared" si="3"/>
        <v>1.4599999999999724E-2</v>
      </c>
      <c r="L37" s="13">
        <f t="shared" si="4"/>
        <v>-8.9999999999967883E-4</v>
      </c>
      <c r="M37" s="13">
        <f t="shared" si="5"/>
        <v>-4.2032290843392328E-3</v>
      </c>
    </row>
    <row r="38" spans="1:14" x14ac:dyDescent="0.15">
      <c r="J38" s="16">
        <f>SUM(J3:J37)</f>
        <v>0.58300000000004104</v>
      </c>
      <c r="K38" s="16">
        <f t="shared" ref="K38:M38" si="6">SUM(K3:K37)</f>
        <v>0.36900000000000066</v>
      </c>
      <c r="L38" s="16">
        <f t="shared" si="6"/>
        <v>-2.1499999999988972E-2</v>
      </c>
      <c r="M38" s="16">
        <f t="shared" si="6"/>
        <v>-2.5349305021279633E-2</v>
      </c>
      <c r="N38" s="17" t="s">
        <v>54</v>
      </c>
    </row>
    <row r="39" spans="1:14" x14ac:dyDescent="0.15">
      <c r="J39" s="18">
        <f>AVERAGE(J3:J37)</f>
        <v>1.6657142857144029E-2</v>
      </c>
      <c r="K39" s="18">
        <f t="shared" ref="K39:L39" si="7">AVERAGE(K3:K37)</f>
        <v>1.0542857142857161E-2</v>
      </c>
      <c r="L39" s="18">
        <f t="shared" si="7"/>
        <v>-6.1428571428539917E-4</v>
      </c>
      <c r="M39" s="18">
        <f>AVERAGE(M3:M37)</f>
        <v>-7.4556779474351865E-4</v>
      </c>
      <c r="N39" s="19" t="s">
        <v>55</v>
      </c>
    </row>
    <row r="40" spans="1:14" x14ac:dyDescent="0.15">
      <c r="J40" s="20">
        <f t="array" ref="J40">AVERAGE(ABS(J3:J37))</f>
        <v>3.9897142857142444E-2</v>
      </c>
      <c r="K40" s="20">
        <f t="array" ref="K40">AVERAGE(ABS(K3:K37))</f>
        <v>1.0542857142857161E-2</v>
      </c>
      <c r="L40" s="20">
        <f t="array" ref="L40">AVERAGE(ABS(L3:L37))</f>
        <v>6.4285714285691341E-4</v>
      </c>
      <c r="M40" s="20">
        <f t="array" ref="M40">AVERAGE(ABS(M3:M37))</f>
        <v>1.5103911994736898E-3</v>
      </c>
      <c r="N40" s="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037-A8FE-6C4D-9462-4C458A215EAE}">
  <dimension ref="A1:Q40"/>
  <sheetViews>
    <sheetView zoomScale="143" workbookViewId="0">
      <selection activeCell="S44" sqref="S44"/>
    </sheetView>
  </sheetViews>
  <sheetFormatPr baseColWidth="10" defaultRowHeight="13" x14ac:dyDescent="0.15"/>
  <cols>
    <col min="1" max="3" width="10.83203125" style="10"/>
    <col min="4" max="4" width="2.83203125" style="10" customWidth="1"/>
    <col min="5" max="7" width="10.83203125" style="10"/>
    <col min="8" max="8" width="12.6640625" style="10" customWidth="1"/>
    <col min="9" max="9" width="2.83203125" style="10" customWidth="1"/>
    <col min="10" max="13" width="10.83203125" style="10"/>
    <col min="14" max="14" width="2.83203125" style="10" customWidth="1"/>
    <col min="15" max="16384" width="10.83203125" style="10"/>
  </cols>
  <sheetData>
    <row r="1" spans="1:16" s="7" customFormat="1" ht="23" x14ac:dyDescent="0.25">
      <c r="A1" s="7" t="s">
        <v>57</v>
      </c>
      <c r="E1" s="7" t="s">
        <v>58</v>
      </c>
      <c r="G1" s="7" t="s">
        <v>59</v>
      </c>
      <c r="J1" s="7" t="s">
        <v>60</v>
      </c>
      <c r="L1" s="7" t="s">
        <v>61</v>
      </c>
      <c r="O1" s="7" t="s">
        <v>62</v>
      </c>
    </row>
    <row r="2" spans="1:16" ht="16" x14ac:dyDescent="0.2">
      <c r="A2" s="8" t="s">
        <v>3</v>
      </c>
      <c r="B2" s="8" t="s">
        <v>63</v>
      </c>
      <c r="C2" s="9" t="s">
        <v>7</v>
      </c>
      <c r="D2" s="9"/>
      <c r="E2" s="6" t="s">
        <v>43</v>
      </c>
      <c r="F2" s="6" t="s">
        <v>7</v>
      </c>
      <c r="G2" s="6" t="s">
        <v>43</v>
      </c>
      <c r="H2" s="6" t="s">
        <v>7</v>
      </c>
      <c r="I2" s="9"/>
      <c r="J2" s="6" t="s">
        <v>43</v>
      </c>
      <c r="K2" s="6" t="s">
        <v>7</v>
      </c>
      <c r="L2" s="6" t="s">
        <v>43</v>
      </c>
      <c r="M2" s="6" t="s">
        <v>7</v>
      </c>
      <c r="N2" s="9"/>
      <c r="O2" s="6" t="s">
        <v>43</v>
      </c>
      <c r="P2" s="6" t="s">
        <v>7</v>
      </c>
    </row>
    <row r="3" spans="1:16" ht="16" x14ac:dyDescent="0.2">
      <c r="A3" t="s">
        <v>8</v>
      </c>
      <c r="B3">
        <v>8.5500000000000007</v>
      </c>
      <c r="C3" s="24"/>
      <c r="D3" s="25"/>
      <c r="E3" s="6">
        <v>10.273300000000001</v>
      </c>
      <c r="F3" s="6"/>
      <c r="G3" s="26">
        <f>E3-B3</f>
        <v>1.7233000000000001</v>
      </c>
      <c r="H3" s="6"/>
      <c r="I3" s="25"/>
      <c r="J3" s="6">
        <v>10.183999999999999</v>
      </c>
      <c r="K3" s="6"/>
      <c r="L3" s="26">
        <f>J3-B3</f>
        <v>1.6339999999999986</v>
      </c>
      <c r="M3" s="6"/>
      <c r="N3" s="25"/>
      <c r="O3" s="23">
        <f>G3-L3</f>
        <v>8.9300000000001489E-2</v>
      </c>
    </row>
    <row r="4" spans="1:16" ht="16" x14ac:dyDescent="0.2">
      <c r="A4" t="s">
        <v>9</v>
      </c>
      <c r="B4">
        <v>11.9</v>
      </c>
      <c r="C4" s="23">
        <v>0.47531214528944377</v>
      </c>
      <c r="D4" s="23"/>
      <c r="E4" s="6">
        <v>11.263400000000001</v>
      </c>
      <c r="F4" s="6">
        <v>0.15369211902950902</v>
      </c>
      <c r="G4" s="26">
        <f t="shared" ref="G4:H29" si="0">E4-B4</f>
        <v>-0.63659999999999961</v>
      </c>
      <c r="H4" s="26">
        <f t="shared" si="0"/>
        <v>-0.32162002625993474</v>
      </c>
      <c r="I4" s="23"/>
      <c r="J4" s="6">
        <v>11.205</v>
      </c>
      <c r="K4" s="6">
        <v>0.159</v>
      </c>
      <c r="L4" s="26">
        <f t="shared" ref="L4:M29" si="1">J4-B4</f>
        <v>-0.69500000000000028</v>
      </c>
      <c r="M4" s="26">
        <f t="shared" si="1"/>
        <v>-0.31631214528944374</v>
      </c>
      <c r="N4" s="23"/>
      <c r="O4" s="23">
        <f t="shared" ref="O4:P29" si="2">G4-L4</f>
        <v>5.8400000000000674E-2</v>
      </c>
      <c r="P4" s="23">
        <f t="shared" si="2"/>
        <v>-5.3078809704910079E-3</v>
      </c>
    </row>
    <row r="5" spans="1:16" ht="16" x14ac:dyDescent="0.2">
      <c r="A5" t="s">
        <v>10</v>
      </c>
      <c r="B5">
        <v>13.52</v>
      </c>
      <c r="C5" s="23">
        <v>0.22668439096060999</v>
      </c>
      <c r="D5" s="23"/>
      <c r="E5" s="6">
        <v>12.282500000000001</v>
      </c>
      <c r="F5" s="6">
        <v>0.15771635508233253</v>
      </c>
      <c r="G5" s="26">
        <f t="shared" si="0"/>
        <v>-1.2374999999999989</v>
      </c>
      <c r="H5" s="26">
        <f t="shared" si="0"/>
        <v>-6.8968035878277462E-2</v>
      </c>
      <c r="I5" s="23"/>
      <c r="J5" s="6">
        <v>12.250999999999999</v>
      </c>
      <c r="K5" s="6">
        <v>0.16200000000000001</v>
      </c>
      <c r="L5" s="26">
        <f t="shared" si="1"/>
        <v>-1.2690000000000001</v>
      </c>
      <c r="M5" s="26">
        <f t="shared" si="1"/>
        <v>-6.4684390960609989E-2</v>
      </c>
      <c r="N5" s="23"/>
      <c r="O5" s="23">
        <f t="shared" si="2"/>
        <v>3.1500000000001194E-2</v>
      </c>
      <c r="P5" s="23">
        <f t="shared" si="2"/>
        <v>-4.2836449176674729E-3</v>
      </c>
    </row>
    <row r="6" spans="1:16" ht="16" x14ac:dyDescent="0.2">
      <c r="A6" t="s">
        <v>11</v>
      </c>
      <c r="B6">
        <v>14.33</v>
      </c>
      <c r="C6" s="23">
        <v>0.12399540757749719</v>
      </c>
      <c r="D6" s="23"/>
      <c r="E6" s="6">
        <v>13.3306</v>
      </c>
      <c r="F6" s="6">
        <v>0.16171637530666089</v>
      </c>
      <c r="G6" s="26">
        <f t="shared" si="0"/>
        <v>-0.99939999999999962</v>
      </c>
      <c r="H6" s="26">
        <f t="shared" si="0"/>
        <v>3.7720967729163696E-2</v>
      </c>
      <c r="I6" s="23"/>
      <c r="J6" s="6">
        <v>13.321</v>
      </c>
      <c r="K6" s="6">
        <v>0.16500000000000001</v>
      </c>
      <c r="L6" s="26">
        <f t="shared" si="1"/>
        <v>-1.0090000000000003</v>
      </c>
      <c r="M6" s="26">
        <f t="shared" si="1"/>
        <v>4.1004592422502817E-2</v>
      </c>
      <c r="N6" s="23"/>
      <c r="O6" s="23">
        <f t="shared" si="2"/>
        <v>9.6000000000007191E-3</v>
      </c>
      <c r="P6" s="23">
        <f t="shared" si="2"/>
        <v>-3.2836246933391211E-3</v>
      </c>
    </row>
    <row r="7" spans="1:16" ht="16" x14ac:dyDescent="0.2">
      <c r="A7" t="s">
        <v>12</v>
      </c>
      <c r="B7">
        <v>17.39</v>
      </c>
      <c r="C7" s="23">
        <v>0.43614595210946416</v>
      </c>
      <c r="D7" s="23"/>
      <c r="E7" s="6">
        <v>14.4077</v>
      </c>
      <c r="F7" s="6">
        <v>0.16569239762483459</v>
      </c>
      <c r="G7" s="26">
        <f t="shared" si="0"/>
        <v>-2.9823000000000004</v>
      </c>
      <c r="H7" s="26">
        <f t="shared" si="0"/>
        <v>-0.2704535544846296</v>
      </c>
      <c r="I7" s="23"/>
      <c r="J7" s="6">
        <v>14.416</v>
      </c>
      <c r="K7" s="6">
        <v>0.16900000000000001</v>
      </c>
      <c r="L7" s="26">
        <f t="shared" si="1"/>
        <v>-2.9740000000000002</v>
      </c>
      <c r="M7" s="26">
        <f t="shared" si="1"/>
        <v>-0.26714595210946412</v>
      </c>
      <c r="N7" s="23"/>
      <c r="O7" s="23">
        <f t="shared" si="2"/>
        <v>-8.3000000000001961E-3</v>
      </c>
      <c r="P7" s="23">
        <f t="shared" si="2"/>
        <v>-3.3076023751654748E-3</v>
      </c>
    </row>
    <row r="8" spans="1:16" ht="16" x14ac:dyDescent="0.2">
      <c r="A8" t="s">
        <v>13</v>
      </c>
      <c r="B8">
        <v>17.66</v>
      </c>
      <c r="C8" s="23">
        <v>3.6558120641798059E-2</v>
      </c>
      <c r="D8" s="23"/>
      <c r="E8" s="6">
        <v>15.5138</v>
      </c>
      <c r="F8" s="6">
        <v>0.16964463735218777</v>
      </c>
      <c r="G8" s="26">
        <f t="shared" si="0"/>
        <v>-2.1462000000000003</v>
      </c>
      <c r="H8" s="26">
        <f t="shared" si="0"/>
        <v>0.13308651671038971</v>
      </c>
      <c r="I8" s="23"/>
      <c r="J8" s="6">
        <v>15.536</v>
      </c>
      <c r="K8" s="6">
        <v>0.17199999999999999</v>
      </c>
      <c r="L8" s="26">
        <f t="shared" si="1"/>
        <v>-2.1240000000000006</v>
      </c>
      <c r="M8" s="26">
        <f t="shared" si="1"/>
        <v>0.13544187935820193</v>
      </c>
      <c r="N8" s="23"/>
      <c r="O8" s="23">
        <f t="shared" si="2"/>
        <v>-2.2199999999999775E-2</v>
      </c>
      <c r="P8" s="23">
        <f t="shared" si="2"/>
        <v>-2.3553626478122203E-3</v>
      </c>
    </row>
    <row r="9" spans="1:16" ht="16" x14ac:dyDescent="0.2">
      <c r="A9" t="s">
        <v>14</v>
      </c>
      <c r="B9">
        <v>19.82</v>
      </c>
      <c r="C9" s="23">
        <v>0.27535215756262349</v>
      </c>
      <c r="D9" s="23"/>
      <c r="E9" s="6">
        <v>16.648900000000001</v>
      </c>
      <c r="F9" s="6">
        <v>0.17357330723591677</v>
      </c>
      <c r="G9" s="26">
        <f t="shared" si="0"/>
        <v>-3.1710999999999991</v>
      </c>
      <c r="H9" s="26">
        <f t="shared" si="0"/>
        <v>-0.10177885032670672</v>
      </c>
      <c r="I9" s="23"/>
      <c r="J9" s="6">
        <v>16.681000000000001</v>
      </c>
      <c r="K9" s="6">
        <v>0.17499999999999999</v>
      </c>
      <c r="L9" s="26">
        <f t="shared" si="1"/>
        <v>-3.1389999999999993</v>
      </c>
      <c r="M9" s="26">
        <f t="shared" si="1"/>
        <v>-0.1003521575626235</v>
      </c>
      <c r="N9" s="23"/>
      <c r="O9" s="23">
        <f t="shared" si="2"/>
        <v>-3.2099999999999795E-2</v>
      </c>
      <c r="P9" s="23">
        <f t="shared" si="2"/>
        <v>-1.4266927640832205E-3</v>
      </c>
    </row>
    <row r="10" spans="1:16" ht="16" x14ac:dyDescent="0.2">
      <c r="A10" t="s">
        <v>15</v>
      </c>
      <c r="B10">
        <v>19.489999999999998</v>
      </c>
      <c r="C10" s="23">
        <v>-4.360177049613554E-2</v>
      </c>
      <c r="D10" s="23"/>
      <c r="E10" s="6">
        <v>17.813000000000002</v>
      </c>
      <c r="F10" s="6">
        <v>0.1774786174932538</v>
      </c>
      <c r="G10" s="26">
        <f t="shared" si="0"/>
        <v>-1.676999999999996</v>
      </c>
      <c r="H10" s="26">
        <f t="shared" si="0"/>
        <v>0.22108038798938934</v>
      </c>
      <c r="I10" s="23"/>
      <c r="J10" s="6">
        <v>17.852</v>
      </c>
      <c r="K10" s="6">
        <v>0.17899999999999999</v>
      </c>
      <c r="L10" s="26">
        <f t="shared" si="1"/>
        <v>-1.6379999999999981</v>
      </c>
      <c r="M10" s="26">
        <f t="shared" si="1"/>
        <v>0.22260177049613553</v>
      </c>
      <c r="N10" s="23"/>
      <c r="O10" s="23">
        <f t="shared" si="2"/>
        <v>-3.8999999999997925E-2</v>
      </c>
      <c r="P10" s="23">
        <f t="shared" si="2"/>
        <v>-1.5213825067461884E-3</v>
      </c>
    </row>
    <row r="11" spans="1:16" ht="16" x14ac:dyDescent="0.2">
      <c r="A11" t="s">
        <v>16</v>
      </c>
      <c r="B11">
        <v>19.71</v>
      </c>
      <c r="C11" s="23">
        <v>3.5532584995558822E-2</v>
      </c>
      <c r="D11" s="23"/>
      <c r="E11" s="6">
        <v>19.0061</v>
      </c>
      <c r="F11" s="6">
        <v>0.18136077584896446</v>
      </c>
      <c r="G11" s="26">
        <f t="shared" si="0"/>
        <v>-0.70390000000000086</v>
      </c>
      <c r="H11" s="26">
        <f t="shared" si="0"/>
        <v>0.14582819085340565</v>
      </c>
      <c r="I11" s="23"/>
      <c r="J11" s="6">
        <v>19.048999999999999</v>
      </c>
      <c r="K11" s="6">
        <v>0.182</v>
      </c>
      <c r="L11" s="26">
        <f t="shared" si="1"/>
        <v>-0.66100000000000136</v>
      </c>
      <c r="M11" s="26">
        <f t="shared" si="1"/>
        <v>0.14646741500444116</v>
      </c>
      <c r="N11" s="23"/>
      <c r="O11" s="23">
        <f t="shared" si="2"/>
        <v>-4.2899999999999494E-2</v>
      </c>
      <c r="P11" s="23">
        <f t="shared" si="2"/>
        <v>-6.3922415103551122E-4</v>
      </c>
    </row>
    <row r="12" spans="1:16" ht="16" x14ac:dyDescent="0.2">
      <c r="A12" t="s">
        <v>17</v>
      </c>
      <c r="B12">
        <v>21.11</v>
      </c>
      <c r="C12" s="23">
        <v>0.23972602739726004</v>
      </c>
      <c r="D12" s="23"/>
      <c r="E12" s="6">
        <v>20.228200000000001</v>
      </c>
      <c r="F12" s="6">
        <v>0.18521998757218006</v>
      </c>
      <c r="G12" s="26">
        <f t="shared" si="0"/>
        <v>-0.88179999999999836</v>
      </c>
      <c r="H12" s="26">
        <f t="shared" si="0"/>
        <v>-5.4506039825079983E-2</v>
      </c>
      <c r="I12" s="23"/>
      <c r="J12" s="6">
        <v>20.271999999999998</v>
      </c>
      <c r="K12" s="6">
        <v>0.185</v>
      </c>
      <c r="L12" s="26">
        <f t="shared" si="1"/>
        <v>-0.83800000000000097</v>
      </c>
      <c r="M12" s="26">
        <f t="shared" si="1"/>
        <v>-5.4726027397260041E-2</v>
      </c>
      <c r="N12" s="23"/>
      <c r="O12" s="23">
        <f t="shared" si="2"/>
        <v>-4.3799999999997397E-2</v>
      </c>
      <c r="P12" s="23">
        <f t="shared" si="2"/>
        <v>2.1998757218005816E-4</v>
      </c>
    </row>
    <row r="13" spans="1:16" ht="16" x14ac:dyDescent="0.2">
      <c r="A13" t="s">
        <v>18</v>
      </c>
      <c r="B13">
        <v>22.43</v>
      </c>
      <c r="C13" s="23">
        <v>0.21302348099733723</v>
      </c>
      <c r="D13" s="23"/>
      <c r="E13" s="6">
        <v>21.479300000000002</v>
      </c>
      <c r="F13" s="6">
        <v>0.18905645551257269</v>
      </c>
      <c r="G13" s="26">
        <f t="shared" si="0"/>
        <v>-0.95069999999999766</v>
      </c>
      <c r="H13" s="26">
        <f t="shared" si="0"/>
        <v>-2.3967025484764537E-2</v>
      </c>
      <c r="I13" s="23"/>
      <c r="J13" s="6">
        <v>21.521000000000001</v>
      </c>
      <c r="K13" s="6">
        <v>0.189</v>
      </c>
      <c r="L13" s="26">
        <f t="shared" si="1"/>
        <v>-0.90899999999999892</v>
      </c>
      <c r="M13" s="26">
        <f t="shared" si="1"/>
        <v>-2.4023480997337227E-2</v>
      </c>
      <c r="N13" s="23"/>
      <c r="O13" s="23">
        <f t="shared" si="2"/>
        <v>-4.1699999999998738E-2</v>
      </c>
      <c r="P13" s="23">
        <f t="shared" si="2"/>
        <v>5.6455512572689548E-5</v>
      </c>
    </row>
    <row r="14" spans="1:16" ht="16" x14ac:dyDescent="0.2">
      <c r="A14" t="s">
        <v>19</v>
      </c>
      <c r="B14">
        <v>23.67</v>
      </c>
      <c r="C14" s="23">
        <v>0.20077720207253918</v>
      </c>
      <c r="D14" s="23"/>
      <c r="E14" s="6">
        <v>22.759399999999999</v>
      </c>
      <c r="F14" s="6">
        <v>0.19287038013590233</v>
      </c>
      <c r="G14" s="26">
        <f t="shared" si="0"/>
        <v>-0.9106000000000023</v>
      </c>
      <c r="H14" s="26">
        <f t="shared" si="0"/>
        <v>-7.9068219366368597E-3</v>
      </c>
      <c r="I14" s="23"/>
      <c r="J14" s="6">
        <v>22.797999999999998</v>
      </c>
      <c r="K14" s="6">
        <v>0.193</v>
      </c>
      <c r="L14" s="26">
        <f t="shared" si="1"/>
        <v>-0.87200000000000344</v>
      </c>
      <c r="M14" s="26">
        <f t="shared" si="1"/>
        <v>-7.7772020725391799E-3</v>
      </c>
      <c r="N14" s="23"/>
      <c r="O14" s="23">
        <f t="shared" si="2"/>
        <v>-3.8599999999998857E-2</v>
      </c>
      <c r="P14" s="23">
        <f t="shared" si="2"/>
        <v>-1.2961986409767978E-4</v>
      </c>
    </row>
    <row r="15" spans="1:16" ht="16" x14ac:dyDescent="0.2">
      <c r="A15" t="s">
        <v>20</v>
      </c>
      <c r="B15">
        <v>26</v>
      </c>
      <c r="C15" s="23">
        <v>0.38115491575331234</v>
      </c>
      <c r="D15" s="23"/>
      <c r="E15" s="6">
        <v>24.0685</v>
      </c>
      <c r="F15" s="6">
        <v>0.19666195955893409</v>
      </c>
      <c r="G15" s="26">
        <f t="shared" si="0"/>
        <v>-1.9314999999999998</v>
      </c>
      <c r="H15" s="26">
        <f t="shared" si="0"/>
        <v>-0.18449295619437825</v>
      </c>
      <c r="I15" s="23"/>
      <c r="J15" s="6">
        <v>24.100999999999999</v>
      </c>
      <c r="K15" s="6">
        <v>0.19600000000000001</v>
      </c>
      <c r="L15" s="26">
        <f t="shared" si="1"/>
        <v>-1.8990000000000009</v>
      </c>
      <c r="M15" s="26">
        <f t="shared" si="1"/>
        <v>-0.18515491575331233</v>
      </c>
      <c r="N15" s="23"/>
      <c r="O15" s="23">
        <f t="shared" si="2"/>
        <v>-3.2499999999998863E-2</v>
      </c>
      <c r="P15" s="23">
        <f t="shared" si="2"/>
        <v>6.619595589340832E-4</v>
      </c>
    </row>
    <row r="16" spans="1:16" ht="16" x14ac:dyDescent="0.2">
      <c r="A16" t="s">
        <v>21</v>
      </c>
      <c r="B16">
        <v>25.48</v>
      </c>
      <c r="C16" s="23">
        <v>-8.7534719299722175E-2</v>
      </c>
      <c r="D16" s="23"/>
      <c r="E16" s="6">
        <v>25.406600000000001</v>
      </c>
      <c r="F16" s="6">
        <v>0.2004313895837391</v>
      </c>
      <c r="G16" s="26">
        <f t="shared" si="0"/>
        <v>-7.3399999999999466E-2</v>
      </c>
      <c r="H16" s="26">
        <f t="shared" si="0"/>
        <v>0.2879661088834613</v>
      </c>
      <c r="I16" s="23"/>
      <c r="J16" s="6">
        <v>25.431999999999999</v>
      </c>
      <c r="K16" s="6">
        <v>0.2</v>
      </c>
      <c r="L16" s="26">
        <f t="shared" si="1"/>
        <v>-4.8000000000001819E-2</v>
      </c>
      <c r="M16" s="26">
        <f t="shared" si="1"/>
        <v>0.28753471929972219</v>
      </c>
      <c r="N16" s="23"/>
      <c r="O16" s="23">
        <f t="shared" si="2"/>
        <v>-2.5399999999997647E-2</v>
      </c>
      <c r="P16" s="23">
        <f t="shared" si="2"/>
        <v>4.3138958373911684E-4</v>
      </c>
    </row>
    <row r="17" spans="1:16" ht="16" x14ac:dyDescent="0.2">
      <c r="A17" t="s">
        <v>22</v>
      </c>
      <c r="B17">
        <v>27.67</v>
      </c>
      <c r="C17" s="23">
        <v>0.3286314525810326</v>
      </c>
      <c r="D17" s="23"/>
      <c r="E17" s="6">
        <v>26.773700000000002</v>
      </c>
      <c r="F17" s="6">
        <v>0.20417886373140579</v>
      </c>
      <c r="G17" s="26">
        <f t="shared" si="0"/>
        <v>-0.8963000000000001</v>
      </c>
      <c r="H17" s="26">
        <f t="shared" si="0"/>
        <v>-0.12445258884962682</v>
      </c>
      <c r="I17" s="23"/>
      <c r="J17" s="6">
        <v>26.791</v>
      </c>
      <c r="K17" s="6">
        <v>0.20300000000000001</v>
      </c>
      <c r="L17" s="26">
        <f t="shared" si="1"/>
        <v>-0.87900000000000134</v>
      </c>
      <c r="M17" s="26">
        <f t="shared" si="1"/>
        <v>-0.12563145258103259</v>
      </c>
      <c r="N17" s="23"/>
      <c r="O17" s="23">
        <f t="shared" si="2"/>
        <v>-1.7299999999998761E-2</v>
      </c>
      <c r="P17" s="23">
        <f t="shared" si="2"/>
        <v>1.1788637314057715E-3</v>
      </c>
    </row>
    <row r="18" spans="1:16" ht="16" x14ac:dyDescent="0.2">
      <c r="A18" t="s">
        <v>23</v>
      </c>
      <c r="B18">
        <v>28.32</v>
      </c>
      <c r="C18" s="23">
        <v>9.3572302598430662E-2</v>
      </c>
      <c r="D18" s="23"/>
      <c r="E18" s="6">
        <v>28.169800000000002</v>
      </c>
      <c r="F18" s="6">
        <v>0.20790457327515605</v>
      </c>
      <c r="G18" s="26">
        <f t="shared" si="0"/>
        <v>-0.15019999999999811</v>
      </c>
      <c r="H18" s="26">
        <f t="shared" si="0"/>
        <v>0.11433227067672538</v>
      </c>
      <c r="I18" s="23"/>
      <c r="J18" s="6">
        <v>28.177</v>
      </c>
      <c r="K18" s="6">
        <v>0.20699999999999999</v>
      </c>
      <c r="L18" s="26">
        <f t="shared" si="1"/>
        <v>-0.14300000000000068</v>
      </c>
      <c r="M18" s="26">
        <f t="shared" si="1"/>
        <v>0.11342769740156933</v>
      </c>
      <c r="N18" s="23"/>
      <c r="O18" s="23">
        <f t="shared" si="2"/>
        <v>-7.1999999999974307E-3</v>
      </c>
      <c r="P18" s="23">
        <f t="shared" si="2"/>
        <v>9.0457327515605646E-4</v>
      </c>
    </row>
    <row r="19" spans="1:16" ht="16" x14ac:dyDescent="0.2">
      <c r="A19" t="s">
        <v>24</v>
      </c>
      <c r="B19">
        <v>29.11</v>
      </c>
      <c r="C19" s="23">
        <v>0.11577636110500465</v>
      </c>
      <c r="D19" s="23"/>
      <c r="E19" s="6">
        <v>29.594899999999999</v>
      </c>
      <c r="F19" s="6">
        <v>0.2116087072728888</v>
      </c>
      <c r="G19" s="26">
        <f t="shared" si="0"/>
        <v>0.48489999999999966</v>
      </c>
      <c r="H19" s="26">
        <f t="shared" si="0"/>
        <v>9.583234616788415E-2</v>
      </c>
      <c r="I19" s="23"/>
      <c r="J19" s="6">
        <v>29.591999999999999</v>
      </c>
      <c r="K19" s="6">
        <v>0.21</v>
      </c>
      <c r="L19" s="26">
        <f t="shared" si="1"/>
        <v>0.48199999999999932</v>
      </c>
      <c r="M19" s="26">
        <f t="shared" si="1"/>
        <v>9.422363889499534E-2</v>
      </c>
      <c r="N19" s="23"/>
      <c r="O19" s="23">
        <f t="shared" si="2"/>
        <v>2.9000000000003467E-3</v>
      </c>
      <c r="P19" s="23">
        <f t="shared" si="2"/>
        <v>1.6087072728888097E-3</v>
      </c>
    </row>
    <row r="20" spans="1:16" ht="16" x14ac:dyDescent="0.2">
      <c r="A20" t="s">
        <v>25</v>
      </c>
      <c r="B20">
        <v>30.69</v>
      </c>
      <c r="C20" s="23">
        <v>0.22878656240949927</v>
      </c>
      <c r="D20" s="23"/>
      <c r="E20" s="6">
        <v>31.048999999999999</v>
      </c>
      <c r="F20" s="6">
        <v>0.21529145259916202</v>
      </c>
      <c r="G20" s="26">
        <f t="shared" si="0"/>
        <v>0.35899999999999821</v>
      </c>
      <c r="H20" s="26">
        <f t="shared" si="0"/>
        <v>-1.3495109810337247E-2</v>
      </c>
      <c r="I20" s="23"/>
      <c r="J20" s="6">
        <v>31.036000000000001</v>
      </c>
      <c r="K20" s="6">
        <v>0.214</v>
      </c>
      <c r="L20" s="26">
        <f t="shared" si="1"/>
        <v>0.34600000000000009</v>
      </c>
      <c r="M20" s="26">
        <f t="shared" si="1"/>
        <v>-1.4786562409499271E-2</v>
      </c>
      <c r="N20" s="23"/>
      <c r="O20" s="23">
        <f t="shared" si="2"/>
        <v>1.2999999999998124E-2</v>
      </c>
      <c r="P20" s="23">
        <f t="shared" si="2"/>
        <v>1.291452599162024E-3</v>
      </c>
    </row>
    <row r="21" spans="1:16" ht="16" x14ac:dyDescent="0.2">
      <c r="A21" t="s">
        <v>26</v>
      </c>
      <c r="B21">
        <v>30.55</v>
      </c>
      <c r="C21" s="23">
        <v>-1.9555803883223994E-2</v>
      </c>
      <c r="D21" s="23"/>
      <c r="E21" s="6">
        <v>32.5321</v>
      </c>
      <c r="F21" s="6">
        <v>0.21895299397661513</v>
      </c>
      <c r="G21" s="26">
        <f t="shared" si="0"/>
        <v>1.9820999999999991</v>
      </c>
      <c r="H21" s="26">
        <f t="shared" si="0"/>
        <v>0.23850879785983914</v>
      </c>
      <c r="I21" s="23"/>
      <c r="J21" s="6">
        <v>32.509</v>
      </c>
      <c r="K21" s="6">
        <v>0.218</v>
      </c>
      <c r="L21" s="26">
        <f t="shared" si="1"/>
        <v>1.9589999999999996</v>
      </c>
      <c r="M21" s="26">
        <f t="shared" si="1"/>
        <v>0.237555803883224</v>
      </c>
      <c r="N21" s="23"/>
      <c r="O21" s="23">
        <f t="shared" si="2"/>
        <v>2.3099999999999454E-2</v>
      </c>
      <c r="P21" s="23">
        <f t="shared" si="2"/>
        <v>9.5299397661513519E-4</v>
      </c>
    </row>
    <row r="22" spans="1:16" ht="16" x14ac:dyDescent="0.2">
      <c r="A22" t="s">
        <v>27</v>
      </c>
      <c r="B22">
        <v>30.04</v>
      </c>
      <c r="C22" s="23">
        <v>-6.1110778263735129E-2</v>
      </c>
      <c r="D22" s="23"/>
      <c r="E22" s="6">
        <v>34.044200000000004</v>
      </c>
      <c r="F22" s="6">
        <v>0.22259351400686045</v>
      </c>
      <c r="G22" s="26">
        <f t="shared" si="0"/>
        <v>4.0042000000000044</v>
      </c>
      <c r="H22" s="26">
        <f t="shared" si="0"/>
        <v>0.28370429227059557</v>
      </c>
      <c r="I22" s="23"/>
      <c r="J22" s="6">
        <v>34.011000000000003</v>
      </c>
      <c r="K22" s="6">
        <v>0.221</v>
      </c>
      <c r="L22" s="26">
        <f t="shared" si="1"/>
        <v>3.9710000000000036</v>
      </c>
      <c r="M22" s="26">
        <f t="shared" si="1"/>
        <v>0.28211077826373515</v>
      </c>
      <c r="N22" s="23"/>
      <c r="O22" s="23">
        <f t="shared" si="2"/>
        <v>3.3200000000000784E-2</v>
      </c>
      <c r="P22" s="23">
        <f t="shared" si="2"/>
        <v>1.5935140068604192E-3</v>
      </c>
    </row>
    <row r="23" spans="1:16" ht="16" x14ac:dyDescent="0.2">
      <c r="A23" t="s">
        <v>28</v>
      </c>
      <c r="B23">
        <v>35.29</v>
      </c>
      <c r="C23" s="23">
        <v>0.66405261826460915</v>
      </c>
      <c r="D23" s="23"/>
      <c r="E23" s="6">
        <v>35.585300000000004</v>
      </c>
      <c r="F23" s="6">
        <v>0.22621319320083375</v>
      </c>
      <c r="G23" s="26">
        <f t="shared" si="0"/>
        <v>0.29530000000000456</v>
      </c>
      <c r="H23" s="26">
        <f t="shared" si="0"/>
        <v>-0.43783942506377538</v>
      </c>
      <c r="I23" s="23"/>
      <c r="J23" s="6">
        <v>35.542000000000002</v>
      </c>
      <c r="K23" s="6">
        <v>0.22500000000000001</v>
      </c>
      <c r="L23" s="26">
        <f t="shared" si="1"/>
        <v>0.25200000000000244</v>
      </c>
      <c r="M23" s="26">
        <f t="shared" si="1"/>
        <v>-0.43905261826460917</v>
      </c>
      <c r="N23" s="23"/>
      <c r="O23" s="23">
        <f t="shared" si="2"/>
        <v>4.3300000000002115E-2</v>
      </c>
      <c r="P23" s="23">
        <f t="shared" si="2"/>
        <v>1.2131932008337953E-3</v>
      </c>
    </row>
    <row r="24" spans="1:16" ht="16" x14ac:dyDescent="0.2">
      <c r="A24" t="s">
        <v>29</v>
      </c>
      <c r="B24">
        <v>37.74</v>
      </c>
      <c r="C24" s="23">
        <v>0.31339942436840457</v>
      </c>
      <c r="D24" s="23"/>
      <c r="E24" s="6">
        <v>37.1554</v>
      </c>
      <c r="F24" s="6">
        <v>0.22981221000863516</v>
      </c>
      <c r="G24" s="26">
        <f t="shared" si="0"/>
        <v>-0.58460000000000178</v>
      </c>
      <c r="H24" s="26">
        <f t="shared" si="0"/>
        <v>-8.3587214359769402E-2</v>
      </c>
      <c r="I24" s="23"/>
      <c r="J24" s="6">
        <v>37.103000000000002</v>
      </c>
      <c r="K24" s="6">
        <v>0.22900000000000001</v>
      </c>
      <c r="L24" s="26">
        <f t="shared" si="1"/>
        <v>-0.63700000000000045</v>
      </c>
      <c r="M24" s="26">
        <f t="shared" si="1"/>
        <v>-8.4399424368404558E-2</v>
      </c>
      <c r="N24" s="23"/>
      <c r="O24" s="23">
        <f t="shared" si="2"/>
        <v>5.239999999999867E-2</v>
      </c>
      <c r="P24" s="23">
        <f t="shared" si="2"/>
        <v>8.122100086351558E-4</v>
      </c>
    </row>
    <row r="25" spans="1:16" ht="16" x14ac:dyDescent="0.2">
      <c r="A25" t="s">
        <v>30</v>
      </c>
      <c r="B25">
        <v>41.45</v>
      </c>
      <c r="C25" s="23">
        <v>0.46101273687480598</v>
      </c>
      <c r="D25" s="23"/>
      <c r="E25" s="6">
        <v>38.7545</v>
      </c>
      <c r="F25" s="6">
        <v>0.23339074084885281</v>
      </c>
      <c r="G25" s="26">
        <f t="shared" si="0"/>
        <v>-2.6955000000000027</v>
      </c>
      <c r="H25" s="26">
        <f t="shared" si="0"/>
        <v>-0.22762199602595318</v>
      </c>
      <c r="I25" s="23"/>
      <c r="J25" s="6">
        <v>38.694000000000003</v>
      </c>
      <c r="K25" s="6">
        <v>0.23200000000000001</v>
      </c>
      <c r="L25" s="26">
        <f t="shared" si="1"/>
        <v>-2.7560000000000002</v>
      </c>
      <c r="M25" s="26">
        <f t="shared" si="1"/>
        <v>-0.22901273687480597</v>
      </c>
      <c r="N25" s="23"/>
      <c r="O25" s="23">
        <f t="shared" si="2"/>
        <v>6.0499999999997556E-2</v>
      </c>
      <c r="P25" s="23">
        <f t="shared" si="2"/>
        <v>1.390740848852795E-3</v>
      </c>
    </row>
    <row r="26" spans="1:16" ht="16" x14ac:dyDescent="0.2">
      <c r="A26" t="s">
        <v>31</v>
      </c>
      <c r="B26">
        <v>43.13</v>
      </c>
      <c r="C26" s="23">
        <v>0.23317140874392778</v>
      </c>
      <c r="D26" s="23"/>
      <c r="E26" s="6">
        <v>40.382599999999996</v>
      </c>
      <c r="F26" s="6">
        <v>0.23694896013738648</v>
      </c>
      <c r="G26" s="26">
        <f t="shared" si="0"/>
        <v>-2.7474000000000061</v>
      </c>
      <c r="H26" s="26">
        <f t="shared" si="0"/>
        <v>3.7775513934587002E-3</v>
      </c>
      <c r="I26" s="23"/>
      <c r="J26" s="6">
        <v>40.316000000000003</v>
      </c>
      <c r="K26" s="6">
        <v>0.23599999999999999</v>
      </c>
      <c r="L26" s="26">
        <f t="shared" si="1"/>
        <v>-2.8140000000000001</v>
      </c>
      <c r="M26" s="26">
        <f t="shared" si="1"/>
        <v>2.8285912560722104E-3</v>
      </c>
      <c r="N26" s="23"/>
      <c r="O26" s="23">
        <f t="shared" si="2"/>
        <v>6.6599999999993997E-2</v>
      </c>
      <c r="P26" s="23">
        <f t="shared" si="2"/>
        <v>9.4896013738648977E-4</v>
      </c>
    </row>
    <row r="27" spans="1:16" ht="16" x14ac:dyDescent="0.2">
      <c r="A27" t="s">
        <v>32</v>
      </c>
      <c r="B27">
        <v>45.67</v>
      </c>
      <c r="C27" s="23">
        <v>0.33671372704977787</v>
      </c>
      <c r="D27" s="23"/>
      <c r="E27" s="6">
        <v>42.039699999999996</v>
      </c>
      <c r="F27" s="6">
        <v>0.24048704031579246</v>
      </c>
      <c r="G27" s="26">
        <f t="shared" si="0"/>
        <v>-3.6303000000000054</v>
      </c>
      <c r="H27" s="26">
        <f t="shared" si="0"/>
        <v>-9.6226686733985406E-2</v>
      </c>
      <c r="I27" s="23"/>
      <c r="J27" s="6">
        <v>41.968000000000004</v>
      </c>
      <c r="K27" s="6">
        <v>0.24</v>
      </c>
      <c r="L27" s="26">
        <f t="shared" si="1"/>
        <v>-3.7019999999999982</v>
      </c>
      <c r="M27" s="26">
        <f t="shared" si="1"/>
        <v>-9.6713727049777876E-2</v>
      </c>
      <c r="N27" s="23"/>
      <c r="O27" s="23">
        <f t="shared" si="2"/>
        <v>7.169999999999277E-2</v>
      </c>
      <c r="P27" s="23">
        <f t="shared" si="2"/>
        <v>4.8704031579246965E-4</v>
      </c>
    </row>
    <row r="28" spans="1:16" ht="16" x14ac:dyDescent="0.2">
      <c r="A28" t="s">
        <v>33</v>
      </c>
      <c r="B28">
        <v>44.89</v>
      </c>
      <c r="C28" s="23">
        <v>-9.8422712933754083E-2</v>
      </c>
      <c r="D28" s="23"/>
      <c r="E28" s="6">
        <v>43.725800000000007</v>
      </c>
      <c r="F28" s="6">
        <v>0.24400515187913493</v>
      </c>
      <c r="G28" s="26">
        <f t="shared" si="0"/>
        <v>-1.1641999999999939</v>
      </c>
      <c r="H28" s="26">
        <f t="shared" si="0"/>
        <v>0.342427864812889</v>
      </c>
      <c r="I28" s="23"/>
      <c r="J28" s="6">
        <v>43.652000000000001</v>
      </c>
      <c r="K28" s="6">
        <v>0.24399999999999999</v>
      </c>
      <c r="L28" s="26">
        <f t="shared" si="1"/>
        <v>-1.2379999999999995</v>
      </c>
      <c r="M28" s="26">
        <f t="shared" si="1"/>
        <v>0.34242271293375409</v>
      </c>
      <c r="N28" s="23"/>
      <c r="O28" s="23">
        <f t="shared" si="2"/>
        <v>7.3800000000005639E-2</v>
      </c>
      <c r="P28" s="23">
        <f t="shared" si="2"/>
        <v>5.1518791349125515E-6</v>
      </c>
    </row>
    <row r="29" spans="1:16" ht="16" x14ac:dyDescent="0.2">
      <c r="A29" t="s">
        <v>34</v>
      </c>
      <c r="B29">
        <v>47.48</v>
      </c>
      <c r="C29" s="23">
        <v>0.37661771121128346</v>
      </c>
      <c r="D29" s="23"/>
      <c r="E29" s="6">
        <v>45.440899999999999</v>
      </c>
      <c r="F29" s="6">
        <v>0.24750346340336998</v>
      </c>
      <c r="G29" s="26">
        <f t="shared" si="0"/>
        <v>-2.0390999999999977</v>
      </c>
      <c r="H29" s="26">
        <f t="shared" si="0"/>
        <v>-0.12911424780791347</v>
      </c>
      <c r="I29" s="23"/>
      <c r="J29" s="6">
        <v>45.366999999999997</v>
      </c>
      <c r="K29" s="6">
        <v>0.248</v>
      </c>
      <c r="L29" s="26">
        <f t="shared" si="1"/>
        <v>-2.1129999999999995</v>
      </c>
      <c r="M29" s="26">
        <f t="shared" si="1"/>
        <v>-0.12861771121128346</v>
      </c>
      <c r="N29" s="23"/>
      <c r="O29" s="23">
        <f t="shared" si="2"/>
        <v>7.3900000000001853E-2</v>
      </c>
      <c r="P29" s="23">
        <f t="shared" si="2"/>
        <v>-4.9653659663001504E-4</v>
      </c>
    </row>
    <row r="30" spans="1:16" ht="16" x14ac:dyDescent="0.2">
      <c r="A30" t="s">
        <v>35</v>
      </c>
      <c r="B30">
        <v>49.92</v>
      </c>
      <c r="C30" s="23">
        <v>0.36805188928275206</v>
      </c>
      <c r="D30" s="23"/>
      <c r="E30" s="6">
        <v>47.185000000000002</v>
      </c>
      <c r="F30" s="6">
        <v>0.25098214157229037</v>
      </c>
      <c r="G30" s="26">
        <f t="shared" ref="G30:G37" si="3">E30-B30</f>
        <v>-2.7349999999999994</v>
      </c>
      <c r="H30" s="26">
        <f t="shared" ref="H30:H37" si="4">F30-C30</f>
        <v>-0.11706974771046169</v>
      </c>
      <c r="I30" s="23"/>
      <c r="J30" s="6">
        <v>47.113</v>
      </c>
      <c r="K30" s="6">
        <v>0.251</v>
      </c>
      <c r="L30" s="26">
        <f t="shared" ref="L30:L37" si="5">J30-B30</f>
        <v>-2.8070000000000022</v>
      </c>
      <c r="M30" s="26">
        <f t="shared" ref="M30:M37" si="6">K30-C30</f>
        <v>-0.11705188928275206</v>
      </c>
      <c r="N30" s="23"/>
      <c r="O30" s="23">
        <f t="shared" ref="O30:O37" si="7">G30-L30</f>
        <v>7.2000000000002728E-2</v>
      </c>
      <c r="P30" s="23">
        <f t="shared" ref="P30:P37" si="8">H30-M30</f>
        <v>-1.78584277096272E-5</v>
      </c>
    </row>
    <row r="31" spans="1:16" ht="16" x14ac:dyDescent="0.2">
      <c r="A31" t="s">
        <v>36</v>
      </c>
      <c r="B31">
        <v>49.52</v>
      </c>
      <c r="C31" s="23">
        <v>-5.4193198753556236E-2</v>
      </c>
      <c r="D31" s="23"/>
      <c r="E31" s="6">
        <v>48.958100000000002</v>
      </c>
      <c r="F31" s="6">
        <v>0.25444135120397199</v>
      </c>
      <c r="G31" s="26">
        <f t="shared" si="3"/>
        <v>-0.5619000000000014</v>
      </c>
      <c r="H31" s="26">
        <f t="shared" si="4"/>
        <v>0.3086345499575282</v>
      </c>
      <c r="I31" s="23"/>
      <c r="J31" s="6">
        <v>48.890999999999998</v>
      </c>
      <c r="K31" s="6">
        <v>0.255</v>
      </c>
      <c r="L31" s="26">
        <f t="shared" si="5"/>
        <v>-0.62900000000000489</v>
      </c>
      <c r="M31" s="26">
        <f t="shared" si="6"/>
        <v>0.30919319875355622</v>
      </c>
      <c r="N31" s="23"/>
      <c r="O31" s="23">
        <f t="shared" si="7"/>
        <v>6.710000000000349E-2</v>
      </c>
      <c r="P31" s="23">
        <f t="shared" si="8"/>
        <v>-5.586487960280162E-4</v>
      </c>
    </row>
    <row r="32" spans="1:16" ht="16" x14ac:dyDescent="0.2">
      <c r="A32" t="s">
        <v>37</v>
      </c>
      <c r="B32">
        <v>51.15</v>
      </c>
      <c r="C32" s="23">
        <v>0.22397801442803097</v>
      </c>
      <c r="D32" s="23"/>
      <c r="E32" s="6">
        <v>50.760199999999998</v>
      </c>
      <c r="F32" s="6">
        <v>0.25788125527682715</v>
      </c>
      <c r="G32" s="26">
        <f t="shared" si="3"/>
        <v>-0.38980000000000103</v>
      </c>
      <c r="H32" s="26">
        <f t="shared" si="4"/>
        <v>3.3903240848796173E-2</v>
      </c>
      <c r="I32" s="23"/>
      <c r="J32" s="6">
        <v>50.701999999999998</v>
      </c>
      <c r="K32" s="6">
        <v>0.25900000000000001</v>
      </c>
      <c r="L32" s="26">
        <f t="shared" si="5"/>
        <v>-0.4480000000000004</v>
      </c>
      <c r="M32" s="26">
        <f t="shared" si="6"/>
        <v>3.5021985571969033E-2</v>
      </c>
      <c r="N32" s="23"/>
      <c r="O32" s="23">
        <f t="shared" si="7"/>
        <v>5.8199999999999363E-2</v>
      </c>
      <c r="P32" s="23">
        <f t="shared" si="8"/>
        <v>-1.1187447231728598E-3</v>
      </c>
    </row>
    <row r="33" spans="1:17" ht="16" x14ac:dyDescent="0.2">
      <c r="A33" t="s">
        <v>38</v>
      </c>
      <c r="B33">
        <v>52.15</v>
      </c>
      <c r="C33" s="23">
        <v>0.14542281683996219</v>
      </c>
      <c r="D33" s="23"/>
      <c r="E33" s="6">
        <v>52.591300000000004</v>
      </c>
      <c r="F33" s="6">
        <v>0.2613020149551924</v>
      </c>
      <c r="G33" s="26">
        <f t="shared" si="3"/>
        <v>0.44130000000000535</v>
      </c>
      <c r="H33" s="26">
        <f t="shared" si="4"/>
        <v>0.1158791981152302</v>
      </c>
      <c r="I33" s="23"/>
      <c r="J33" s="6">
        <v>52.545000000000002</v>
      </c>
      <c r="K33" s="6">
        <v>0.26300000000000001</v>
      </c>
      <c r="L33" s="26">
        <f t="shared" si="5"/>
        <v>0.39500000000000313</v>
      </c>
      <c r="M33" s="26">
        <f t="shared" si="6"/>
        <v>0.11757718316003782</v>
      </c>
      <c r="N33" s="23"/>
      <c r="O33" s="23">
        <f t="shared" si="7"/>
        <v>4.6300000000002228E-2</v>
      </c>
      <c r="P33" s="23">
        <f t="shared" si="8"/>
        <v>-1.697985044807615E-3</v>
      </c>
    </row>
    <row r="34" spans="1:17" ht="16" x14ac:dyDescent="0.2">
      <c r="A34" t="s">
        <v>39</v>
      </c>
      <c r="B34">
        <v>51.51</v>
      </c>
      <c r="C34" s="23">
        <v>-8.841610830973276E-2</v>
      </c>
      <c r="D34" s="23"/>
      <c r="E34" s="6">
        <v>54.451400000000007</v>
      </c>
      <c r="F34" s="6">
        <v>0.26470378961449281</v>
      </c>
      <c r="G34" s="26">
        <f t="shared" si="3"/>
        <v>2.9414000000000087</v>
      </c>
      <c r="H34" s="26">
        <f t="shared" si="4"/>
        <v>0.3531198979242256</v>
      </c>
      <c r="I34" s="23"/>
      <c r="J34" s="6">
        <v>54.42</v>
      </c>
      <c r="K34" s="6">
        <v>0.26700000000000002</v>
      </c>
      <c r="L34" s="26">
        <f t="shared" si="5"/>
        <v>2.9100000000000037</v>
      </c>
      <c r="M34" s="26">
        <f t="shared" si="6"/>
        <v>0.3554161083097328</v>
      </c>
      <c r="N34" s="23"/>
      <c r="O34" s="23">
        <f t="shared" si="7"/>
        <v>3.1400000000004979E-2</v>
      </c>
      <c r="P34" s="23">
        <f t="shared" si="8"/>
        <v>-2.2962103855072025E-3</v>
      </c>
    </row>
    <row r="35" spans="1:17" ht="16" x14ac:dyDescent="0.2">
      <c r="A35" t="s">
        <v>40</v>
      </c>
      <c r="B35">
        <v>56.28</v>
      </c>
      <c r="C35" s="23">
        <v>0.70312500000000044</v>
      </c>
      <c r="D35" s="23"/>
      <c r="E35" s="6">
        <v>56.340500000000006</v>
      </c>
      <c r="F35" s="6">
        <v>0.26808673686600615</v>
      </c>
      <c r="G35" s="26">
        <f t="shared" si="3"/>
        <v>6.0500000000004661E-2</v>
      </c>
      <c r="H35" s="26">
        <f t="shared" si="4"/>
        <v>-0.4350382631339943</v>
      </c>
      <c r="I35" s="23"/>
      <c r="J35" s="6">
        <v>56.329000000000001</v>
      </c>
      <c r="K35" s="6">
        <v>0.27100000000000002</v>
      </c>
      <c r="L35" s="26">
        <f t="shared" si="5"/>
        <v>4.8999999999999488E-2</v>
      </c>
      <c r="M35" s="26">
        <f t="shared" si="6"/>
        <v>-0.43212500000000043</v>
      </c>
      <c r="N35" s="23"/>
      <c r="O35" s="23">
        <f t="shared" si="7"/>
        <v>1.1500000000005173E-2</v>
      </c>
      <c r="P35" s="23">
        <f t="shared" si="8"/>
        <v>-2.9132631339938708E-3</v>
      </c>
    </row>
    <row r="36" spans="1:17" ht="16" x14ac:dyDescent="0.2">
      <c r="A36" t="s">
        <v>41</v>
      </c>
      <c r="B36">
        <v>57.72</v>
      </c>
      <c r="C36" s="23">
        <v>0.22287571583346194</v>
      </c>
      <c r="D36" s="23"/>
      <c r="E36" s="6">
        <v>58.258600000000001</v>
      </c>
      <c r="F36" s="6">
        <v>0.27145101258119692</v>
      </c>
      <c r="G36" s="26">
        <f t="shared" si="3"/>
        <v>0.53860000000000241</v>
      </c>
      <c r="H36" s="26">
        <f t="shared" si="4"/>
        <v>4.8575296747734975E-2</v>
      </c>
      <c r="I36" s="23"/>
      <c r="J36" s="6">
        <v>58.271999999999998</v>
      </c>
      <c r="K36" s="6">
        <v>0.27500000000000002</v>
      </c>
      <c r="L36" s="26">
        <f t="shared" si="5"/>
        <v>0.5519999999999996</v>
      </c>
      <c r="M36" s="26">
        <f t="shared" si="6"/>
        <v>5.2124284166538082E-2</v>
      </c>
      <c r="N36" s="23"/>
      <c r="O36" s="23">
        <f t="shared" si="7"/>
        <v>-1.3399999999997192E-2</v>
      </c>
      <c r="P36" s="23">
        <f t="shared" si="8"/>
        <v>-3.5489874188031068E-3</v>
      </c>
    </row>
    <row r="37" spans="1:17" ht="16" x14ac:dyDescent="0.2">
      <c r="A37" t="s">
        <v>42</v>
      </c>
      <c r="B37">
        <v>60.35</v>
      </c>
      <c r="C37" s="23">
        <v>0.39014982940216625</v>
      </c>
      <c r="D37" s="23"/>
      <c r="E37" s="6">
        <v>60.205700000000007</v>
      </c>
      <c r="F37" s="6">
        <v>0.27479677091566079</v>
      </c>
      <c r="G37" s="26">
        <f t="shared" si="3"/>
        <v>-0.1442999999999941</v>
      </c>
      <c r="H37" s="26">
        <f t="shared" si="4"/>
        <v>-0.11535305848650546</v>
      </c>
      <c r="I37" s="23"/>
      <c r="J37" s="6">
        <v>60.247999999999998</v>
      </c>
      <c r="K37" s="6">
        <v>0.27900000000000003</v>
      </c>
      <c r="L37" s="26">
        <f t="shared" si="5"/>
        <v>-0.10200000000000387</v>
      </c>
      <c r="M37" s="26">
        <f t="shared" si="6"/>
        <v>-0.11114982940216622</v>
      </c>
      <c r="N37" s="23"/>
      <c r="O37" s="23">
        <f t="shared" si="7"/>
        <v>-4.2299999999990234E-2</v>
      </c>
      <c r="P37" s="23">
        <f t="shared" si="8"/>
        <v>-4.2032290843392328E-3</v>
      </c>
    </row>
    <row r="38" spans="1:17" x14ac:dyDescent="0.15">
      <c r="G38" s="16">
        <f>SUM(G3:G37)</f>
        <v>-23.209999999999965</v>
      </c>
      <c r="H38" s="16">
        <f>SUM(H3:H37)</f>
        <v>-4.9114169432013799E-2</v>
      </c>
      <c r="L38" s="16">
        <f>SUM(L3:L37)</f>
        <v>-23.79300000000001</v>
      </c>
      <c r="M38" s="16">
        <f>SUM(M3:M37)</f>
        <v>-2.3764864410734055E-2</v>
      </c>
      <c r="O38" s="16">
        <f>SUM(O3:O37)</f>
        <v>0.58300000000004104</v>
      </c>
      <c r="P38" s="16">
        <f>SUM(P3:P37)</f>
        <v>-2.5349305021279661E-2</v>
      </c>
      <c r="Q38" s="16" t="s">
        <v>54</v>
      </c>
    </row>
    <row r="39" spans="1:17" x14ac:dyDescent="0.15">
      <c r="G39" s="27">
        <f>AVERAGE(G3:G37)</f>
        <v>-0.66314285714285615</v>
      </c>
      <c r="H39" s="27">
        <f>AVERAGE(H3:H37)</f>
        <v>-1.4445343950592294E-3</v>
      </c>
      <c r="I39" s="27"/>
      <c r="J39" s="27"/>
      <c r="K39" s="27"/>
      <c r="L39" s="27">
        <f>AVERAGE(L3:L37)</f>
        <v>-0.67980000000000029</v>
      </c>
      <c r="M39" s="27">
        <f>AVERAGE(M3:M37)</f>
        <v>-6.9896660031570749E-4</v>
      </c>
      <c r="N39" s="27"/>
      <c r="O39" s="27">
        <f>AVERAGE(O3:O37)</f>
        <v>1.6657142857144029E-2</v>
      </c>
      <c r="P39" s="27">
        <f>AVERAGE(P3:P37)</f>
        <v>-7.4556779474351941E-4</v>
      </c>
      <c r="Q39" s="19" t="s">
        <v>55</v>
      </c>
    </row>
    <row r="40" spans="1:17" x14ac:dyDescent="0.15">
      <c r="G40" s="20">
        <f t="array" ref="G40">AVERAGE(ABS(G3:G37))</f>
        <v>1.3963200000000007</v>
      </c>
      <c r="H40" s="20">
        <f t="array" ref="H40">AVERAGE(ABS(H3:H37))</f>
        <v>0.15936768935181278</v>
      </c>
      <c r="I40" s="20"/>
      <c r="J40" s="20"/>
      <c r="K40" s="20"/>
      <c r="L40" s="20">
        <f t="array" ref="L40">AVERAGE(ABS(L3:L37))</f>
        <v>1.3969428571428579</v>
      </c>
      <c r="M40" s="20">
        <f t="array" ref="M40">AVERAGE(ABS(M3:M37))</f>
        <v>0.15924770236466032</v>
      </c>
      <c r="N40" s="20"/>
      <c r="O40" s="20">
        <f t="array" ref="O40">AVERAGE(ABS(O3:O37))</f>
        <v>3.9897142857142444E-2</v>
      </c>
      <c r="P40" s="20">
        <f t="array" ref="P40">AVERAGE(ABS(P3:P37))</f>
        <v>1.5103911994736922E-3</v>
      </c>
      <c r="Q40" s="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Smoothed Medians SDs</vt:lpstr>
      <vt:lpstr>R Smoothed Medians SDS</vt:lpstr>
      <vt:lpstr>R vs Excel Comp</vt:lpstr>
      <vt:lpstr>Raw Means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2019-01-04T00:29:25Z</dcterms:created>
  <dcterms:modified xsi:type="dcterms:W3CDTF">2019-01-04T00:57:29Z</dcterms:modified>
</cp:coreProperties>
</file>