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SMOOTHED MEDIAN SD SHEETS/"/>
    </mc:Choice>
  </mc:AlternateContent>
  <xr:revisionPtr revIDLastSave="0" documentId="13_ncr:1_{FE946921-37D5-A846-B3D1-4E961A06B451}" xr6:coauthVersionLast="40" xr6:coauthVersionMax="40" xr10:uidLastSave="{00000000-0000-0000-0000-000000000000}"/>
  <bookViews>
    <workbookView xWindow="0" yWindow="0" windowWidth="51200" windowHeight="28800" activeTab="3" xr2:uid="{D4CEFE61-F944-F647-B289-AE6D97E4DE31}"/>
  </bookViews>
  <sheets>
    <sheet name="Smoothed Medians SDs" sheetId="1" r:id="rId1"/>
    <sheet name="R Smoothed Medians SDs" sheetId="2" r:id="rId2"/>
    <sheet name="R vs Excel Comp" sheetId="3" r:id="rId3"/>
    <sheet name="Raw Means comp" sheetId="4" r:id="rId4"/>
  </sheets>
  <externalReferences>
    <externalReference r:id="rId5"/>
    <externalReference r:id="rId6"/>
  </externalReferences>
  <definedNames>
    <definedName name="aFreqPerc" localSheetId="2">'[2]Freq Tables'!$F$12:$F$27</definedName>
    <definedName name="aFreqPerc" localSheetId="3">'[2]Freq Tables'!$F$12:$F$27</definedName>
    <definedName name="aFreqPerc">'[1]Freq Tables'!$F$12:$F$27</definedName>
    <definedName name="bCumPerc" localSheetId="2">'[2]Freq Tables'!$G$12:$G$27</definedName>
    <definedName name="bCumPerc" localSheetId="3">'[2]Freq Tables'!$G$12:$G$27</definedName>
    <definedName name="bCumPerc">'[1]Freq Tables'!$G$12:$G$27</definedName>
    <definedName name="Hi1Perc" localSheetId="2">'[2]Freq Tables'!$B$5</definedName>
    <definedName name="Hi1Perc" localSheetId="3">'[2]Freq Tables'!$B$5</definedName>
    <definedName name="Hi1Perc">'[1]Freq Tables'!$B$5</definedName>
    <definedName name="Hi2Perc" localSheetId="2">'[2]Freq Tables'!$B$6</definedName>
    <definedName name="Hi2Perc" localSheetId="3">'[2]Freq Tables'!$B$6</definedName>
    <definedName name="Hi2Perc">'[1]Freq Tables'!$B$6</definedName>
    <definedName name="Lo1Perc" localSheetId="2">'[2]Freq Tables'!$B$2</definedName>
    <definedName name="Lo1Perc" localSheetId="3">'[2]Freq Tables'!$B$2</definedName>
    <definedName name="Lo1Perc">'[1]Freq Tables'!$B$2</definedName>
    <definedName name="Lo2Perc" localSheetId="2">'[2]Freq Tables'!$B$3</definedName>
    <definedName name="Lo2Perc" localSheetId="3">'[2]Freq Tables'!$B$3</definedName>
    <definedName name="Lo2Perc">'[1]Freq Tables'!$B$3</definedName>
    <definedName name="Median" localSheetId="2">'[2]Freq Tables'!$B$4</definedName>
    <definedName name="Median" localSheetId="3">'[2]Freq Tables'!$B$4</definedName>
    <definedName name="Median">'[1]Freq Tables'!$B$4</definedName>
    <definedName name="zlook" localSheetId="2">'[2]Freq Tables'!$H$2:$I$11</definedName>
    <definedName name="zlook" localSheetId="3">'[2]Freq Tables'!$H$2:$I$11</definedName>
    <definedName name="zlook">'[1]Freq Tables'!$H$2:$I$11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7" i="4" l="1"/>
  <c r="L37" i="4"/>
  <c r="H37" i="4"/>
  <c r="G37" i="4"/>
  <c r="M36" i="4"/>
  <c r="L36" i="4"/>
  <c r="H36" i="4"/>
  <c r="G36" i="4"/>
  <c r="M35" i="4"/>
  <c r="L35" i="4"/>
  <c r="H35" i="4"/>
  <c r="G35" i="4"/>
  <c r="M34" i="4"/>
  <c r="L34" i="4"/>
  <c r="H34" i="4"/>
  <c r="G34" i="4"/>
  <c r="M33" i="4"/>
  <c r="L33" i="4"/>
  <c r="H33" i="4"/>
  <c r="G33" i="4"/>
  <c r="O33" i="4" s="1"/>
  <c r="M32" i="4"/>
  <c r="L32" i="4"/>
  <c r="H32" i="4"/>
  <c r="G32" i="4"/>
  <c r="M31" i="4"/>
  <c r="L31" i="4"/>
  <c r="H31" i="4"/>
  <c r="G31" i="4"/>
  <c r="M30" i="4"/>
  <c r="L30" i="4"/>
  <c r="H30" i="4"/>
  <c r="G30" i="4"/>
  <c r="M29" i="4"/>
  <c r="L29" i="4"/>
  <c r="H29" i="4"/>
  <c r="G29" i="4"/>
  <c r="O29" i="4" s="1"/>
  <c r="M28" i="4"/>
  <c r="L28" i="4"/>
  <c r="H28" i="4"/>
  <c r="G28" i="4"/>
  <c r="M27" i="4"/>
  <c r="L27" i="4"/>
  <c r="H27" i="4"/>
  <c r="G27" i="4"/>
  <c r="M26" i="4"/>
  <c r="L26" i="4"/>
  <c r="H26" i="4"/>
  <c r="G26" i="4"/>
  <c r="M25" i="4"/>
  <c r="L25" i="4"/>
  <c r="H25" i="4"/>
  <c r="G25" i="4"/>
  <c r="M24" i="4"/>
  <c r="L24" i="4"/>
  <c r="H24" i="4"/>
  <c r="G24" i="4"/>
  <c r="M23" i="4"/>
  <c r="L23" i="4"/>
  <c r="H23" i="4"/>
  <c r="G23" i="4"/>
  <c r="M22" i="4"/>
  <c r="L22" i="4"/>
  <c r="H22" i="4"/>
  <c r="G22" i="4"/>
  <c r="M21" i="4"/>
  <c r="L21" i="4"/>
  <c r="H21" i="4"/>
  <c r="G21" i="4"/>
  <c r="O21" i="4" s="1"/>
  <c r="M20" i="4"/>
  <c r="L20" i="4"/>
  <c r="H20" i="4"/>
  <c r="G20" i="4"/>
  <c r="M19" i="4"/>
  <c r="L19" i="4"/>
  <c r="H19" i="4"/>
  <c r="G19" i="4"/>
  <c r="M18" i="4"/>
  <c r="L18" i="4"/>
  <c r="H18" i="4"/>
  <c r="G18" i="4"/>
  <c r="M17" i="4"/>
  <c r="L17" i="4"/>
  <c r="H17" i="4"/>
  <c r="G17" i="4"/>
  <c r="O17" i="4" s="1"/>
  <c r="M16" i="4"/>
  <c r="L16" i="4"/>
  <c r="O16" i="4" s="1"/>
  <c r="H16" i="4"/>
  <c r="P16" i="4" s="1"/>
  <c r="G16" i="4"/>
  <c r="M15" i="4"/>
  <c r="L15" i="4"/>
  <c r="H15" i="4"/>
  <c r="G15" i="4"/>
  <c r="M14" i="4"/>
  <c r="L14" i="4"/>
  <c r="H14" i="4"/>
  <c r="G14" i="4"/>
  <c r="M13" i="4"/>
  <c r="L13" i="4"/>
  <c r="H13" i="4"/>
  <c r="G13" i="4"/>
  <c r="O13" i="4" s="1"/>
  <c r="M12" i="4"/>
  <c r="L12" i="4"/>
  <c r="H12" i="4"/>
  <c r="P12" i="4" s="1"/>
  <c r="G12" i="4"/>
  <c r="M11" i="4"/>
  <c r="L11" i="4"/>
  <c r="H11" i="4"/>
  <c r="G11" i="4"/>
  <c r="M10" i="4"/>
  <c r="L10" i="4"/>
  <c r="H10" i="4"/>
  <c r="P10" i="4" s="1"/>
  <c r="G10" i="4"/>
  <c r="M9" i="4"/>
  <c r="L9" i="4"/>
  <c r="H9" i="4"/>
  <c r="G9" i="4"/>
  <c r="M8" i="4"/>
  <c r="L8" i="4"/>
  <c r="H8" i="4"/>
  <c r="P8" i="4" s="1"/>
  <c r="G8" i="4"/>
  <c r="M7" i="4"/>
  <c r="L7" i="4"/>
  <c r="H7" i="4"/>
  <c r="G7" i="4"/>
  <c r="M6" i="4"/>
  <c r="L6" i="4"/>
  <c r="H6" i="4"/>
  <c r="G6" i="4"/>
  <c r="M5" i="4"/>
  <c r="L5" i="4"/>
  <c r="H5" i="4"/>
  <c r="G5" i="4"/>
  <c r="O5" i="4" s="1"/>
  <c r="M4" i="4"/>
  <c r="L4" i="4"/>
  <c r="O4" i="4" s="1"/>
  <c r="H4" i="4"/>
  <c r="G4" i="4"/>
  <c r="L3" i="4"/>
  <c r="G3" i="4"/>
  <c r="M37" i="3"/>
  <c r="L37" i="3"/>
  <c r="K37" i="3"/>
  <c r="J37" i="3"/>
  <c r="M36" i="3"/>
  <c r="L36" i="3"/>
  <c r="K36" i="3"/>
  <c r="J36" i="3"/>
  <c r="M35" i="3"/>
  <c r="L35" i="3"/>
  <c r="K35" i="3"/>
  <c r="J35" i="3"/>
  <c r="M34" i="3"/>
  <c r="L34" i="3"/>
  <c r="K34" i="3"/>
  <c r="J34" i="3"/>
  <c r="M33" i="3"/>
  <c r="L33" i="3"/>
  <c r="K33" i="3"/>
  <c r="J33" i="3"/>
  <c r="M32" i="3"/>
  <c r="L32" i="3"/>
  <c r="K32" i="3"/>
  <c r="J32" i="3"/>
  <c r="M31" i="3"/>
  <c r="L31" i="3"/>
  <c r="K31" i="3"/>
  <c r="J31" i="3"/>
  <c r="M30" i="3"/>
  <c r="L30" i="3"/>
  <c r="K30" i="3"/>
  <c r="J30" i="3"/>
  <c r="M29" i="3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L25" i="3"/>
  <c r="K25" i="3"/>
  <c r="J25" i="3"/>
  <c r="M24" i="3"/>
  <c r="L24" i="3"/>
  <c r="K24" i="3"/>
  <c r="J24" i="3"/>
  <c r="M23" i="3"/>
  <c r="L23" i="3"/>
  <c r="K23" i="3"/>
  <c r="J23" i="3"/>
  <c r="M22" i="3"/>
  <c r="L22" i="3"/>
  <c r="K22" i="3"/>
  <c r="J22" i="3"/>
  <c r="M21" i="3"/>
  <c r="L21" i="3"/>
  <c r="K21" i="3"/>
  <c r="J21" i="3"/>
  <c r="M20" i="3"/>
  <c r="L20" i="3"/>
  <c r="K20" i="3"/>
  <c r="J20" i="3"/>
  <c r="M19" i="3"/>
  <c r="L19" i="3"/>
  <c r="K19" i="3"/>
  <c r="J19" i="3"/>
  <c r="M18" i="3"/>
  <c r="L18" i="3"/>
  <c r="K18" i="3"/>
  <c r="J18" i="3"/>
  <c r="M17" i="3"/>
  <c r="L17" i="3"/>
  <c r="K17" i="3"/>
  <c r="J17" i="3"/>
  <c r="M16" i="3"/>
  <c r="L16" i="3"/>
  <c r="K16" i="3"/>
  <c r="J16" i="3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M4" i="3"/>
  <c r="L4" i="3"/>
  <c r="K4" i="3"/>
  <c r="J4" i="3"/>
  <c r="J40" i="3" s="1" a="1"/>
  <c r="J40" i="3" s="1"/>
  <c r="L3" i="3"/>
  <c r="K3" i="3"/>
  <c r="J3" i="3"/>
  <c r="P21" i="4" l="1"/>
  <c r="P37" i="4"/>
  <c r="P29" i="4"/>
  <c r="P11" i="4"/>
  <c r="K38" i="3"/>
  <c r="L39" i="3"/>
  <c r="P19" i="4"/>
  <c r="P27" i="4"/>
  <c r="P35" i="4"/>
  <c r="H38" i="4"/>
  <c r="P14" i="4"/>
  <c r="P4" i="4"/>
  <c r="P20" i="4"/>
  <c r="P32" i="4"/>
  <c r="P36" i="4"/>
  <c r="P5" i="4"/>
  <c r="P13" i="4"/>
  <c r="O20" i="4"/>
  <c r="O32" i="4"/>
  <c r="O11" i="4"/>
  <c r="O8" i="4"/>
  <c r="O10" i="4"/>
  <c r="O14" i="4"/>
  <c r="O23" i="4"/>
  <c r="O27" i="4"/>
  <c r="O36" i="4"/>
  <c r="G38" i="4"/>
  <c r="O12" i="4"/>
  <c r="O28" i="4"/>
  <c r="O22" i="4"/>
  <c r="O24" i="4"/>
  <c r="O26" i="4"/>
  <c r="P22" i="4"/>
  <c r="P24" i="4"/>
  <c r="P28" i="4"/>
  <c r="P30" i="4"/>
  <c r="O31" i="4"/>
  <c r="P15" i="4"/>
  <c r="P17" i="4"/>
  <c r="P26" i="4"/>
  <c r="P31" i="4"/>
  <c r="P33" i="4"/>
  <c r="O19" i="4"/>
  <c r="O30" i="4"/>
  <c r="O35" i="4"/>
  <c r="O37" i="4"/>
  <c r="G39" i="4"/>
  <c r="L38" i="4"/>
  <c r="O7" i="4"/>
  <c r="O9" i="4"/>
  <c r="O18" i="4"/>
  <c r="O25" i="4"/>
  <c r="O34" i="4"/>
  <c r="O15" i="4"/>
  <c r="H39" i="4"/>
  <c r="M38" i="4"/>
  <c r="M39" i="4"/>
  <c r="P9" i="4"/>
  <c r="P18" i="4"/>
  <c r="P23" i="4"/>
  <c r="P25" i="4"/>
  <c r="P34" i="4"/>
  <c r="M40" i="4" a="1"/>
  <c r="M40" i="4" s="1"/>
  <c r="O3" i="4"/>
  <c r="P7" i="4"/>
  <c r="G40" i="4" a="1"/>
  <c r="G40" i="4" s="1"/>
  <c r="L39" i="4"/>
  <c r="O6" i="4"/>
  <c r="P6" i="4"/>
  <c r="P40" i="4" s="1" a="1"/>
  <c r="L40" i="4" a="1"/>
  <c r="L40" i="4" s="1"/>
  <c r="H40" i="4" a="1"/>
  <c r="H40" i="4" s="1"/>
  <c r="M39" i="3"/>
  <c r="K39" i="3"/>
  <c r="L38" i="3"/>
  <c r="K40" i="3" a="1"/>
  <c r="K40" i="3" s="1"/>
  <c r="M38" i="3"/>
  <c r="J39" i="3"/>
  <c r="L40" i="3" a="1"/>
  <c r="L40" i="3" s="1"/>
  <c r="J38" i="3"/>
  <c r="M40" i="3" a="1"/>
  <c r="M40" i="3" s="1"/>
  <c r="P40" i="4" l="1"/>
  <c r="P39" i="4"/>
  <c r="O39" i="4"/>
  <c r="O40" i="4" a="1"/>
  <c r="O40" i="4" s="1"/>
  <c r="O38" i="4"/>
  <c r="P38" i="4"/>
  <c r="J37" i="1" l="1"/>
  <c r="I37" i="1"/>
  <c r="H37" i="1"/>
  <c r="K37" i="1" s="1"/>
  <c r="F37" i="1"/>
  <c r="J36" i="1"/>
  <c r="I36" i="1"/>
  <c r="H36" i="1"/>
  <c r="K36" i="1" s="1"/>
  <c r="F36" i="1"/>
  <c r="J35" i="1"/>
  <c r="I35" i="1"/>
  <c r="H35" i="1"/>
  <c r="K35" i="1" s="1"/>
  <c r="F35" i="1"/>
  <c r="J34" i="1"/>
  <c r="I34" i="1"/>
  <c r="H34" i="1"/>
  <c r="F34" i="1"/>
  <c r="J33" i="1"/>
  <c r="I33" i="1"/>
  <c r="H33" i="1"/>
  <c r="K34" i="1" s="1"/>
  <c r="F33" i="1"/>
  <c r="J32" i="1"/>
  <c r="I32" i="1"/>
  <c r="H32" i="1"/>
  <c r="K32" i="1" s="1"/>
  <c r="F32" i="1"/>
  <c r="J31" i="1"/>
  <c r="I31" i="1"/>
  <c r="H31" i="1"/>
  <c r="F31" i="1"/>
  <c r="J30" i="1"/>
  <c r="I30" i="1"/>
  <c r="H30" i="1"/>
  <c r="K30" i="1" s="1"/>
  <c r="F30" i="1"/>
  <c r="J29" i="1"/>
  <c r="I29" i="1"/>
  <c r="H29" i="1"/>
  <c r="F29" i="1"/>
  <c r="J28" i="1"/>
  <c r="I28" i="1"/>
  <c r="H28" i="1"/>
  <c r="K29" i="1" s="1"/>
  <c r="F28" i="1"/>
  <c r="J27" i="1"/>
  <c r="I27" i="1"/>
  <c r="H27" i="1"/>
  <c r="K27" i="1" s="1"/>
  <c r="F27" i="1"/>
  <c r="J26" i="1"/>
  <c r="I26" i="1"/>
  <c r="H26" i="1"/>
  <c r="F26" i="1"/>
  <c r="J25" i="1"/>
  <c r="I25" i="1"/>
  <c r="H25" i="1"/>
  <c r="K25" i="1" s="1"/>
  <c r="F25" i="1"/>
  <c r="J24" i="1"/>
  <c r="I24" i="1"/>
  <c r="H24" i="1"/>
  <c r="K24" i="1" s="1"/>
  <c r="F24" i="1"/>
  <c r="J23" i="1"/>
  <c r="I23" i="1"/>
  <c r="H23" i="1"/>
  <c r="F23" i="1"/>
  <c r="J22" i="1"/>
  <c r="I22" i="1"/>
  <c r="H22" i="1"/>
  <c r="K22" i="1" s="1"/>
  <c r="F22" i="1"/>
  <c r="J21" i="1"/>
  <c r="I21" i="1"/>
  <c r="H21" i="1"/>
  <c r="F21" i="1"/>
  <c r="J20" i="1"/>
  <c r="I20" i="1"/>
  <c r="H20" i="1"/>
  <c r="K21" i="1" s="1"/>
  <c r="F20" i="1"/>
  <c r="J19" i="1"/>
  <c r="I19" i="1"/>
  <c r="H19" i="1"/>
  <c r="K19" i="1" s="1"/>
  <c r="F19" i="1"/>
  <c r="J18" i="1"/>
  <c r="I18" i="1"/>
  <c r="H18" i="1"/>
  <c r="F18" i="1"/>
  <c r="J17" i="1"/>
  <c r="I17" i="1"/>
  <c r="H17" i="1"/>
  <c r="K18" i="1" s="1"/>
  <c r="F17" i="1"/>
  <c r="J16" i="1"/>
  <c r="I16" i="1"/>
  <c r="H16" i="1"/>
  <c r="K16" i="1" s="1"/>
  <c r="F16" i="1"/>
  <c r="J15" i="1"/>
  <c r="I15" i="1"/>
  <c r="H15" i="1"/>
  <c r="F15" i="1"/>
  <c r="J14" i="1"/>
  <c r="I14" i="1"/>
  <c r="H14" i="1"/>
  <c r="K14" i="1" s="1"/>
  <c r="F14" i="1"/>
  <c r="J13" i="1"/>
  <c r="I13" i="1"/>
  <c r="H13" i="1"/>
  <c r="F13" i="1"/>
  <c r="J12" i="1"/>
  <c r="I12" i="1"/>
  <c r="H12" i="1"/>
  <c r="K13" i="1" s="1"/>
  <c r="F12" i="1"/>
  <c r="J11" i="1"/>
  <c r="I11" i="1"/>
  <c r="H11" i="1"/>
  <c r="K11" i="1" s="1"/>
  <c r="F11" i="1"/>
  <c r="J10" i="1"/>
  <c r="I10" i="1"/>
  <c r="H10" i="1"/>
  <c r="F10" i="1"/>
  <c r="J9" i="1"/>
  <c r="I9" i="1"/>
  <c r="H9" i="1"/>
  <c r="K10" i="1" s="1"/>
  <c r="F9" i="1"/>
  <c r="J8" i="1"/>
  <c r="I8" i="1"/>
  <c r="H8" i="1"/>
  <c r="F8" i="1"/>
  <c r="J7" i="1"/>
  <c r="I7" i="1"/>
  <c r="H7" i="1"/>
  <c r="K8" i="1" s="1"/>
  <c r="F7" i="1"/>
  <c r="J6" i="1"/>
  <c r="I6" i="1"/>
  <c r="H6" i="1"/>
  <c r="K6" i="1" s="1"/>
  <c r="F6" i="1"/>
  <c r="J5" i="1"/>
  <c r="I5" i="1"/>
  <c r="H5" i="1"/>
  <c r="F5" i="1"/>
  <c r="J4" i="1"/>
  <c r="I4" i="1"/>
  <c r="H4" i="1"/>
  <c r="K5" i="1" s="1"/>
  <c r="F4" i="1"/>
  <c r="J3" i="1"/>
  <c r="I3" i="1"/>
  <c r="H3" i="1"/>
  <c r="K31" i="1" l="1"/>
  <c r="K4" i="1"/>
  <c r="K12" i="1"/>
  <c r="K20" i="1"/>
  <c r="K28" i="1"/>
  <c r="K26" i="1"/>
  <c r="K15" i="1"/>
  <c r="K17" i="1"/>
  <c r="K7" i="1"/>
  <c r="K23" i="1"/>
  <c r="K9" i="1"/>
  <c r="K33" i="1"/>
</calcChain>
</file>

<file path=xl/sharedStrings.xml><?xml version="1.0" encoding="utf-8"?>
<sst xmlns="http://schemas.openxmlformats.org/spreadsheetml/2006/main" count="170" uniqueCount="65">
  <si>
    <t>Raw Medians and Percentile Estimated SDs</t>
  </si>
  <si>
    <t>Smoothed (Calculated) "means" and "SDs"</t>
  </si>
  <si>
    <t>group</t>
  </si>
  <si>
    <t>agestrat</t>
  </si>
  <si>
    <t>Median</t>
  </si>
  <si>
    <t>Lo SD</t>
  </si>
  <si>
    <t>Hi SD</t>
  </si>
  <si>
    <t>ES</t>
  </si>
  <si>
    <t>a0300</t>
  </si>
  <si>
    <t>a0330</t>
  </si>
  <si>
    <t>a0360</t>
  </si>
  <si>
    <t>a0390</t>
  </si>
  <si>
    <t>a0400</t>
  </si>
  <si>
    <t>a0430</t>
  </si>
  <si>
    <t>a0460</t>
  </si>
  <si>
    <t>a0490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</si>
  <si>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</si>
  <si>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</si>
  <si>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</si>
  <si>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</si>
  <si>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</si>
  <si>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</si>
  <si>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</si>
  <si>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</si>
  <si>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</si>
  <si>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</si>
  <si>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</si>
  <si>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</si>
  <si>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</si>
  <si>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</si>
  <si>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</si>
  <si>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</si>
  <si>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</si>
  <si>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</si>
  <si>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</si>
  <si>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</si>
  <si>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</si>
  <si>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</si>
  <si>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</si>
  <si>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</si>
  <si>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</si>
  <si>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</si>
  <si>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</si>
  <si>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>median</t>
  </si>
  <si>
    <t>lo_SD</t>
  </si>
  <si>
    <t>hi_SD</t>
  </si>
  <si>
    <t>median_sm</t>
  </si>
  <si>
    <t>lo_SD_sm</t>
  </si>
  <si>
    <t>hi_SD_sm</t>
  </si>
  <si>
    <t>ES_sm</t>
  </si>
  <si>
    <t>NA</t>
  </si>
  <si>
    <t>Excel</t>
  </si>
  <si>
    <t>R</t>
  </si>
  <si>
    <t>Diff</t>
  </si>
  <si>
    <t>SUM</t>
  </si>
  <si>
    <t>AVG</t>
  </si>
  <si>
    <t>AVG ABS VALUES</t>
  </si>
  <si>
    <t>Raw Means</t>
  </si>
  <si>
    <t>Excel smooth</t>
  </si>
  <si>
    <t>Excel vs Raw diff</t>
  </si>
  <si>
    <t>R smooth</t>
  </si>
  <si>
    <t>R vs Raw diff</t>
  </si>
  <si>
    <t>Excel diff minus R diff</t>
  </si>
  <si>
    <t>mean</t>
  </si>
  <si>
    <t>AVG 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</si>
</sst>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5" formatCode="0.0000"/>
  </numFmts>
  <fonts count="10" x14ac:knownFonts="1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  <xf numFmtId="0" fontId="5" fillId="0" borderId="0"/>
  </cellStyleXfs>
  <cellXfs count="30"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2" fontId="0" fillId="0" borderId="0" xfId="0" quotePrefix="1" applyNumberFormat="1" applyFont="1" applyFill="1"/>
    <xf numFmtId="0" fontId="1" fillId="0" borderId="0" xfId="1"/>
    <xf numFmtId="11" fontId="1" fillId="0" borderId="0" xfId="1" applyNumberFormat="1"/>
    <xf numFmtId="0" fontId="4" fillId="0" borderId="0" xfId="2" applyFont="1"/>
    <xf numFmtId="0" fontId="3" fillId="0" borderId="0" xfId="2" applyFont="1"/>
    <xf numFmtId="43" fontId="0" fillId="0" borderId="0" xfId="3" applyFont="1" applyAlignment="1">
      <alignment horizontal="center" vertical="center"/>
    </xf>
    <xf numFmtId="0" fontId="2" fillId="0" borderId="0" xfId="2"/>
    <xf numFmtId="0" fontId="5" fillId="0" borderId="0" xfId="4"/>
    <xf numFmtId="43" fontId="6" fillId="0" borderId="1" xfId="3" quotePrefix="1" applyFont="1" applyFill="1" applyBorder="1" applyAlignment="1">
      <alignment horizontal="center" vertical="center"/>
    </xf>
    <xf numFmtId="43" fontId="0" fillId="0" borderId="2" xfId="3" applyFont="1" applyBorder="1" applyAlignment="1">
      <alignment horizontal="center" vertical="center"/>
    </xf>
    <xf numFmtId="164" fontId="2" fillId="0" borderId="0" xfId="2" applyNumberFormat="1"/>
    <xf numFmtId="43" fontId="6" fillId="0" borderId="0" xfId="3" quotePrefix="1" applyFont="1" applyFill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0" xfId="3" applyFont="1" applyBorder="1" applyAlignment="1">
      <alignment horizontal="center" vertical="center"/>
    </xf>
    <xf numFmtId="164" fontId="7" fillId="0" borderId="0" xfId="2" applyNumberFormat="1" applyFont="1"/>
    <xf numFmtId="0" fontId="7" fillId="0" borderId="0" xfId="2" applyFont="1"/>
    <xf numFmtId="164" fontId="8" fillId="0" borderId="0" xfId="2" applyNumberFormat="1" applyFont="1"/>
    <xf numFmtId="0" fontId="8" fillId="0" borderId="0" xfId="2" applyFont="1"/>
    <xf numFmtId="165" fontId="9" fillId="0" borderId="0" xfId="2" applyNumberFormat="1" applyFont="1"/>
    <xf numFmtId="0" fontId="9" fillId="0" borderId="0" xfId="2" applyFont="1"/>
    <xf numFmtId="2" fontId="0" fillId="0" borderId="2" xfId="3" applyNumberFormat="1" applyFont="1" applyBorder="1" applyAlignment="1">
      <alignment horizontal="center" vertical="center"/>
    </xf>
    <xf numFmtId="2" fontId="0" fillId="0" borderId="0" xfId="3" applyNumberFormat="1" applyFont="1" applyBorder="1" applyAlignment="1">
      <alignment horizontal="center" vertical="center"/>
    </xf>
    <xf numFmtId="2" fontId="1" fillId="0" borderId="0" xfId="1" applyNumberFormat="1"/>
    <xf numFmtId="2" fontId="2" fillId="0" borderId="0" xfId="2" applyNumberFormat="1"/>
    <xf numFmtId="165" fontId="8" fillId="0" borderId="0" xfId="2" applyNumberFormat="1" applyFont="1"/>
  </cellXfs>
  <cellStyles count="5">
    <cellStyle name="Comma 2" xfId="3" xr:uid="{3EFC2504-7AC3-564D-93E1-66383F0ECCA6}"/>
    <cellStyle name="Normal" xfId="0" builtinId="0"/>
    <cellStyle name="Normal 2" xfId="1" xr:uid="{06534461-07E8-4A42-8A8D-272DE792943A}"/>
    <cellStyle name="Normal 3" xfId="2" xr:uid="{EDFA4DFC-6F18-C040-82FE-924DAD047C25}"/>
    <cellStyle name="Normal 4" xfId="4" xr:uid="{829CDEE7-3E0D-3941-A989-0E5764A6C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141355959389103"/>
                  <c:y val="-0.43546069542633498"/>
                </c:manualLayout>
              </c:layout>
              <c:numFmt formatCode="General" sourceLinked="0"/>
            </c:trendlineLbl>
          </c:trendline>
          <c:yVal>
            <c:numRef>
              <c:f>'Smoothed Medians SDs'!$C$3:$C$37</c:f>
              <c:numCache>
                <c:formatCode>0.00</c:formatCode>
                <c:ptCount val="35"/>
                <c:pt idx="0">
                  <c:v>13.357142857142858</c:v>
                </c:pt>
                <c:pt idx="1">
                  <c:v>17.5</c:v>
                </c:pt>
                <c:pt idx="2">
                  <c:v>19.666666666666668</c:v>
                </c:pt>
                <c:pt idx="3">
                  <c:v>22.1</c:v>
                </c:pt>
                <c:pt idx="4">
                  <c:v>25.916666666666668</c:v>
                </c:pt>
                <c:pt idx="5">
                  <c:v>28.777777777777779</c:v>
                </c:pt>
                <c:pt idx="6">
                  <c:v>30.785714285714285</c:v>
                </c:pt>
                <c:pt idx="7">
                  <c:v>30.125</c:v>
                </c:pt>
                <c:pt idx="8">
                  <c:v>31.166666666666668</c:v>
                </c:pt>
                <c:pt idx="9">
                  <c:v>33.25</c:v>
                </c:pt>
                <c:pt idx="10">
                  <c:v>33.75</c:v>
                </c:pt>
                <c:pt idx="11">
                  <c:v>37</c:v>
                </c:pt>
                <c:pt idx="12">
                  <c:v>38.625</c:v>
                </c:pt>
                <c:pt idx="13">
                  <c:v>38.666666666666664</c:v>
                </c:pt>
                <c:pt idx="14">
                  <c:v>41.5</c:v>
                </c:pt>
                <c:pt idx="15">
                  <c:v>41</c:v>
                </c:pt>
                <c:pt idx="16">
                  <c:v>43.375</c:v>
                </c:pt>
                <c:pt idx="17">
                  <c:v>43.357142857142854</c:v>
                </c:pt>
                <c:pt idx="18">
                  <c:v>42.875</c:v>
                </c:pt>
                <c:pt idx="19">
                  <c:v>42.875</c:v>
                </c:pt>
                <c:pt idx="20">
                  <c:v>47.5</c:v>
                </c:pt>
                <c:pt idx="21">
                  <c:v>49.583333333333336</c:v>
                </c:pt>
                <c:pt idx="22">
                  <c:v>50.8</c:v>
                </c:pt>
                <c:pt idx="23">
                  <c:v>52.071428571428569</c:v>
                </c:pt>
                <c:pt idx="24">
                  <c:v>52.75</c:v>
                </c:pt>
                <c:pt idx="25">
                  <c:v>53</c:v>
                </c:pt>
                <c:pt idx="26">
                  <c:v>51.727272727272727</c:v>
                </c:pt>
                <c:pt idx="27">
                  <c:v>54.666666666666664</c:v>
                </c:pt>
                <c:pt idx="28">
                  <c:v>56</c:v>
                </c:pt>
                <c:pt idx="29">
                  <c:v>54.6</c:v>
                </c:pt>
                <c:pt idx="30">
                  <c:v>56.125</c:v>
                </c:pt>
                <c:pt idx="31">
                  <c:v>56.916666666666664</c:v>
                </c:pt>
                <c:pt idx="32">
                  <c:v>59</c:v>
                </c:pt>
                <c:pt idx="33">
                  <c:v>60.764705882352942</c:v>
                </c:pt>
                <c:pt idx="34">
                  <c:v>61.083333333333336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F2-7344-B5FD-73CD52A2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450504"/>
        <c:axId val="-2090447640"/>
      </c:scatterChart>
      <c:valAx>
        <c:axId val="-2090450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447640"/>
        <c:crosses val="autoZero"/>
        <c:crossBetween val="midCat"/>
      </c:valAx>
      <c:valAx>
        <c:axId val="-20904476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0450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1.46328572724511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02"/>
                  <c:y val="-0.17441392292897701"/>
                </c:manualLayout>
              </c:layout>
              <c:numFmt formatCode="General" sourceLinked="0"/>
            </c:trendlineLbl>
          </c:trendline>
          <c:yVal>
            <c:numRef>
              <c:f>'Smoothed Medians SDs'!$D$3:$D$37</c:f>
              <c:numCache>
                <c:formatCode>0.00</c:formatCode>
                <c:ptCount val="35"/>
                <c:pt idx="0">
                  <c:v>7.3502300938431411</c:v>
                </c:pt>
                <c:pt idx="1">
                  <c:v>9.5122567586613762</c:v>
                </c:pt>
                <c:pt idx="2">
                  <c:v>7.9124185837069581</c:v>
                </c:pt>
                <c:pt idx="3">
                  <c:v>9.0342193485117903</c:v>
                </c:pt>
                <c:pt idx="4">
                  <c:v>10.966490151642624</c:v>
                </c:pt>
                <c:pt idx="5">
                  <c:v>13.070164197098249</c:v>
                </c:pt>
                <c:pt idx="6">
                  <c:v>11.922558534199826</c:v>
                </c:pt>
                <c:pt idx="7">
                  <c:v>10.207161450832515</c:v>
                </c:pt>
                <c:pt idx="8">
                  <c:v>7.806029137540019</c:v>
                </c:pt>
                <c:pt idx="9">
                  <c:v>9.8007897466758571</c:v>
                </c:pt>
                <c:pt idx="10">
                  <c:v>9.1634065331430712</c:v>
                </c:pt>
                <c:pt idx="11">
                  <c:v>9.0688606686471385</c:v>
                </c:pt>
                <c:pt idx="12">
                  <c:v>4.825896645584594</c:v>
                </c:pt>
                <c:pt idx="13">
                  <c:v>7.3176423795139032</c:v>
                </c:pt>
                <c:pt idx="14">
                  <c:v>9.3961690236283619</c:v>
                </c:pt>
                <c:pt idx="15">
                  <c:v>7.1588741093512738</c:v>
                </c:pt>
                <c:pt idx="16">
                  <c:v>7.6770619373284763</c:v>
                </c:pt>
                <c:pt idx="17">
                  <c:v>5.7735826645590107</c:v>
                </c:pt>
                <c:pt idx="18">
                  <c:v>5.6412893541335212</c:v>
                </c:pt>
                <c:pt idx="19">
                  <c:v>7.169883410487027</c:v>
                </c:pt>
                <c:pt idx="20">
                  <c:v>6.3416756141792874</c:v>
                </c:pt>
                <c:pt idx="21">
                  <c:v>7.487777499613113</c:v>
                </c:pt>
                <c:pt idx="22">
                  <c:v>6.2357080095257533</c:v>
                </c:pt>
                <c:pt idx="23">
                  <c:v>7.3171160094005874</c:v>
                </c:pt>
                <c:pt idx="24">
                  <c:v>4.907572532100696</c:v>
                </c:pt>
                <c:pt idx="25">
                  <c:v>7.1457106211618129</c:v>
                </c:pt>
                <c:pt idx="26">
                  <c:v>3.3424984652034424</c:v>
                </c:pt>
                <c:pt idx="27">
                  <c:v>3.6474911027153172</c:v>
                </c:pt>
                <c:pt idx="28">
                  <c:v>6.3672326027355464</c:v>
                </c:pt>
                <c:pt idx="29">
                  <c:v>4.7989097159464418</c:v>
                </c:pt>
                <c:pt idx="30">
                  <c:v>5.070869160790485</c:v>
                </c:pt>
                <c:pt idx="31">
                  <c:v>5.3415888459893388</c:v>
                </c:pt>
                <c:pt idx="32">
                  <c:v>5.3419854308505039</c:v>
                </c:pt>
                <c:pt idx="33">
                  <c:v>5.7507085999866785</c:v>
                </c:pt>
                <c:pt idx="34">
                  <c:v>11.117590156279967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B3-C342-A866-78A7DF11B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415688"/>
        <c:axId val="-2090412824"/>
      </c:scatterChart>
      <c:valAx>
        <c:axId val="-20904156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412824"/>
        <c:crosses val="autoZero"/>
        <c:crossBetween val="midCat"/>
      </c:valAx>
      <c:valAx>
        <c:axId val="-2090412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0415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'Smoothed Medians SDs'!$E$3:$E$37</c:f>
              <c:numCache>
                <c:formatCode>0.00</c:formatCode>
                <c:ptCount val="35"/>
                <c:pt idx="0">
                  <c:v>9.523689171917523</c:v>
                </c:pt>
                <c:pt idx="1">
                  <c:v>11.964365569392442</c:v>
                </c:pt>
                <c:pt idx="2">
                  <c:v>12.199327904075165</c:v>
                </c:pt>
                <c:pt idx="3">
                  <c:v>9.3992855683997014</c:v>
                </c:pt>
                <c:pt idx="4">
                  <c:v>10.212505708447452</c:v>
                </c:pt>
                <c:pt idx="5">
                  <c:v>6.9057493233666634</c:v>
                </c:pt>
                <c:pt idx="6">
                  <c:v>7.2954653749070433</c:v>
                </c:pt>
                <c:pt idx="7">
                  <c:v>7.7530543988762899</c:v>
                </c:pt>
                <c:pt idx="8">
                  <c:v>5.913190689885564</c:v>
                </c:pt>
                <c:pt idx="9">
                  <c:v>5.6102964548463614</c:v>
                </c:pt>
                <c:pt idx="10">
                  <c:v>6.0782228829866369</c:v>
                </c:pt>
                <c:pt idx="11">
                  <c:v>6.3558657527989704</c:v>
                </c:pt>
                <c:pt idx="12">
                  <c:v>7.1650983046451824</c:v>
                </c:pt>
                <c:pt idx="13">
                  <c:v>5.6980589722752946</c:v>
                </c:pt>
                <c:pt idx="14">
                  <c:v>7.0779674912520383</c:v>
                </c:pt>
                <c:pt idx="15">
                  <c:v>6.1388579416467461</c:v>
                </c:pt>
                <c:pt idx="16">
                  <c:v>5.9771941754215483</c:v>
                </c:pt>
                <c:pt idx="17">
                  <c:v>4.7641750485525032</c:v>
                </c:pt>
                <c:pt idx="18">
                  <c:v>6.8852615201346037</c:v>
                </c:pt>
                <c:pt idx="19">
                  <c:v>6.5004026319690187</c:v>
                </c:pt>
                <c:pt idx="20">
                  <c:v>4.3226902902468023</c:v>
                </c:pt>
                <c:pt idx="21">
                  <c:v>4.3944905958712166</c:v>
                </c:pt>
                <c:pt idx="22">
                  <c:v>5.4109194165691603</c:v>
                </c:pt>
                <c:pt idx="23">
                  <c:v>2.568411751570455</c:v>
                </c:pt>
                <c:pt idx="24">
                  <c:v>5.6645086799898836</c:v>
                </c:pt>
                <c:pt idx="25">
                  <c:v>3.8340786856116145</c:v>
                </c:pt>
                <c:pt idx="26">
                  <c:v>4.9618846962577434</c:v>
                </c:pt>
                <c:pt idx="27">
                  <c:v>5.8976743764197135</c:v>
                </c:pt>
                <c:pt idx="28">
                  <c:v>4.9026285156807088</c:v>
                </c:pt>
                <c:pt idx="29">
                  <c:v>6.4384399584415153</c:v>
                </c:pt>
                <c:pt idx="30">
                  <c:v>5.4610064891300611</c:v>
                </c:pt>
                <c:pt idx="31">
                  <c:v>5.2170117483396821</c:v>
                </c:pt>
                <c:pt idx="32">
                  <c:v>3.6312964545427713</c:v>
                </c:pt>
                <c:pt idx="33">
                  <c:v>3.2742208045028711</c:v>
                </c:pt>
                <c:pt idx="34">
                  <c:v>4.3058845648297304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3-5D4E-89C2-7FB354891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0382904"/>
        <c:axId val="-2090380040"/>
      </c:scatterChart>
      <c:valAx>
        <c:axId val="-209038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380040"/>
        <c:crosses val="autoZero"/>
        <c:crossBetween val="midCat"/>
      </c:valAx>
      <c:valAx>
        <c:axId val="-2090380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0382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377E9-53A2-8F45-9380-61B49180F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29</xdr:row>
      <xdr:rowOff>35035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AD827-1A06-6B43-8161-1302670BB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419976</xdr:colOff>
      <xdr:row>29</xdr:row>
      <xdr:rowOff>94153</xdr:rowOff>
    </xdr:from>
    <xdr:to>
      <xdr:col>20</xdr:col>
      <xdr:colOff>543035</xdr:colOff>
      <xdr:row>44</xdr:row>
      <xdr:rowOff>140138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14F7C-0F51-BC43-BFDC-5144EFA98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RV%20Age%20Norms%20Development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1.0309278350515463</v>
          </cell>
          <cell r="G13">
            <v>1.0309278350515463</v>
          </cell>
        </row>
        <row r="14">
          <cell r="F14">
            <v>3.0927835051546393</v>
          </cell>
          <cell r="G14">
            <v>4.1237113402061851</v>
          </cell>
        </row>
        <row r="15">
          <cell r="F15">
            <v>5.1546391752577314</v>
          </cell>
          <cell r="G15">
            <v>9.2783505154639183</v>
          </cell>
        </row>
        <row r="16">
          <cell r="F16">
            <v>3.0927835051546393</v>
          </cell>
          <cell r="G16">
            <v>12.371134020618557</v>
          </cell>
        </row>
        <row r="17">
          <cell r="F17">
            <v>3.0927835051546393</v>
          </cell>
          <cell r="G17">
            <v>15.463917525773196</v>
          </cell>
        </row>
        <row r="18">
          <cell r="F18">
            <v>7.216494845360824</v>
          </cell>
          <cell r="G18">
            <v>22.680412371134022</v>
          </cell>
        </row>
        <row r="19">
          <cell r="F19">
            <v>4.1237113402061851</v>
          </cell>
          <cell r="G19">
            <v>26.804123711340207</v>
          </cell>
        </row>
        <row r="20">
          <cell r="F20">
            <v>1.0309278350515463</v>
          </cell>
          <cell r="G20">
            <v>27.835051546391753</v>
          </cell>
        </row>
        <row r="21">
          <cell r="F21">
            <v>4.1237113402061851</v>
          </cell>
          <cell r="G21">
            <v>31.958762886597935</v>
          </cell>
        </row>
        <row r="22">
          <cell r="F22">
            <v>4.1237113402061851</v>
          </cell>
          <cell r="G22">
            <v>36.082474226804123</v>
          </cell>
        </row>
        <row r="23">
          <cell r="F23">
            <v>3.0927835051546393</v>
          </cell>
          <cell r="G23">
            <v>39.175257731958766</v>
          </cell>
        </row>
        <row r="24">
          <cell r="F24">
            <v>3.0927835051546393</v>
          </cell>
          <cell r="G24">
            <v>42.268041237113401</v>
          </cell>
        </row>
        <row r="25">
          <cell r="F25">
            <v>5.1546391752577314</v>
          </cell>
          <cell r="G25">
            <v>47.422680412371129</v>
          </cell>
        </row>
        <row r="26">
          <cell r="F26">
            <v>7.216494845360824</v>
          </cell>
          <cell r="G26">
            <v>54.639175257731956</v>
          </cell>
        </row>
        <row r="27">
          <cell r="F27">
            <v>3.0927835051546393</v>
          </cell>
          <cell r="G27">
            <v>57.731958762886592</v>
          </cell>
        </row>
      </sheetData>
      <sheetData sheetId="2" refreshError="1"/>
      <sheetData sheetId="3">
        <row r="2">
          <cell r="C2" t="str">
            <v>Median</v>
          </cell>
          <cell r="D2" t="str">
            <v>Lo SD</v>
          </cell>
          <cell r="E2" t="str">
            <v>Hi SD</v>
          </cell>
        </row>
        <row r="3">
          <cell r="C3">
            <v>13.357142857142858</v>
          </cell>
          <cell r="D3">
            <v>7.3502300938431411</v>
          </cell>
          <cell r="E3">
            <v>9.523689171917523</v>
          </cell>
        </row>
        <row r="4">
          <cell r="C4">
            <v>17.5</v>
          </cell>
          <cell r="D4">
            <v>9.5122567586613762</v>
          </cell>
          <cell r="E4">
            <v>11.964365569392442</v>
          </cell>
        </row>
        <row r="5">
          <cell r="C5">
            <v>19.666666666666668</v>
          </cell>
          <cell r="D5">
            <v>7.9124185837069581</v>
          </cell>
          <cell r="E5">
            <v>12.199327904075165</v>
          </cell>
        </row>
        <row r="6">
          <cell r="C6">
            <v>22.1</v>
          </cell>
          <cell r="D6">
            <v>9.0342193485117903</v>
          </cell>
          <cell r="E6">
            <v>9.3992855683997014</v>
          </cell>
        </row>
        <row r="7">
          <cell r="C7">
            <v>25.916666666666668</v>
          </cell>
          <cell r="D7">
            <v>10.966490151642624</v>
          </cell>
          <cell r="E7">
            <v>10.212505708447452</v>
          </cell>
        </row>
        <row r="8">
          <cell r="C8">
            <v>28.777777777777779</v>
          </cell>
          <cell r="D8">
            <v>13.070164197098249</v>
          </cell>
          <cell r="E8">
            <v>6.9057493233666634</v>
          </cell>
        </row>
        <row r="9">
          <cell r="C9">
            <v>30.785714285714285</v>
          </cell>
          <cell r="D9">
            <v>11.922558534199826</v>
          </cell>
          <cell r="E9">
            <v>7.2954653749070433</v>
          </cell>
        </row>
        <row r="10">
          <cell r="C10">
            <v>30.125</v>
          </cell>
          <cell r="D10">
            <v>10.207161450832515</v>
          </cell>
          <cell r="E10">
            <v>7.7530543988762899</v>
          </cell>
        </row>
        <row r="11">
          <cell r="C11">
            <v>31.166666666666668</v>
          </cell>
          <cell r="D11">
            <v>7.806029137540019</v>
          </cell>
          <cell r="E11">
            <v>5.913190689885564</v>
          </cell>
        </row>
        <row r="12">
          <cell r="C12">
            <v>33.25</v>
          </cell>
          <cell r="D12">
            <v>9.8007897466758571</v>
          </cell>
          <cell r="E12">
            <v>5.6102964548463614</v>
          </cell>
        </row>
        <row r="13">
          <cell r="C13">
            <v>33.75</v>
          </cell>
          <cell r="D13">
            <v>9.1634065331430712</v>
          </cell>
          <cell r="E13">
            <v>6.0782228829866369</v>
          </cell>
        </row>
        <row r="14">
          <cell r="C14">
            <v>37</v>
          </cell>
          <cell r="D14">
            <v>9.0688606686471385</v>
          </cell>
          <cell r="E14">
            <v>6.3558657527989704</v>
          </cell>
        </row>
        <row r="15">
          <cell r="C15">
            <v>38.625</v>
          </cell>
          <cell r="D15">
            <v>4.825896645584594</v>
          </cell>
          <cell r="E15">
            <v>7.1650983046451824</v>
          </cell>
        </row>
        <row r="16">
          <cell r="C16">
            <v>38.666666666666664</v>
          </cell>
          <cell r="D16">
            <v>7.3176423795139032</v>
          </cell>
          <cell r="E16">
            <v>5.6980589722752946</v>
          </cell>
        </row>
        <row r="17">
          <cell r="C17">
            <v>41.5</v>
          </cell>
          <cell r="D17">
            <v>9.3961690236283619</v>
          </cell>
          <cell r="E17">
            <v>7.0779674912520383</v>
          </cell>
        </row>
        <row r="18">
          <cell r="C18">
            <v>41</v>
          </cell>
          <cell r="D18">
            <v>7.1588741093512738</v>
          </cell>
          <cell r="E18">
            <v>6.1388579416467461</v>
          </cell>
        </row>
        <row r="19">
          <cell r="C19">
            <v>43.375</v>
          </cell>
          <cell r="D19">
            <v>7.6770619373284763</v>
          </cell>
          <cell r="E19">
            <v>5.9771941754215483</v>
          </cell>
        </row>
        <row r="20">
          <cell r="C20">
            <v>43.357142857142854</v>
          </cell>
          <cell r="D20">
            <v>5.7735826645590107</v>
          </cell>
          <cell r="E20">
            <v>4.7641750485525032</v>
          </cell>
        </row>
        <row r="21">
          <cell r="C21">
            <v>42.875</v>
          </cell>
          <cell r="D21">
            <v>5.6412893541335212</v>
          </cell>
          <cell r="E21">
            <v>6.8852615201346037</v>
          </cell>
        </row>
        <row r="22">
          <cell r="C22">
            <v>42.875</v>
          </cell>
          <cell r="D22">
            <v>7.169883410487027</v>
          </cell>
          <cell r="E22">
            <v>6.5004026319690187</v>
          </cell>
        </row>
        <row r="23">
          <cell r="C23">
            <v>47.5</v>
          </cell>
          <cell r="D23">
            <v>6.3416756141792874</v>
          </cell>
          <cell r="E23">
            <v>4.3226902902468023</v>
          </cell>
        </row>
        <row r="24">
          <cell r="C24">
            <v>49.583333333333336</v>
          </cell>
          <cell r="D24">
            <v>7.487777499613113</v>
          </cell>
          <cell r="E24">
            <v>4.3944905958712166</v>
          </cell>
        </row>
        <row r="25">
          <cell r="C25">
            <v>50.8</v>
          </cell>
          <cell r="D25">
            <v>6.2357080095257533</v>
          </cell>
          <cell r="E25">
            <v>5.4109194165691603</v>
          </cell>
        </row>
        <row r="26">
          <cell r="C26">
            <v>52.071428571428569</v>
          </cell>
          <cell r="D26">
            <v>7.3171160094005874</v>
          </cell>
          <cell r="E26">
            <v>2.568411751570455</v>
          </cell>
        </row>
        <row r="27">
          <cell r="C27">
            <v>52.75</v>
          </cell>
          <cell r="D27">
            <v>4.907572532100696</v>
          </cell>
          <cell r="E27">
            <v>5.6645086799898836</v>
          </cell>
        </row>
        <row r="28">
          <cell r="C28">
            <v>53</v>
          </cell>
          <cell r="D28">
            <v>7.1457106211618129</v>
          </cell>
          <cell r="E28">
            <v>3.8340786856116145</v>
          </cell>
        </row>
        <row r="29">
          <cell r="C29">
            <v>51.727272727272727</v>
          </cell>
          <cell r="D29">
            <v>3.3424984652034424</v>
          </cell>
          <cell r="E29">
            <v>4.9618846962577434</v>
          </cell>
        </row>
        <row r="30">
          <cell r="C30">
            <v>54.666666666666664</v>
          </cell>
          <cell r="D30">
            <v>3.6474911027153172</v>
          </cell>
          <cell r="E30">
            <v>5.8976743764197135</v>
          </cell>
        </row>
        <row r="31">
          <cell r="C31">
            <v>56</v>
          </cell>
          <cell r="D31">
            <v>6.3672326027355464</v>
          </cell>
          <cell r="E31">
            <v>4.9026285156807088</v>
          </cell>
        </row>
        <row r="32">
          <cell r="C32">
            <v>54.6</v>
          </cell>
          <cell r="D32">
            <v>4.7989097159464418</v>
          </cell>
          <cell r="E32">
            <v>6.4384399584415153</v>
          </cell>
        </row>
        <row r="33">
          <cell r="C33">
            <v>56.125</v>
          </cell>
          <cell r="D33">
            <v>5.070869160790485</v>
          </cell>
          <cell r="E33">
            <v>5.4610064891300611</v>
          </cell>
        </row>
        <row r="34">
          <cell r="C34">
            <v>56.916666666666664</v>
          </cell>
          <cell r="D34">
            <v>5.3415888459893388</v>
          </cell>
          <cell r="E34">
            <v>5.2170117483396821</v>
          </cell>
        </row>
        <row r="35">
          <cell r="C35">
            <v>59</v>
          </cell>
          <cell r="D35">
            <v>5.3419854308505039</v>
          </cell>
          <cell r="E35">
            <v>3.6312964545427713</v>
          </cell>
        </row>
        <row r="36">
          <cell r="C36">
            <v>60.764705882352942</v>
          </cell>
          <cell r="D36">
            <v>5.7507085999866785</v>
          </cell>
          <cell r="E36">
            <v>3.2742208045028711</v>
          </cell>
        </row>
        <row r="37">
          <cell r="C37">
            <v>61.083333333333336</v>
          </cell>
          <cell r="D37">
            <v>11.117590156279967</v>
          </cell>
          <cell r="E37">
            <v>4.3058845648297304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>
        <row r="1">
          <cell r="G1" t="str">
            <v>Median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7419-71B4-4E41-BECE-7D990898DF1C}">
  <dimension ref="A1:K58"/>
  <sheetViews>
    <sheetView zoomScale="160" zoomScaleNormal="160" zoomScalePageLayoutView="160" workbookViewId="0">
      <selection activeCell="H3" sqref="H3:K37"/>
    </sheetView>
  </sheetViews>
  <sheetFormatPr baseColWidth="10" defaultColWidth="8.83203125" defaultRowHeight="13" x14ac:dyDescent="0.15"/>
  <cols>
    <col min="1" max="1" width="8.83203125" style="2"/>
    <col min="2" max="2" width="11.1640625" style="1" bestFit="1" customWidth="1"/>
    <col min="3" max="6" width="8.83203125" style="1"/>
    <col min="7" max="16384" width="8.83203125" style="2"/>
  </cols>
  <sheetData>
    <row r="1" spans="1:11" x14ac:dyDescent="0.15">
      <c r="A1" s="1" t="s">
        <v>0</v>
      </c>
      <c r="H1" t="s">
        <v>1</v>
      </c>
    </row>
    <row r="2" spans="1:11" x14ac:dyDescent="0.15">
      <c r="A2" s="3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4</v>
      </c>
      <c r="I2" s="1" t="s">
        <v>5</v>
      </c>
      <c r="J2" s="2" t="s">
        <v>6</v>
      </c>
      <c r="K2" s="1" t="s">
        <v>7</v>
      </c>
    </row>
    <row r="3" spans="1:11" x14ac:dyDescent="0.15">
      <c r="A3">
        <v>1</v>
      </c>
      <c r="B3" t="s">
        <v>8</v>
      </c>
      <c r="C3" s="5">
        <v>13.357142857142858</v>
      </c>
      <c r="D3" s="1">
        <v>7.3502300938431411</v>
      </c>
      <c r="E3" s="1">
        <v>9.523689171917523</v>
      </c>
      <c r="H3" s="5">
        <f>0.0009*A3^3 - 0.0714*A3^2 + 2.7465*A3 + 12.402</f>
        <v>15.077999999999999</v>
      </c>
      <c r="I3" s="5">
        <f xml:space="preserve"> -0.1384*A3 + 9.9484</f>
        <v>9.8099999999999987</v>
      </c>
      <c r="J3" s="5">
        <f>-0.167*A3 + 9.2827</f>
        <v>9.1157000000000004</v>
      </c>
      <c r="K3" s="1"/>
    </row>
    <row r="4" spans="1:11" s="1" customFormat="1" x14ac:dyDescent="0.15">
      <c r="A4">
        <v>2</v>
      </c>
      <c r="B4" t="s">
        <v>9</v>
      </c>
      <c r="C4" s="5">
        <v>17.5</v>
      </c>
      <c r="D4" s="1">
        <v>9.5122567586613762</v>
      </c>
      <c r="E4" s="1">
        <v>11.964365569392442</v>
      </c>
      <c r="F4" s="1">
        <f t="shared" ref="F4:F37" si="0">(C4-C3)/((D3+E3+D4+E4)/4)</f>
        <v>0.43210416027348508</v>
      </c>
      <c r="H4" s="5">
        <f t="shared" ref="H4:H37" si="1">0.0009*A4^3 - 0.0714*A4^2 + 2.7465*A4 + 12.402</f>
        <v>17.616599999999998</v>
      </c>
      <c r="I4" s="5">
        <f t="shared" ref="I4:I37" si="2" xml:space="preserve"> -0.1384*A4 + 9.9484</f>
        <v>9.6715999999999998</v>
      </c>
      <c r="J4" s="5">
        <f t="shared" ref="J4:J37" si="3">-0.167*A4 + 9.2827</f>
        <v>8.9487000000000005</v>
      </c>
      <c r="K4" s="1">
        <f t="shared" ref="K4:K37" si="4">(H4-H3)/((I3+J3+I4+J4)/4)</f>
        <v>0.27045224524583167</v>
      </c>
    </row>
    <row r="5" spans="1:11" x14ac:dyDescent="0.15">
      <c r="A5">
        <v>3</v>
      </c>
      <c r="B5" t="s">
        <v>10</v>
      </c>
      <c r="C5" s="5">
        <v>19.666666666666668</v>
      </c>
      <c r="D5" s="1">
        <v>7.9124185837069581</v>
      </c>
      <c r="E5" s="1">
        <v>12.199327904075165</v>
      </c>
      <c r="F5" s="1">
        <f t="shared" si="0"/>
        <v>0.20839159874350721</v>
      </c>
      <c r="H5" s="5">
        <f t="shared" si="1"/>
        <v>20.023199999999999</v>
      </c>
      <c r="I5" s="5">
        <f t="shared" si="2"/>
        <v>9.533199999999999</v>
      </c>
      <c r="J5" s="5">
        <f t="shared" si="3"/>
        <v>8.7817000000000007</v>
      </c>
      <c r="K5" s="1">
        <f t="shared" si="4"/>
        <v>0.26062942667157624</v>
      </c>
    </row>
    <row r="6" spans="1:11" s="1" customFormat="1" x14ac:dyDescent="0.15">
      <c r="A6">
        <v>4</v>
      </c>
      <c r="B6" t="s">
        <v>11</v>
      </c>
      <c r="C6" s="5">
        <v>22.1</v>
      </c>
      <c r="D6" s="1">
        <v>9.0342193485117903</v>
      </c>
      <c r="E6" s="1">
        <v>9.3992855683997014</v>
      </c>
      <c r="F6" s="1">
        <f t="shared" si="0"/>
        <v>0.25251705407603375</v>
      </c>
      <c r="H6" s="5">
        <f t="shared" si="1"/>
        <v>22.3032</v>
      </c>
      <c r="I6" s="5">
        <f t="shared" si="2"/>
        <v>9.3948</v>
      </c>
      <c r="J6" s="5">
        <f t="shared" si="3"/>
        <v>8.6147000000000009</v>
      </c>
      <c r="K6" s="1">
        <f t="shared" si="4"/>
        <v>0.2510709055070422</v>
      </c>
    </row>
    <row r="7" spans="1:11" s="1" customFormat="1" x14ac:dyDescent="0.15">
      <c r="A7">
        <v>5</v>
      </c>
      <c r="B7" t="s">
        <v>12</v>
      </c>
      <c r="C7" s="5">
        <v>25.916666666666668</v>
      </c>
      <c r="D7" s="1">
        <v>10.966490151642624</v>
      </c>
      <c r="E7" s="1">
        <v>10.212505708447452</v>
      </c>
      <c r="F7" s="1">
        <f t="shared" si="0"/>
        <v>0.3854002238487873</v>
      </c>
      <c r="H7" s="5">
        <f t="shared" si="1"/>
        <v>24.462000000000003</v>
      </c>
      <c r="I7" s="5">
        <f t="shared" si="2"/>
        <v>9.2563999999999993</v>
      </c>
      <c r="J7" s="5">
        <f t="shared" si="3"/>
        <v>8.4476999999999993</v>
      </c>
      <c r="K7" s="1">
        <f t="shared" si="4"/>
        <v>0.2417902423726539</v>
      </c>
    </row>
    <row r="8" spans="1:11" s="1" customFormat="1" x14ac:dyDescent="0.15">
      <c r="A8">
        <v>6</v>
      </c>
      <c r="B8" t="s">
        <v>13</v>
      </c>
      <c r="C8" s="5">
        <v>28.777777777777779</v>
      </c>
      <c r="D8" s="1">
        <v>13.070164197098249</v>
      </c>
      <c r="E8" s="1">
        <v>6.9057493233666634</v>
      </c>
      <c r="F8" s="1">
        <f t="shared" si="0"/>
        <v>0.27808211989045839</v>
      </c>
      <c r="H8" s="5">
        <f t="shared" si="1"/>
        <v>26.504999999999995</v>
      </c>
      <c r="I8" s="5">
        <f t="shared" si="2"/>
        <v>9.1179999999999986</v>
      </c>
      <c r="J8" s="5">
        <f t="shared" si="3"/>
        <v>8.2806999999999995</v>
      </c>
      <c r="K8" s="1">
        <f t="shared" si="4"/>
        <v>0.23280194172544555</v>
      </c>
    </row>
    <row r="9" spans="1:11" s="1" customFormat="1" x14ac:dyDescent="0.15">
      <c r="A9">
        <v>7</v>
      </c>
      <c r="B9" t="s">
        <v>14</v>
      </c>
      <c r="C9" s="5">
        <v>30.785714285714285</v>
      </c>
      <c r="D9" s="1">
        <v>11.922558534199826</v>
      </c>
      <c r="E9" s="1">
        <v>7.2954653749070433</v>
      </c>
      <c r="F9" s="1">
        <f t="shared" si="0"/>
        <v>0.20492317328868523</v>
      </c>
      <c r="H9" s="5">
        <f t="shared" si="1"/>
        <v>28.437599999999996</v>
      </c>
      <c r="I9" s="5">
        <f t="shared" si="2"/>
        <v>8.9795999999999996</v>
      </c>
      <c r="J9" s="5">
        <f t="shared" si="3"/>
        <v>8.1136999999999997</v>
      </c>
      <c r="K9" s="1">
        <f t="shared" si="4"/>
        <v>0.22412153542850527</v>
      </c>
    </row>
    <row r="10" spans="1:11" x14ac:dyDescent="0.15">
      <c r="A10">
        <v>8</v>
      </c>
      <c r="B10" t="s">
        <v>15</v>
      </c>
      <c r="C10" s="5">
        <v>30.125</v>
      </c>
      <c r="D10" s="5">
        <v>10.207161450832515</v>
      </c>
      <c r="E10" s="5">
        <v>7.7530543988762899</v>
      </c>
      <c r="F10" s="1">
        <f t="shared" si="0"/>
        <v>-7.1086128875438942E-2</v>
      </c>
      <c r="H10" s="5">
        <f t="shared" si="1"/>
        <v>30.2652</v>
      </c>
      <c r="I10" s="5">
        <f t="shared" si="2"/>
        <v>8.8411999999999988</v>
      </c>
      <c r="J10" s="5">
        <f t="shared" si="3"/>
        <v>7.9466999999999999</v>
      </c>
      <c r="K10" s="1">
        <f t="shared" si="4"/>
        <v>0.215765675359787</v>
      </c>
    </row>
    <row r="11" spans="1:11" x14ac:dyDescent="0.15">
      <c r="A11">
        <v>9</v>
      </c>
      <c r="B11" t="s">
        <v>16</v>
      </c>
      <c r="C11" s="5">
        <v>31.166666666666668</v>
      </c>
      <c r="D11" s="5">
        <v>7.806029137540019</v>
      </c>
      <c r="E11" s="5">
        <v>5.913190689885564</v>
      </c>
      <c r="F11" s="1">
        <f t="shared" si="0"/>
        <v>0.1315259119238065</v>
      </c>
      <c r="H11" s="5">
        <f t="shared" si="1"/>
        <v>31.993200000000002</v>
      </c>
      <c r="I11" s="5">
        <f t="shared" si="2"/>
        <v>8.7027999999999999</v>
      </c>
      <c r="J11" s="5">
        <f t="shared" si="3"/>
        <v>7.7797000000000001</v>
      </c>
      <c r="K11" s="1">
        <f t="shared" si="4"/>
        <v>0.20775223622198727</v>
      </c>
    </row>
    <row r="12" spans="1:11" x14ac:dyDescent="0.15">
      <c r="A12">
        <v>10</v>
      </c>
      <c r="B12" t="s">
        <v>17</v>
      </c>
      <c r="C12" s="5">
        <v>33.25</v>
      </c>
      <c r="D12" s="5">
        <v>9.8007897466758571</v>
      </c>
      <c r="E12" s="5">
        <v>5.6102964548463614</v>
      </c>
      <c r="F12" s="1">
        <f t="shared" si="0"/>
        <v>0.28607091614664826</v>
      </c>
      <c r="H12" s="5">
        <f t="shared" si="1"/>
        <v>33.627000000000002</v>
      </c>
      <c r="I12" s="5">
        <f t="shared" si="2"/>
        <v>8.5643999999999991</v>
      </c>
      <c r="J12" s="5">
        <f t="shared" si="3"/>
        <v>7.6127000000000002</v>
      </c>
      <c r="K12" s="1">
        <f t="shared" si="4"/>
        <v>0.20010042988891485</v>
      </c>
    </row>
    <row r="13" spans="1:11" x14ac:dyDescent="0.15">
      <c r="A13">
        <v>11</v>
      </c>
      <c r="B13" t="s">
        <v>18</v>
      </c>
      <c r="C13" s="5">
        <v>33.75</v>
      </c>
      <c r="D13" s="5">
        <v>9.1634065331430712</v>
      </c>
      <c r="E13" s="5">
        <v>6.0782228829866369</v>
      </c>
      <c r="F13" s="1">
        <f t="shared" si="0"/>
        <v>6.5247073862788954E-2</v>
      </c>
      <c r="H13" s="5">
        <f t="shared" si="1"/>
        <v>35.171999999999997</v>
      </c>
      <c r="I13" s="5">
        <f t="shared" si="2"/>
        <v>8.4260000000000002</v>
      </c>
      <c r="J13" s="5">
        <f t="shared" si="3"/>
        <v>7.4457000000000004</v>
      </c>
      <c r="K13" s="1">
        <f t="shared" si="4"/>
        <v>0.19283093282743749</v>
      </c>
    </row>
    <row r="14" spans="1:11" x14ac:dyDescent="0.15">
      <c r="A14">
        <v>12</v>
      </c>
      <c r="B14" t="s">
        <v>19</v>
      </c>
      <c r="C14" s="5">
        <v>37</v>
      </c>
      <c r="D14" s="5">
        <v>9.0688606686471385</v>
      </c>
      <c r="E14" s="5">
        <v>6.3558657527989704</v>
      </c>
      <c r="F14" s="1">
        <f t="shared" si="0"/>
        <v>0.42391734019048199</v>
      </c>
      <c r="H14" s="5">
        <f t="shared" si="1"/>
        <v>36.633599999999994</v>
      </c>
      <c r="I14" s="5">
        <f t="shared" si="2"/>
        <v>8.2875999999999994</v>
      </c>
      <c r="J14" s="5">
        <f t="shared" si="3"/>
        <v>7.2787000000000006</v>
      </c>
      <c r="K14" s="1">
        <f t="shared" si="4"/>
        <v>0.18596602837330581</v>
      </c>
    </row>
    <row r="15" spans="1:11" x14ac:dyDescent="0.15">
      <c r="A15">
        <v>13</v>
      </c>
      <c r="B15" t="s">
        <v>20</v>
      </c>
      <c r="C15" s="5">
        <v>38.625</v>
      </c>
      <c r="D15" s="5">
        <v>4.825896645584594</v>
      </c>
      <c r="E15" s="5">
        <v>7.1650983046451824</v>
      </c>
      <c r="F15" s="1">
        <f t="shared" si="0"/>
        <v>0.23709024146690413</v>
      </c>
      <c r="H15" s="5">
        <f t="shared" si="1"/>
        <v>38.017200000000003</v>
      </c>
      <c r="I15" s="5">
        <f t="shared" si="2"/>
        <v>8.1492000000000004</v>
      </c>
      <c r="J15" s="5">
        <f t="shared" si="3"/>
        <v>7.1116999999999999</v>
      </c>
      <c r="K15" s="1">
        <f t="shared" si="4"/>
        <v>0.17952976592100592</v>
      </c>
    </row>
    <row r="16" spans="1:11" x14ac:dyDescent="0.15">
      <c r="A16">
        <v>14</v>
      </c>
      <c r="B16" t="s">
        <v>21</v>
      </c>
      <c r="C16" s="5">
        <v>38.666666666666664</v>
      </c>
      <c r="D16" s="5">
        <v>7.3176423795139032</v>
      </c>
      <c r="E16" s="5">
        <v>5.6980589722752946</v>
      </c>
      <c r="F16" s="1">
        <f t="shared" si="0"/>
        <v>6.6648814642980636E-3</v>
      </c>
      <c r="H16" s="5">
        <f t="shared" si="1"/>
        <v>39.328200000000002</v>
      </c>
      <c r="I16" s="5">
        <f t="shared" si="2"/>
        <v>8.0107999999999997</v>
      </c>
      <c r="J16" s="5">
        <f t="shared" si="3"/>
        <v>6.9447000000000001</v>
      </c>
      <c r="K16" s="1">
        <f t="shared" si="4"/>
        <v>0.17354813942097669</v>
      </c>
    </row>
    <row r="17" spans="1:11" x14ac:dyDescent="0.15">
      <c r="A17">
        <v>15</v>
      </c>
      <c r="B17" t="s">
        <v>22</v>
      </c>
      <c r="C17" s="5">
        <v>41.5</v>
      </c>
      <c r="D17" s="5">
        <v>9.3961690236283619</v>
      </c>
      <c r="E17" s="5">
        <v>7.0779674912520383</v>
      </c>
      <c r="F17" s="1">
        <f t="shared" si="0"/>
        <v>0.38431317881685123</v>
      </c>
      <c r="H17" s="5">
        <f t="shared" si="1"/>
        <v>40.572000000000003</v>
      </c>
      <c r="I17" s="5">
        <f t="shared" si="2"/>
        <v>7.872399999999999</v>
      </c>
      <c r="J17" s="5">
        <f t="shared" si="3"/>
        <v>6.7776999999999994</v>
      </c>
      <c r="K17" s="1">
        <f t="shared" si="4"/>
        <v>0.16804928797254579</v>
      </c>
    </row>
    <row r="18" spans="1:11" x14ac:dyDescent="0.15">
      <c r="A18">
        <v>16</v>
      </c>
      <c r="B18" t="s">
        <v>23</v>
      </c>
      <c r="C18" s="5">
        <v>41</v>
      </c>
      <c r="D18" s="5">
        <v>7.1588741093512738</v>
      </c>
      <c r="E18" s="5">
        <v>6.1388579416467461</v>
      </c>
      <c r="F18" s="1">
        <f t="shared" si="0"/>
        <v>-6.7177510057000678E-2</v>
      </c>
      <c r="H18" s="5">
        <f t="shared" si="1"/>
        <v>41.753999999999998</v>
      </c>
      <c r="I18" s="5">
        <f t="shared" si="2"/>
        <v>7.734</v>
      </c>
      <c r="J18" s="5">
        <f t="shared" si="3"/>
        <v>6.6106999999999996</v>
      </c>
      <c r="K18" s="1">
        <f t="shared" si="4"/>
        <v>0.16306372177079961</v>
      </c>
    </row>
    <row r="19" spans="1:11" x14ac:dyDescent="0.15">
      <c r="A19">
        <v>17</v>
      </c>
      <c r="B19" t="s">
        <v>24</v>
      </c>
      <c r="C19" s="5">
        <v>43.375</v>
      </c>
      <c r="D19" s="5">
        <v>7.6770619373284763</v>
      </c>
      <c r="E19" s="5">
        <v>5.9771941754215483</v>
      </c>
      <c r="F19" s="1">
        <f t="shared" si="0"/>
        <v>0.35247863505587462</v>
      </c>
      <c r="H19" s="5">
        <f t="shared" si="1"/>
        <v>42.879599999999996</v>
      </c>
      <c r="I19" s="5">
        <f t="shared" si="2"/>
        <v>7.5955999999999992</v>
      </c>
      <c r="J19" s="5">
        <f t="shared" si="3"/>
        <v>6.4436999999999998</v>
      </c>
      <c r="K19" s="1">
        <f t="shared" si="4"/>
        <v>0.15862457722660633</v>
      </c>
    </row>
    <row r="20" spans="1:11" x14ac:dyDescent="0.15">
      <c r="A20">
        <v>18</v>
      </c>
      <c r="B20" t="s">
        <v>25</v>
      </c>
      <c r="C20" s="5">
        <v>43.357142857142854</v>
      </c>
      <c r="D20" s="5">
        <v>5.7735826645590107</v>
      </c>
      <c r="E20" s="5">
        <v>4.7641750485525032</v>
      </c>
      <c r="F20" s="1">
        <f t="shared" si="0"/>
        <v>-2.9525682294470937E-3</v>
      </c>
      <c r="H20" s="5">
        <f t="shared" si="1"/>
        <v>43.9542</v>
      </c>
      <c r="I20" s="5">
        <f t="shared" si="2"/>
        <v>7.4571999999999994</v>
      </c>
      <c r="J20" s="5">
        <f t="shared" si="3"/>
        <v>6.2766999999999999</v>
      </c>
      <c r="K20" s="1">
        <f t="shared" si="4"/>
        <v>0.15476790575086832</v>
      </c>
    </row>
    <row r="21" spans="1:11" x14ac:dyDescent="0.15">
      <c r="A21">
        <v>19</v>
      </c>
      <c r="B21" t="s">
        <v>26</v>
      </c>
      <c r="C21" s="5">
        <v>42.875</v>
      </c>
      <c r="D21" s="5">
        <v>5.6412893541335212</v>
      </c>
      <c r="E21" s="5">
        <v>6.8852615201346037</v>
      </c>
      <c r="F21" s="1">
        <f t="shared" si="0"/>
        <v>-8.3617136029245406E-2</v>
      </c>
      <c r="H21" s="5">
        <f t="shared" si="1"/>
        <v>44.983200000000004</v>
      </c>
      <c r="I21" s="5">
        <f t="shared" si="2"/>
        <v>7.3187999999999995</v>
      </c>
      <c r="J21" s="5">
        <f t="shared" si="3"/>
        <v>6.1097000000000001</v>
      </c>
      <c r="K21" s="1">
        <f t="shared" si="4"/>
        <v>0.15153300150207691</v>
      </c>
    </row>
    <row r="22" spans="1:11" x14ac:dyDescent="0.15">
      <c r="A22">
        <v>20</v>
      </c>
      <c r="B22" t="s">
        <v>27</v>
      </c>
      <c r="C22" s="5">
        <v>42.875</v>
      </c>
      <c r="D22" s="5">
        <v>7.169883410487027</v>
      </c>
      <c r="E22" s="5">
        <v>6.5004026319690187</v>
      </c>
      <c r="F22" s="1">
        <f t="shared" si="0"/>
        <v>0</v>
      </c>
      <c r="H22" s="5">
        <f t="shared" si="1"/>
        <v>45.972000000000008</v>
      </c>
      <c r="I22" s="5">
        <f t="shared" si="2"/>
        <v>7.1803999999999997</v>
      </c>
      <c r="J22" s="5">
        <f t="shared" si="3"/>
        <v>5.9427000000000003</v>
      </c>
      <c r="K22" s="1">
        <f t="shared" si="4"/>
        <v>0.14896277437141336</v>
      </c>
    </row>
    <row r="23" spans="1:11" x14ac:dyDescent="0.15">
      <c r="A23">
        <v>21</v>
      </c>
      <c r="B23" t="s">
        <v>28</v>
      </c>
      <c r="C23" s="5">
        <v>47.5</v>
      </c>
      <c r="D23" s="5">
        <v>6.3416756141792874</v>
      </c>
      <c r="E23" s="5">
        <v>4.3226902902468023</v>
      </c>
      <c r="F23" s="1">
        <f t="shared" si="0"/>
        <v>0.76023277589430671</v>
      </c>
      <c r="H23" s="5">
        <f t="shared" si="1"/>
        <v>46.926000000000002</v>
      </c>
      <c r="I23" s="5">
        <f t="shared" si="2"/>
        <v>7.0419999999999998</v>
      </c>
      <c r="J23" s="5">
        <f t="shared" si="3"/>
        <v>5.7757000000000005</v>
      </c>
      <c r="K23" s="1">
        <f t="shared" si="4"/>
        <v>0.14710417566150519</v>
      </c>
    </row>
    <row r="24" spans="1:11" x14ac:dyDescent="0.15">
      <c r="A24">
        <v>22</v>
      </c>
      <c r="B24" t="s">
        <v>29</v>
      </c>
      <c r="C24" s="5">
        <v>49.583333333333336</v>
      </c>
      <c r="D24" s="5">
        <v>7.487777499613113</v>
      </c>
      <c r="E24" s="5">
        <v>4.3944905958712166</v>
      </c>
      <c r="F24" s="1">
        <f t="shared" si="0"/>
        <v>0.3696043202442747</v>
      </c>
      <c r="H24" s="5">
        <f t="shared" si="1"/>
        <v>47.8506</v>
      </c>
      <c r="I24" s="5">
        <f t="shared" si="2"/>
        <v>6.9035999999999991</v>
      </c>
      <c r="J24" s="5">
        <f t="shared" si="3"/>
        <v>5.6086999999999998</v>
      </c>
      <c r="K24" s="1">
        <f t="shared" si="4"/>
        <v>0.14600868535333567</v>
      </c>
    </row>
    <row r="25" spans="1:11" x14ac:dyDescent="0.15">
      <c r="A25">
        <v>23</v>
      </c>
      <c r="B25" t="s">
        <v>30</v>
      </c>
      <c r="C25" s="5">
        <v>50.8</v>
      </c>
      <c r="D25" s="5">
        <v>6.2357080095257533</v>
      </c>
      <c r="E25" s="5">
        <v>5.4109194165691603</v>
      </c>
      <c r="F25" s="1">
        <f t="shared" si="0"/>
        <v>0.20683787142508414</v>
      </c>
      <c r="H25" s="5">
        <f t="shared" si="1"/>
        <v>48.751200000000004</v>
      </c>
      <c r="I25" s="5">
        <f t="shared" si="2"/>
        <v>6.7652000000000001</v>
      </c>
      <c r="J25" s="5">
        <f t="shared" si="3"/>
        <v>5.4417</v>
      </c>
      <c r="K25" s="1">
        <f t="shared" si="4"/>
        <v>0.14573287161396878</v>
      </c>
    </row>
    <row r="26" spans="1:11" x14ac:dyDescent="0.15">
      <c r="A26">
        <v>24</v>
      </c>
      <c r="B26" t="s">
        <v>31</v>
      </c>
      <c r="C26" s="5">
        <v>52.071428571428569</v>
      </c>
      <c r="D26" s="5">
        <v>7.3171160094005874</v>
      </c>
      <c r="E26" s="5">
        <v>2.568411751570455</v>
      </c>
      <c r="F26" s="1">
        <f t="shared" si="0"/>
        <v>0.23619160467360933</v>
      </c>
      <c r="H26" s="5">
        <f t="shared" si="1"/>
        <v>49.633199999999995</v>
      </c>
      <c r="I26" s="5">
        <f t="shared" si="2"/>
        <v>6.6267999999999994</v>
      </c>
      <c r="J26" s="5">
        <f t="shared" si="3"/>
        <v>5.2747000000000002</v>
      </c>
      <c r="K26" s="1">
        <f t="shared" si="4"/>
        <v>0.14633903535696949</v>
      </c>
    </row>
    <row r="27" spans="1:11" x14ac:dyDescent="0.15">
      <c r="A27">
        <v>25</v>
      </c>
      <c r="B27" t="s">
        <v>32</v>
      </c>
      <c r="C27" s="5">
        <v>52.75</v>
      </c>
      <c r="D27" s="5">
        <v>4.907572532100696</v>
      </c>
      <c r="E27" s="5">
        <v>5.6645086799898836</v>
      </c>
      <c r="F27" s="1">
        <f t="shared" si="0"/>
        <v>0.13267854116577688</v>
      </c>
      <c r="H27" s="5">
        <f t="shared" si="1"/>
        <v>50.50200000000001</v>
      </c>
      <c r="I27" s="5">
        <f t="shared" si="2"/>
        <v>6.4883999999999995</v>
      </c>
      <c r="J27" s="5">
        <f t="shared" si="3"/>
        <v>5.1077000000000004</v>
      </c>
      <c r="K27" s="1">
        <f t="shared" si="4"/>
        <v>0.14789595533161079</v>
      </c>
    </row>
    <row r="28" spans="1:11" x14ac:dyDescent="0.15">
      <c r="A28">
        <v>26</v>
      </c>
      <c r="B28" t="s">
        <v>33</v>
      </c>
      <c r="C28" s="5">
        <v>53</v>
      </c>
      <c r="D28" s="5">
        <v>7.1457106211618129</v>
      </c>
      <c r="E28" s="5">
        <v>3.8340786856116145</v>
      </c>
      <c r="F28" s="1">
        <f t="shared" si="0"/>
        <v>4.6399684849847071E-2</v>
      </c>
      <c r="H28" s="5">
        <f t="shared" si="1"/>
        <v>51.363</v>
      </c>
      <c r="I28" s="5">
        <f t="shared" si="2"/>
        <v>6.35</v>
      </c>
      <c r="J28" s="5">
        <f t="shared" si="3"/>
        <v>4.9406999999999996</v>
      </c>
      <c r="K28" s="1">
        <f t="shared" si="4"/>
        <v>0.1504797525211021</v>
      </c>
    </row>
    <row r="29" spans="1:11" x14ac:dyDescent="0.15">
      <c r="A29">
        <v>27</v>
      </c>
      <c r="B29" t="s">
        <v>34</v>
      </c>
      <c r="C29" s="5">
        <v>51.727272727272727</v>
      </c>
      <c r="D29" s="5">
        <v>3.3424984652034424</v>
      </c>
      <c r="E29" s="5">
        <v>4.9618846962577434</v>
      </c>
      <c r="F29" s="1">
        <f t="shared" si="0"/>
        <v>-0.26399416927508662</v>
      </c>
      <c r="H29" s="5">
        <f t="shared" si="1"/>
        <v>52.221600000000002</v>
      </c>
      <c r="I29" s="5">
        <f t="shared" si="2"/>
        <v>6.2115999999999998</v>
      </c>
      <c r="J29" s="5">
        <f t="shared" si="3"/>
        <v>4.7736999999999998</v>
      </c>
      <c r="K29" s="1">
        <f t="shared" si="4"/>
        <v>0.15417489674986584</v>
      </c>
    </row>
    <row r="30" spans="1:11" x14ac:dyDescent="0.15">
      <c r="A30">
        <v>28</v>
      </c>
      <c r="B30" t="s">
        <v>35</v>
      </c>
      <c r="C30" s="5">
        <v>54.666666666666664</v>
      </c>
      <c r="D30" s="5">
        <v>3.6474911027153172</v>
      </c>
      <c r="E30" s="5">
        <v>5.8976743764197135</v>
      </c>
      <c r="F30" s="1">
        <f t="shared" si="0"/>
        <v>0.65870437366885815</v>
      </c>
      <c r="H30" s="5">
        <f t="shared" si="1"/>
        <v>53.083199999999998</v>
      </c>
      <c r="I30" s="5">
        <f t="shared" si="2"/>
        <v>6.0731999999999999</v>
      </c>
      <c r="J30" s="5">
        <f t="shared" si="3"/>
        <v>4.6067</v>
      </c>
      <c r="K30" s="1">
        <f t="shared" si="4"/>
        <v>0.1590753835644251</v>
      </c>
    </row>
    <row r="31" spans="1:11" x14ac:dyDescent="0.15">
      <c r="A31">
        <v>29</v>
      </c>
      <c r="B31" t="s">
        <v>36</v>
      </c>
      <c r="C31" s="5">
        <v>56</v>
      </c>
      <c r="D31" s="5">
        <v>6.3672326027355464</v>
      </c>
      <c r="E31" s="5">
        <v>4.9026285156807088</v>
      </c>
      <c r="F31" s="1">
        <f t="shared" si="0"/>
        <v>0.25622515101473686</v>
      </c>
      <c r="H31" s="5">
        <f t="shared" si="1"/>
        <v>53.953199999999995</v>
      </c>
      <c r="I31" s="5">
        <f t="shared" si="2"/>
        <v>5.9347999999999992</v>
      </c>
      <c r="J31" s="5">
        <f t="shared" si="3"/>
        <v>4.4397000000000002</v>
      </c>
      <c r="K31" s="1">
        <f t="shared" si="4"/>
        <v>0.16528611596625833</v>
      </c>
    </row>
    <row r="32" spans="1:11" x14ac:dyDescent="0.15">
      <c r="A32">
        <v>30</v>
      </c>
      <c r="B32" t="s">
        <v>37</v>
      </c>
      <c r="C32" s="5">
        <v>54.6</v>
      </c>
      <c r="D32" s="5">
        <v>4.7989097159464418</v>
      </c>
      <c r="E32" s="5">
        <v>6.4384399584415153</v>
      </c>
      <c r="F32" s="1">
        <f t="shared" si="0"/>
        <v>-0.24880915061187292</v>
      </c>
      <c r="H32" s="5">
        <f t="shared" si="1"/>
        <v>54.837000000000003</v>
      </c>
      <c r="I32" s="5">
        <f t="shared" si="2"/>
        <v>5.7963999999999993</v>
      </c>
      <c r="J32" s="5">
        <f t="shared" si="3"/>
        <v>4.2726999999999995</v>
      </c>
      <c r="K32" s="1">
        <f t="shared" si="4"/>
        <v>0.17292453383944273</v>
      </c>
    </row>
    <row r="33" spans="1:11" x14ac:dyDescent="0.15">
      <c r="A33">
        <v>31</v>
      </c>
      <c r="B33" t="s">
        <v>38</v>
      </c>
      <c r="C33" s="5">
        <v>56.125</v>
      </c>
      <c r="D33" s="5">
        <v>5.070869160790485</v>
      </c>
      <c r="E33" s="5">
        <v>5.4610064891300611</v>
      </c>
      <c r="F33" s="1">
        <f t="shared" si="0"/>
        <v>0.28021208422095101</v>
      </c>
      <c r="H33" s="5">
        <f t="shared" si="1"/>
        <v>55.739999999999995</v>
      </c>
      <c r="I33" s="5">
        <f t="shared" si="2"/>
        <v>5.6579999999999995</v>
      </c>
      <c r="J33" s="5">
        <f t="shared" si="3"/>
        <v>4.1056999999999997</v>
      </c>
      <c r="K33" s="1">
        <f t="shared" si="4"/>
        <v>0.18212254447178242</v>
      </c>
    </row>
    <row r="34" spans="1:11" x14ac:dyDescent="0.15">
      <c r="A34">
        <v>32</v>
      </c>
      <c r="B34" t="s">
        <v>39</v>
      </c>
      <c r="C34" s="5">
        <v>56.916666666666664</v>
      </c>
      <c r="D34" s="5">
        <v>5.3415888459893388</v>
      </c>
      <c r="E34" s="5">
        <v>5.2170117483396821</v>
      </c>
      <c r="F34" s="1">
        <f t="shared" si="0"/>
        <v>0.15014675960814616</v>
      </c>
      <c r="H34" s="5">
        <f t="shared" si="1"/>
        <v>56.6676</v>
      </c>
      <c r="I34" s="5">
        <f t="shared" si="2"/>
        <v>5.5195999999999996</v>
      </c>
      <c r="J34" s="5">
        <f t="shared" si="3"/>
        <v>3.9386999999999999</v>
      </c>
      <c r="K34" s="1">
        <f t="shared" si="4"/>
        <v>0.19302882114244205</v>
      </c>
    </row>
    <row r="35" spans="1:11" x14ac:dyDescent="0.15">
      <c r="A35">
        <v>33</v>
      </c>
      <c r="B35" t="s">
        <v>40</v>
      </c>
      <c r="C35" s="5">
        <v>59</v>
      </c>
      <c r="D35" s="5">
        <v>5.3419854308505039</v>
      </c>
      <c r="E35" s="5">
        <v>3.6312964545427713</v>
      </c>
      <c r="F35" s="1">
        <f t="shared" si="0"/>
        <v>0.4266528503837192</v>
      </c>
      <c r="H35" s="5">
        <f t="shared" si="1"/>
        <v>57.625199999999992</v>
      </c>
      <c r="I35" s="5">
        <f t="shared" si="2"/>
        <v>5.3811999999999998</v>
      </c>
      <c r="J35" s="5">
        <f t="shared" si="3"/>
        <v>3.7717000000000001</v>
      </c>
      <c r="K35" s="1">
        <f t="shared" si="4"/>
        <v>0.20581155433287315</v>
      </c>
    </row>
    <row r="36" spans="1:11" x14ac:dyDescent="0.15">
      <c r="A36">
        <v>34</v>
      </c>
      <c r="B36" t="s">
        <v>41</v>
      </c>
      <c r="C36" s="5">
        <v>60.764705882352942</v>
      </c>
      <c r="D36" s="5">
        <v>5.7507085999866785</v>
      </c>
      <c r="E36" s="5">
        <v>3.2742208045028711</v>
      </c>
      <c r="F36" s="1">
        <f t="shared" si="0"/>
        <v>0.39219583633734101</v>
      </c>
      <c r="H36" s="5">
        <f t="shared" si="1"/>
        <v>58.618199999999987</v>
      </c>
      <c r="I36" s="5">
        <f t="shared" si="2"/>
        <v>5.2427999999999999</v>
      </c>
      <c r="J36" s="5">
        <f t="shared" si="3"/>
        <v>3.6047000000000002</v>
      </c>
      <c r="K36" s="1">
        <f t="shared" si="4"/>
        <v>0.22066176307193064</v>
      </c>
    </row>
    <row r="37" spans="1:11" x14ac:dyDescent="0.15">
      <c r="A37">
        <v>35</v>
      </c>
      <c r="B37" t="s">
        <v>42</v>
      </c>
      <c r="C37" s="5">
        <v>61.083333333333336</v>
      </c>
      <c r="D37" s="5">
        <v>11.117590156279967</v>
      </c>
      <c r="E37" s="5">
        <v>4.3058845648297304</v>
      </c>
      <c r="F37" s="1">
        <f t="shared" si="0"/>
        <v>5.2130592957070392E-2</v>
      </c>
      <c r="H37" s="5">
        <f t="shared" si="1"/>
        <v>59.652000000000008</v>
      </c>
      <c r="I37" s="5">
        <f t="shared" si="2"/>
        <v>5.1044</v>
      </c>
      <c r="J37" s="5">
        <f t="shared" si="3"/>
        <v>3.4376999999999995</v>
      </c>
      <c r="K37" s="1">
        <f t="shared" si="4"/>
        <v>0.23779730413581004</v>
      </c>
    </row>
    <row r="38" spans="1:11" x14ac:dyDescent="0.15">
      <c r="B38" s="2"/>
      <c r="C38" s="2"/>
      <c r="D38" s="2"/>
      <c r="E38" s="2"/>
      <c r="F38" s="2"/>
    </row>
    <row r="39" spans="1:11" x14ac:dyDescent="0.15">
      <c r="B39" s="2"/>
      <c r="C39" s="2"/>
      <c r="D39" s="2"/>
      <c r="E39" s="2"/>
      <c r="F39" s="2"/>
    </row>
    <row r="40" spans="1:11" x14ac:dyDescent="0.15">
      <c r="B40" s="2"/>
      <c r="C40" s="2"/>
      <c r="D40" s="2"/>
      <c r="E40" s="2"/>
      <c r="F40" s="2"/>
    </row>
    <row r="41" spans="1:11" x14ac:dyDescent="0.15">
      <c r="B41" s="2"/>
      <c r="C41" s="2"/>
      <c r="D41" s="2"/>
      <c r="E41" s="2"/>
      <c r="F41" s="2"/>
    </row>
    <row r="42" spans="1:11" x14ac:dyDescent="0.15">
      <c r="B42" s="2"/>
      <c r="C42" s="2"/>
      <c r="D42" s="2"/>
      <c r="E42" s="2"/>
      <c r="F42" s="2"/>
    </row>
    <row r="43" spans="1:11" x14ac:dyDescent="0.15">
      <c r="B43" s="2"/>
      <c r="C43" s="2"/>
      <c r="D43" s="2"/>
      <c r="E43" s="2"/>
      <c r="F43" s="2"/>
    </row>
    <row r="44" spans="1:11" x14ac:dyDescent="0.15">
      <c r="B44" s="2"/>
      <c r="C44" s="2"/>
      <c r="D44" s="2"/>
      <c r="E44" s="2"/>
      <c r="F44" s="2"/>
    </row>
    <row r="45" spans="1:11" x14ac:dyDescent="0.15">
      <c r="B45" s="2"/>
      <c r="C45" s="2"/>
      <c r="D45" s="2"/>
      <c r="E45" s="2"/>
      <c r="F45" s="2"/>
    </row>
    <row r="46" spans="1:11" x14ac:dyDescent="0.15">
      <c r="B46" s="2"/>
      <c r="C46" s="2"/>
      <c r="D46" s="2"/>
      <c r="E46" s="2"/>
      <c r="F46" s="2"/>
    </row>
    <row r="47" spans="1:11" x14ac:dyDescent="0.15">
      <c r="B47" s="2"/>
      <c r="C47" s="2"/>
      <c r="D47" s="2"/>
      <c r="E47" s="2"/>
      <c r="F47" s="2"/>
    </row>
    <row r="48" spans="1:11" x14ac:dyDescent="0.15">
      <c r="B48" s="2"/>
      <c r="C48" s="2"/>
      <c r="D48" s="2"/>
      <c r="E48" s="2"/>
      <c r="F48" s="2"/>
    </row>
    <row r="49" spans="2:6" x14ac:dyDescent="0.15">
      <c r="B49" s="2"/>
      <c r="C49" s="2"/>
      <c r="D49" s="2"/>
      <c r="E49" s="2"/>
      <c r="F49" s="2"/>
    </row>
    <row r="50" spans="2:6" x14ac:dyDescent="0.15">
      <c r="B50" s="2"/>
      <c r="C50" s="2"/>
      <c r="D50" s="2"/>
      <c r="E50" s="2"/>
      <c r="F50" s="2"/>
    </row>
    <row r="51" spans="2:6" x14ac:dyDescent="0.15">
      <c r="B51" s="2"/>
      <c r="C51" s="2"/>
      <c r="D51" s="2"/>
      <c r="E51" s="2"/>
      <c r="F51" s="2"/>
    </row>
    <row r="52" spans="2:6" x14ac:dyDescent="0.15">
      <c r="B52" s="2"/>
      <c r="C52" s="2"/>
      <c r="D52" s="2"/>
      <c r="E52" s="2"/>
      <c r="F52" s="2"/>
    </row>
    <row r="53" spans="2:6" x14ac:dyDescent="0.15">
      <c r="B53" s="2"/>
      <c r="C53" s="2"/>
      <c r="D53" s="2"/>
      <c r="E53" s="2"/>
      <c r="F53" s="2"/>
    </row>
    <row r="54" spans="2:6" x14ac:dyDescent="0.15">
      <c r="B54" s="2"/>
      <c r="C54" s="2"/>
      <c r="D54" s="2"/>
      <c r="E54" s="2"/>
      <c r="F54" s="2"/>
    </row>
    <row r="55" spans="2:6" x14ac:dyDescent="0.15">
      <c r="B55" s="2"/>
      <c r="C55" s="2"/>
      <c r="D55" s="2"/>
      <c r="E55" s="2"/>
      <c r="F55" s="2"/>
    </row>
    <row r="56" spans="2:6" x14ac:dyDescent="0.15">
      <c r="B56" s="2"/>
      <c r="C56" s="2"/>
      <c r="D56" s="2"/>
      <c r="E56" s="2"/>
      <c r="F56" s="2"/>
    </row>
    <row r="57" spans="2:6" x14ac:dyDescent="0.15">
      <c r="B57" s="2"/>
      <c r="C57" s="2"/>
      <c r="D57" s="2"/>
      <c r="E57" s="2"/>
      <c r="F57" s="2"/>
    </row>
    <row r="58" spans="2:6" x14ac:dyDescent="0.15">
      <c r="B58" s="2"/>
      <c r="C58" s="2"/>
      <c r="D58" s="2"/>
      <c r="E58" s="2"/>
      <c r="F58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974C-5E93-DE4D-BDC5-AF65817DD9BE}">
  <dimension ref="A1:J36"/>
  <sheetViews>
    <sheetView workbookViewId="0">
      <selection activeCell="J2" sqref="J2:J36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2</v>
      </c>
      <c r="B1" s="6" t="s">
        <v>3</v>
      </c>
      <c r="C1" s="6" t="s">
        <v>43</v>
      </c>
      <c r="D1" s="6" t="s">
        <v>44</v>
      </c>
      <c r="E1" s="6" t="s">
        <v>45</v>
      </c>
      <c r="F1" s="6" t="s">
        <v>7</v>
      </c>
      <c r="G1" s="6" t="s">
        <v>46</v>
      </c>
      <c r="H1" s="6" t="s">
        <v>47</v>
      </c>
      <c r="I1" s="6" t="s">
        <v>48</v>
      </c>
      <c r="J1" s="6" t="s">
        <v>49</v>
      </c>
    </row>
    <row r="2" spans="1:10" x14ac:dyDescent="0.2">
      <c r="A2" s="6">
        <v>1</v>
      </c>
      <c r="B2" s="6">
        <v>3</v>
      </c>
      <c r="C2" s="6">
        <v>13.357139887757199</v>
      </c>
      <c r="D2" s="6">
        <v>7.3502336989661003</v>
      </c>
      <c r="E2" s="6">
        <v>9.5236318355344594</v>
      </c>
      <c r="F2" s="6" t="s">
        <v>50</v>
      </c>
      <c r="G2" s="6">
        <v>15.077999999999999</v>
      </c>
      <c r="H2" s="6">
        <v>9.7840000000000007</v>
      </c>
      <c r="I2" s="6">
        <v>9.1159999999999997</v>
      </c>
      <c r="J2" s="6" t="s">
        <v>50</v>
      </c>
    </row>
    <row r="3" spans="1:10" x14ac:dyDescent="0.2">
      <c r="A3" s="6">
        <v>2</v>
      </c>
      <c r="B3" s="6">
        <v>3.3</v>
      </c>
      <c r="C3" s="6">
        <v>17.500017500262501</v>
      </c>
      <c r="D3" s="6">
        <v>9.5122449677346808</v>
      </c>
      <c r="E3" s="6">
        <v>11.9643773603191</v>
      </c>
      <c r="F3" s="6">
        <v>0.43210690068434898</v>
      </c>
      <c r="G3" s="6">
        <v>17.617000000000001</v>
      </c>
      <c r="H3" s="6">
        <v>9.6460000000000008</v>
      </c>
      <c r="I3" s="6">
        <v>8.9489999999999998</v>
      </c>
      <c r="J3" s="6">
        <v>0.27100000000000002</v>
      </c>
    </row>
    <row r="4" spans="1:10" x14ac:dyDescent="0.2">
      <c r="A4" s="6">
        <v>3</v>
      </c>
      <c r="B4" s="6">
        <v>3.6</v>
      </c>
      <c r="C4" s="6">
        <v>19.666659333406599</v>
      </c>
      <c r="D4" s="6">
        <v>7.9124176403549598</v>
      </c>
      <c r="E4" s="6">
        <v>12.1993530911845</v>
      </c>
      <c r="F4" s="6">
        <v>0.20838908875748099</v>
      </c>
      <c r="G4" s="6">
        <v>20.024999999999999</v>
      </c>
      <c r="H4" s="6">
        <v>9.5079999999999991</v>
      </c>
      <c r="I4" s="6">
        <v>8.782</v>
      </c>
      <c r="J4" s="6">
        <v>0.26100000000000001</v>
      </c>
    </row>
    <row r="5" spans="1:10" x14ac:dyDescent="0.2">
      <c r="A5" s="6">
        <v>4</v>
      </c>
      <c r="B5" s="6">
        <v>3.9</v>
      </c>
      <c r="C5" s="6">
        <v>22.099998340000901</v>
      </c>
      <c r="D5" s="6">
        <v>9.0342110047097499</v>
      </c>
      <c r="E5" s="6">
        <v>9.3993047193636396</v>
      </c>
      <c r="F5" s="6">
        <v>0.25251741318840099</v>
      </c>
      <c r="G5" s="6">
        <v>22.306000000000001</v>
      </c>
      <c r="H5" s="6">
        <v>9.3699999999999992</v>
      </c>
      <c r="I5" s="6">
        <v>8.6150000000000002</v>
      </c>
      <c r="J5" s="6">
        <v>0.252</v>
      </c>
    </row>
    <row r="6" spans="1:10" x14ac:dyDescent="0.2">
      <c r="A6" s="6">
        <v>5</v>
      </c>
      <c r="B6" s="6">
        <v>4</v>
      </c>
      <c r="C6" s="6">
        <v>25.9166678194469</v>
      </c>
      <c r="D6" s="6">
        <v>10.966486283200901</v>
      </c>
      <c r="E6" s="6">
        <v>10.2125045574378</v>
      </c>
      <c r="F6" s="6">
        <v>0.385400451568084</v>
      </c>
      <c r="G6" s="6">
        <v>24.468</v>
      </c>
      <c r="H6" s="6">
        <v>9.2319999999999993</v>
      </c>
      <c r="I6" s="6">
        <v>8.4480000000000004</v>
      </c>
      <c r="J6" s="6">
        <v>0.24199999999999999</v>
      </c>
    </row>
    <row r="7" spans="1:10" x14ac:dyDescent="0.2">
      <c r="A7" s="6">
        <v>6</v>
      </c>
      <c r="B7" s="6">
        <v>4.3</v>
      </c>
      <c r="C7" s="6">
        <v>28.777775901233699</v>
      </c>
      <c r="D7" s="6">
        <v>13.070168181824901</v>
      </c>
      <c r="E7" s="6">
        <v>6.9057578898187604</v>
      </c>
      <c r="F7" s="6">
        <v>0.27808177456753902</v>
      </c>
      <c r="G7" s="6">
        <v>26.513999999999999</v>
      </c>
      <c r="H7" s="6">
        <v>9.0950000000000006</v>
      </c>
      <c r="I7" s="6">
        <v>8.2810000000000006</v>
      </c>
      <c r="J7" s="6">
        <v>0.23300000000000001</v>
      </c>
    </row>
    <row r="8" spans="1:10" x14ac:dyDescent="0.2">
      <c r="A8" s="6">
        <v>7</v>
      </c>
      <c r="B8" s="6">
        <v>4.5999999999999996</v>
      </c>
      <c r="C8" s="6">
        <v>30.785719785719699</v>
      </c>
      <c r="D8" s="6">
        <v>11.9225587625901</v>
      </c>
      <c r="E8" s="6">
        <v>7.2954579681107896</v>
      </c>
      <c r="F8" s="6">
        <v>0.20492389802292901</v>
      </c>
      <c r="G8" s="6">
        <v>28.452000000000002</v>
      </c>
      <c r="H8" s="6">
        <v>8.9570000000000007</v>
      </c>
      <c r="I8" s="6">
        <v>8.1140000000000008</v>
      </c>
      <c r="J8" s="6">
        <v>0.22500000000000001</v>
      </c>
    </row>
    <row r="9" spans="1:10" x14ac:dyDescent="0.2">
      <c r="A9" s="6">
        <v>8</v>
      </c>
      <c r="B9" s="6">
        <v>4.9000000000000004</v>
      </c>
      <c r="C9" s="6">
        <v>30.125005249968499</v>
      </c>
      <c r="D9" s="6">
        <v>10.207178170497</v>
      </c>
      <c r="E9" s="6">
        <v>7.7530546418667603</v>
      </c>
      <c r="F9" s="6">
        <v>-7.1086137069036395E-2</v>
      </c>
      <c r="G9" s="6">
        <v>30.286000000000001</v>
      </c>
      <c r="H9" s="6">
        <v>8.8190000000000008</v>
      </c>
      <c r="I9" s="6">
        <v>7.9470000000000001</v>
      </c>
      <c r="J9" s="6">
        <v>0.217</v>
      </c>
    </row>
    <row r="10" spans="1:10" x14ac:dyDescent="0.2">
      <c r="A10" s="6">
        <v>9</v>
      </c>
      <c r="B10" s="6">
        <v>5</v>
      </c>
      <c r="C10" s="6">
        <v>31.166677166677101</v>
      </c>
      <c r="D10" s="6">
        <v>7.8060330102990401</v>
      </c>
      <c r="E10" s="6">
        <v>5.9131797099458003</v>
      </c>
      <c r="F10" s="6">
        <v>0.131526533901793</v>
      </c>
      <c r="G10" s="6">
        <v>32.023000000000003</v>
      </c>
      <c r="H10" s="6">
        <v>8.6809999999999992</v>
      </c>
      <c r="I10" s="6">
        <v>7.78</v>
      </c>
      <c r="J10" s="6">
        <v>0.20899999999999999</v>
      </c>
    </row>
    <row r="11" spans="1:10" x14ac:dyDescent="0.2">
      <c r="A11" s="6">
        <v>10</v>
      </c>
      <c r="B11" s="6">
        <v>5.3</v>
      </c>
      <c r="C11" s="6">
        <v>33.250006750006698</v>
      </c>
      <c r="D11" s="6">
        <v>9.8008440043979999</v>
      </c>
      <c r="E11" s="6">
        <v>5.61030336958025</v>
      </c>
      <c r="F11" s="6">
        <v>0.28606987027842801</v>
      </c>
      <c r="G11" s="6">
        <v>33.667999999999999</v>
      </c>
      <c r="H11" s="6">
        <v>8.5429999999999993</v>
      </c>
      <c r="I11" s="6">
        <v>7.6130000000000004</v>
      </c>
      <c r="J11" s="6">
        <v>0.20200000000000001</v>
      </c>
    </row>
    <row r="12" spans="1:10" x14ac:dyDescent="0.2">
      <c r="A12" s="6">
        <v>11</v>
      </c>
      <c r="B12" s="6">
        <v>5.6</v>
      </c>
      <c r="C12" s="6">
        <v>33.75</v>
      </c>
      <c r="D12" s="6">
        <v>9.1634212481563093</v>
      </c>
      <c r="E12" s="6">
        <v>6.0782199018954097</v>
      </c>
      <c r="F12" s="6">
        <v>6.5246037841064503E-2</v>
      </c>
      <c r="G12" s="6">
        <v>35.225999999999999</v>
      </c>
      <c r="H12" s="6">
        <v>8.4060000000000006</v>
      </c>
      <c r="I12" s="6">
        <v>7.4459999999999997</v>
      </c>
      <c r="J12" s="6">
        <v>0.19500000000000001</v>
      </c>
    </row>
    <row r="13" spans="1:10" x14ac:dyDescent="0.2">
      <c r="A13" s="6">
        <v>12</v>
      </c>
      <c r="B13" s="6">
        <v>5.9</v>
      </c>
      <c r="C13" s="6">
        <v>37</v>
      </c>
      <c r="D13" s="6">
        <v>9.0688606686471296</v>
      </c>
      <c r="E13" s="6">
        <v>6.35587160491741</v>
      </c>
      <c r="F13" s="6">
        <v>0.42391709708943398</v>
      </c>
      <c r="G13" s="6">
        <v>36.703000000000003</v>
      </c>
      <c r="H13" s="6">
        <v>8.2680000000000007</v>
      </c>
      <c r="I13" s="6">
        <v>7.2789999999999999</v>
      </c>
      <c r="J13" s="6">
        <v>0.188</v>
      </c>
    </row>
    <row r="14" spans="1:10" x14ac:dyDescent="0.2">
      <c r="A14" s="6">
        <v>13</v>
      </c>
      <c r="B14" s="6">
        <v>6</v>
      </c>
      <c r="C14" s="6">
        <v>38.624992343782502</v>
      </c>
      <c r="D14" s="6">
        <v>4.8258959991735999</v>
      </c>
      <c r="E14" s="6">
        <v>7.1650936148555502</v>
      </c>
      <c r="F14" s="6">
        <v>0.23708911995024001</v>
      </c>
      <c r="G14" s="6">
        <v>38.104999999999997</v>
      </c>
      <c r="H14" s="6">
        <v>8.1300000000000008</v>
      </c>
      <c r="I14" s="6">
        <v>7.1120000000000001</v>
      </c>
      <c r="J14" s="6">
        <v>0.182</v>
      </c>
    </row>
    <row r="15" spans="1:10" x14ac:dyDescent="0.2">
      <c r="A15" s="6">
        <v>14</v>
      </c>
      <c r="B15" s="6">
        <v>6.3</v>
      </c>
      <c r="C15" s="6">
        <v>38.666669999999897</v>
      </c>
      <c r="D15" s="6">
        <v>6.7625789113229002</v>
      </c>
      <c r="E15" s="6">
        <v>5.6980566585847097</v>
      </c>
      <c r="F15" s="6">
        <v>6.8179772761834496E-3</v>
      </c>
      <c r="G15" s="6">
        <v>39.436999999999998</v>
      </c>
      <c r="H15" s="6">
        <v>7.992</v>
      </c>
      <c r="I15" s="6">
        <v>6.9450000000000003</v>
      </c>
      <c r="J15" s="6">
        <v>0.17699999999999999</v>
      </c>
    </row>
    <row r="16" spans="1:10" x14ac:dyDescent="0.2">
      <c r="A16" s="6">
        <v>15</v>
      </c>
      <c r="B16" s="6">
        <v>6.6</v>
      </c>
      <c r="C16" s="6">
        <v>41.5</v>
      </c>
      <c r="D16" s="6">
        <v>9.3961745359009203</v>
      </c>
      <c r="E16" s="6">
        <v>7.0779657422382503</v>
      </c>
      <c r="F16" s="6">
        <v>0.39168508024799698</v>
      </c>
      <c r="G16" s="6">
        <v>40.704999999999998</v>
      </c>
      <c r="H16" s="6">
        <v>7.8540000000000001</v>
      </c>
      <c r="I16" s="6">
        <v>6.7779999999999996</v>
      </c>
      <c r="J16" s="6">
        <v>0.17199999999999999</v>
      </c>
    </row>
    <row r="17" spans="1:10" x14ac:dyDescent="0.2">
      <c r="A17" s="6">
        <v>16</v>
      </c>
      <c r="B17" s="6">
        <v>6.9</v>
      </c>
      <c r="C17" s="6">
        <v>41</v>
      </c>
      <c r="D17" s="6">
        <v>7.1588799613819303</v>
      </c>
      <c r="E17" s="6">
        <v>6.1388651021555498</v>
      </c>
      <c r="F17" s="6">
        <v>-6.7177472203961003E-2</v>
      </c>
      <c r="G17" s="6">
        <v>41.914999999999999</v>
      </c>
      <c r="H17" s="6">
        <v>7.7169999999999996</v>
      </c>
      <c r="I17" s="6">
        <v>6.6109999999999998</v>
      </c>
      <c r="J17" s="6">
        <v>0.16700000000000001</v>
      </c>
    </row>
    <row r="18" spans="1:10" x14ac:dyDescent="0.2">
      <c r="A18" s="6">
        <v>17</v>
      </c>
      <c r="B18" s="6">
        <v>7</v>
      </c>
      <c r="C18" s="6">
        <v>43.374996187513297</v>
      </c>
      <c r="D18" s="6">
        <v>7.6770742202403301</v>
      </c>
      <c r="E18" s="6">
        <v>5.9771976171158201</v>
      </c>
      <c r="F18" s="6">
        <v>0.352477693412933</v>
      </c>
      <c r="G18" s="6">
        <v>43.072000000000003</v>
      </c>
      <c r="H18" s="6">
        <v>7.5789999999999997</v>
      </c>
      <c r="I18" s="6">
        <v>6.444</v>
      </c>
      <c r="J18" s="6">
        <v>0.16300000000000001</v>
      </c>
    </row>
    <row r="19" spans="1:10" x14ac:dyDescent="0.2">
      <c r="A19" s="6">
        <v>18</v>
      </c>
      <c r="B19" s="6">
        <v>7.3</v>
      </c>
      <c r="C19" s="6">
        <v>43.3571465918399</v>
      </c>
      <c r="D19" s="6">
        <v>5.7735704921041302</v>
      </c>
      <c r="E19" s="6">
        <v>4.7641747317453902</v>
      </c>
      <c r="F19" s="6">
        <v>-2.95131995455387E-3</v>
      </c>
      <c r="G19" s="6">
        <v>44.182000000000002</v>
      </c>
      <c r="H19" s="6">
        <v>7.4409999999999998</v>
      </c>
      <c r="I19" s="6">
        <v>6.2770000000000001</v>
      </c>
      <c r="J19" s="6">
        <v>0.16</v>
      </c>
    </row>
    <row r="20" spans="1:10" x14ac:dyDescent="0.2">
      <c r="A20" s="6">
        <v>19</v>
      </c>
      <c r="B20" s="6">
        <v>7.6</v>
      </c>
      <c r="C20" s="6">
        <v>42.875</v>
      </c>
      <c r="D20" s="6">
        <v>5.6412893541335203</v>
      </c>
      <c r="E20" s="6">
        <v>6.8852615201346001</v>
      </c>
      <c r="F20" s="6">
        <v>-8.3617829009624001E-2</v>
      </c>
      <c r="G20" s="6">
        <v>45.25</v>
      </c>
      <c r="H20" s="6">
        <v>7.3029999999999999</v>
      </c>
      <c r="I20" s="6">
        <v>6.11</v>
      </c>
      <c r="J20" s="6">
        <v>0.157</v>
      </c>
    </row>
    <row r="21" spans="1:10" x14ac:dyDescent="0.2">
      <c r="A21" s="6">
        <v>20</v>
      </c>
      <c r="B21" s="6">
        <v>7.9</v>
      </c>
      <c r="C21" s="6">
        <v>42.874999203126201</v>
      </c>
      <c r="D21" s="6">
        <v>7.1698850789376101</v>
      </c>
      <c r="E21" s="6">
        <v>6.5004012438457401</v>
      </c>
      <c r="F21" s="7">
        <v>-1.2167479617216499E-7</v>
      </c>
      <c r="G21" s="6">
        <v>46.283000000000001</v>
      </c>
      <c r="H21" s="6">
        <v>7.165</v>
      </c>
      <c r="I21" s="6">
        <v>5.9429999999999996</v>
      </c>
      <c r="J21" s="6">
        <v>0.156</v>
      </c>
    </row>
    <row r="22" spans="1:10" x14ac:dyDescent="0.2">
      <c r="A22" s="6">
        <v>21</v>
      </c>
      <c r="B22" s="6">
        <v>8</v>
      </c>
      <c r="C22" s="6">
        <v>47.5</v>
      </c>
      <c r="D22" s="6">
        <v>6.3416826909777697</v>
      </c>
      <c r="E22" s="6">
        <v>4.3226835033773501</v>
      </c>
      <c r="F22" s="6">
        <v>0.76023288906490805</v>
      </c>
      <c r="G22" s="6">
        <v>47.284999999999997</v>
      </c>
      <c r="H22" s="6">
        <v>7.0279999999999996</v>
      </c>
      <c r="I22" s="6">
        <v>5.7759999999999998</v>
      </c>
      <c r="J22" s="6">
        <v>0.155</v>
      </c>
    </row>
    <row r="23" spans="1:10" x14ac:dyDescent="0.2">
      <c r="A23" s="6">
        <v>22</v>
      </c>
      <c r="B23" s="6">
        <v>8.6</v>
      </c>
      <c r="C23" s="6">
        <v>49.583329722234197</v>
      </c>
      <c r="D23" s="6">
        <v>7.4878052908022301</v>
      </c>
      <c r="E23" s="6">
        <v>4.3944649875789903</v>
      </c>
      <c r="F23" s="6">
        <v>0.36960363906225102</v>
      </c>
      <c r="G23" s="6">
        <v>48.262999999999998</v>
      </c>
      <c r="H23" s="6">
        <v>6.89</v>
      </c>
      <c r="I23" s="6">
        <v>5.609</v>
      </c>
      <c r="J23" s="6">
        <v>0.155</v>
      </c>
    </row>
    <row r="24" spans="1:10" x14ac:dyDescent="0.2">
      <c r="A24" s="6">
        <v>23</v>
      </c>
      <c r="B24" s="6">
        <v>9</v>
      </c>
      <c r="C24" s="6">
        <v>50.8</v>
      </c>
      <c r="D24" s="6">
        <v>6.2356969738708203</v>
      </c>
      <c r="E24" s="6">
        <v>5.4109126942397898</v>
      </c>
      <c r="F24" s="6">
        <v>0.20683862224340799</v>
      </c>
      <c r="G24" s="6">
        <v>49.220999999999997</v>
      </c>
      <c r="H24" s="6">
        <v>6.7519999999999998</v>
      </c>
      <c r="I24" s="6">
        <v>5.4420000000000002</v>
      </c>
      <c r="J24" s="6">
        <v>0.155</v>
      </c>
    </row>
    <row r="25" spans="1:10" x14ac:dyDescent="0.2">
      <c r="A25" s="6">
        <v>24</v>
      </c>
      <c r="B25" s="6">
        <v>9.6</v>
      </c>
      <c r="C25" s="6">
        <v>52.071433071432999</v>
      </c>
      <c r="D25" s="6">
        <v>7.3171150314342599</v>
      </c>
      <c r="E25" s="6">
        <v>2.5684074018482299</v>
      </c>
      <c r="F25" s="6">
        <v>0.23619269386719199</v>
      </c>
      <c r="G25" s="6">
        <v>50.165999999999997</v>
      </c>
      <c r="H25" s="6">
        <v>6.6139999999999999</v>
      </c>
      <c r="I25" s="6">
        <v>5.2750000000000004</v>
      </c>
      <c r="J25" s="6">
        <v>0.157</v>
      </c>
    </row>
    <row r="26" spans="1:10" x14ac:dyDescent="0.2">
      <c r="A26" s="6">
        <v>25</v>
      </c>
      <c r="B26" s="6">
        <v>10</v>
      </c>
      <c r="C26" s="6">
        <v>52.75</v>
      </c>
      <c r="D26" s="6">
        <v>4.9075692384432301</v>
      </c>
      <c r="E26" s="6">
        <v>5.6645106190376602</v>
      </c>
      <c r="F26" s="6">
        <v>0.13267770463468201</v>
      </c>
      <c r="G26" s="6">
        <v>51.103999999999999</v>
      </c>
      <c r="H26" s="6">
        <v>6.476</v>
      </c>
      <c r="I26" s="6">
        <v>5.1079999999999997</v>
      </c>
      <c r="J26" s="6">
        <v>0.16</v>
      </c>
    </row>
    <row r="27" spans="1:10" x14ac:dyDescent="0.2">
      <c r="A27" s="6">
        <v>26</v>
      </c>
      <c r="B27" s="6">
        <v>10.6</v>
      </c>
      <c r="C27" s="6">
        <v>53</v>
      </c>
      <c r="D27" s="6">
        <v>7.1457147678782</v>
      </c>
      <c r="E27" s="6">
        <v>3.83407797806951</v>
      </c>
      <c r="F27" s="6">
        <v>4.6399680361924198E-2</v>
      </c>
      <c r="G27" s="6">
        <v>52.039000000000001</v>
      </c>
      <c r="H27" s="6">
        <v>6.3390000000000004</v>
      </c>
      <c r="I27" s="6">
        <v>4.9409999999999998</v>
      </c>
      <c r="J27" s="6">
        <v>0.16400000000000001</v>
      </c>
    </row>
    <row r="28" spans="1:10" x14ac:dyDescent="0.2">
      <c r="A28" s="6">
        <v>27</v>
      </c>
      <c r="B28" s="6">
        <v>11</v>
      </c>
      <c r="C28" s="6">
        <v>51.727272231404001</v>
      </c>
      <c r="D28" s="6">
        <v>3.3424951262286</v>
      </c>
      <c r="E28" s="6">
        <v>4.9618850404437396</v>
      </c>
      <c r="F28" s="6">
        <v>-0.263994266046647</v>
      </c>
      <c r="G28" s="6">
        <v>52.978000000000002</v>
      </c>
      <c r="H28" s="6">
        <v>6.2009999999999996</v>
      </c>
      <c r="I28" s="6">
        <v>4.7750000000000004</v>
      </c>
      <c r="J28" s="6">
        <v>0.16900000000000001</v>
      </c>
    </row>
    <row r="29" spans="1:10" x14ac:dyDescent="0.2">
      <c r="A29" s="6">
        <v>28</v>
      </c>
      <c r="B29" s="6">
        <v>11.6</v>
      </c>
      <c r="C29" s="6">
        <v>54.666663999999997</v>
      </c>
      <c r="D29" s="6">
        <v>3.6474902972534</v>
      </c>
      <c r="E29" s="6">
        <v>5.8976818453047599</v>
      </c>
      <c r="F29" s="6">
        <v>0.65870375181923102</v>
      </c>
      <c r="G29" s="6">
        <v>53.926000000000002</v>
      </c>
      <c r="H29" s="6">
        <v>6.0629999999999997</v>
      </c>
      <c r="I29" s="6">
        <v>4.6079999999999997</v>
      </c>
      <c r="J29" s="6">
        <v>0.17499999999999999</v>
      </c>
    </row>
    <row r="30" spans="1:10" x14ac:dyDescent="0.2">
      <c r="A30" s="6">
        <v>29</v>
      </c>
      <c r="B30" s="6">
        <v>12</v>
      </c>
      <c r="C30" s="6">
        <v>56</v>
      </c>
      <c r="D30" s="6">
        <v>6.3672220205413002</v>
      </c>
      <c r="E30" s="6">
        <v>4.9026311165962202</v>
      </c>
      <c r="F30" s="6">
        <v>0.25622567968737903</v>
      </c>
      <c r="G30" s="6">
        <v>54.887999999999998</v>
      </c>
      <c r="H30" s="6">
        <v>5.9249999999999998</v>
      </c>
      <c r="I30" s="6">
        <v>4.4409999999999998</v>
      </c>
      <c r="J30" s="6">
        <v>0.183</v>
      </c>
    </row>
    <row r="31" spans="1:10" x14ac:dyDescent="0.2">
      <c r="A31" s="6">
        <v>30</v>
      </c>
      <c r="B31" s="6">
        <v>12.6</v>
      </c>
      <c r="C31" s="6">
        <v>54.6</v>
      </c>
      <c r="D31" s="6">
        <v>4.79890971594644</v>
      </c>
      <c r="E31" s="6">
        <v>6.43843995844151</v>
      </c>
      <c r="F31" s="6">
        <v>-0.24880923884208</v>
      </c>
      <c r="G31" s="6">
        <v>55.871000000000002</v>
      </c>
      <c r="H31" s="6">
        <v>5.7869999999999999</v>
      </c>
      <c r="I31" s="6">
        <v>4.274</v>
      </c>
      <c r="J31" s="6">
        <v>0.192</v>
      </c>
    </row>
    <row r="32" spans="1:10" x14ac:dyDescent="0.2">
      <c r="A32" s="6">
        <v>31</v>
      </c>
      <c r="B32" s="6">
        <v>13</v>
      </c>
      <c r="C32" s="6">
        <v>56.125001718756401</v>
      </c>
      <c r="D32" s="6">
        <v>5.0708828924224303</v>
      </c>
      <c r="E32" s="6">
        <v>5.4610046928739298</v>
      </c>
      <c r="F32" s="6">
        <v>0.280212246403447</v>
      </c>
      <c r="G32" s="6">
        <v>56.88</v>
      </c>
      <c r="H32" s="6">
        <v>5.65</v>
      </c>
      <c r="I32" s="6">
        <v>4.1070000000000002</v>
      </c>
      <c r="J32" s="6">
        <v>0.20399999999999999</v>
      </c>
    </row>
    <row r="33" spans="1:10" x14ac:dyDescent="0.2">
      <c r="A33" s="6">
        <v>32</v>
      </c>
      <c r="B33" s="6">
        <v>14</v>
      </c>
      <c r="C33" s="6">
        <v>56.9166666666666</v>
      </c>
      <c r="D33" s="6">
        <v>5.3415895722050104</v>
      </c>
      <c r="E33" s="6">
        <v>5.2170086869230303</v>
      </c>
      <c r="F33" s="6">
        <v>0.150146365285275</v>
      </c>
      <c r="G33" s="6">
        <v>57.92</v>
      </c>
      <c r="H33" s="6">
        <v>5.5119999999999996</v>
      </c>
      <c r="I33" s="6">
        <v>3.94</v>
      </c>
      <c r="J33" s="6">
        <v>0.217</v>
      </c>
    </row>
    <row r="34" spans="1:10" x14ac:dyDescent="0.2">
      <c r="A34" s="6">
        <v>33</v>
      </c>
      <c r="B34" s="6">
        <v>15</v>
      </c>
      <c r="C34" s="6">
        <v>59</v>
      </c>
      <c r="D34" s="6">
        <v>5.3419981838842698</v>
      </c>
      <c r="E34" s="6">
        <v>3.63129788131848</v>
      </c>
      <c r="F34" s="6">
        <v>0.426652591651212</v>
      </c>
      <c r="G34" s="6">
        <v>58.997999999999998</v>
      </c>
      <c r="H34" s="6">
        <v>5.3739999999999997</v>
      </c>
      <c r="I34" s="6">
        <v>3.7730000000000001</v>
      </c>
      <c r="J34" s="6">
        <v>0.23200000000000001</v>
      </c>
    </row>
    <row r="35" spans="1:10" x14ac:dyDescent="0.2">
      <c r="A35" s="6">
        <v>34</v>
      </c>
      <c r="B35" s="6">
        <v>1618</v>
      </c>
      <c r="C35" s="6">
        <v>60.764704885816897</v>
      </c>
      <c r="D35" s="6">
        <v>5.7507036402739704</v>
      </c>
      <c r="E35" s="6">
        <v>3.2742221538388301</v>
      </c>
      <c r="F35" s="6">
        <v>0.39219538454650499</v>
      </c>
      <c r="G35" s="6">
        <v>60.118000000000002</v>
      </c>
      <c r="H35" s="6">
        <v>5.2359999999999998</v>
      </c>
      <c r="I35" s="6">
        <v>3.6059999999999999</v>
      </c>
      <c r="J35" s="6">
        <v>0.249</v>
      </c>
    </row>
    <row r="36" spans="1:10" x14ac:dyDescent="0.2">
      <c r="A36" s="6">
        <v>35</v>
      </c>
      <c r="B36" s="6">
        <v>1921</v>
      </c>
      <c r="C36" s="6">
        <v>61.083333967591898</v>
      </c>
      <c r="D36" s="6">
        <v>11.1175672498561</v>
      </c>
      <c r="E36" s="6">
        <v>4.3058909167926496</v>
      </c>
      <c r="F36" s="6">
        <v>5.2130902768283E-2</v>
      </c>
      <c r="G36" s="6">
        <v>61.286999999999999</v>
      </c>
      <c r="H36" s="6">
        <v>5.0979999999999999</v>
      </c>
      <c r="I36" s="6">
        <v>3.4390000000000001</v>
      </c>
      <c r="J36" s="6">
        <v>0.26900000000000002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F8F0-351B-1746-8D69-47A3F50147D0}">
  <dimension ref="A1:N40"/>
  <sheetViews>
    <sheetView zoomScale="143" workbookViewId="0">
      <selection activeCell="E3" sqref="E3:E37"/>
    </sheetView>
  </sheetViews>
  <sheetFormatPr baseColWidth="10" defaultRowHeight="13" x14ac:dyDescent="0.15"/>
  <cols>
    <col min="1" max="16384" width="10.83203125" style="11"/>
  </cols>
  <sheetData>
    <row r="1" spans="1:13" s="8" customFormat="1" ht="23" x14ac:dyDescent="0.25">
      <c r="A1" s="8" t="s">
        <v>51</v>
      </c>
      <c r="F1" s="8" t="s">
        <v>52</v>
      </c>
      <c r="J1" s="8" t="s">
        <v>53</v>
      </c>
    </row>
    <row r="2" spans="1:13" ht="16" x14ac:dyDescent="0.2">
      <c r="A2" s="9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6" t="s">
        <v>43</v>
      </c>
      <c r="G2" s="6" t="s">
        <v>44</v>
      </c>
      <c r="H2" s="6" t="s">
        <v>45</v>
      </c>
      <c r="I2" s="6" t="s">
        <v>7</v>
      </c>
      <c r="J2" s="6" t="s">
        <v>43</v>
      </c>
      <c r="K2" s="6" t="s">
        <v>44</v>
      </c>
      <c r="L2" s="6" t="s">
        <v>45</v>
      </c>
      <c r="M2" s="6" t="s">
        <v>7</v>
      </c>
    </row>
    <row r="3" spans="1:13" ht="16" x14ac:dyDescent="0.2">
      <c r="A3" s="12" t="s">
        <v>8</v>
      </c>
      <c r="B3" s="13">
        <v>15.077999999999999</v>
      </c>
      <c r="C3" s="13">
        <v>9.8099999999999987</v>
      </c>
      <c r="D3" s="13">
        <v>9.1157000000000004</v>
      </c>
      <c r="E3" s="14"/>
      <c r="F3" s="6">
        <v>15.077999999999999</v>
      </c>
      <c r="G3" s="6">
        <v>9.7840000000000007</v>
      </c>
      <c r="H3" s="6">
        <v>9.1159999999999997</v>
      </c>
      <c r="I3" s="6"/>
      <c r="J3" s="15">
        <f>B3-F3</f>
        <v>0</v>
      </c>
      <c r="K3" s="15">
        <f t="shared" ref="K3:M16" si="0">C3-G3</f>
        <v>2.5999999999998025E-2</v>
      </c>
      <c r="L3" s="15">
        <f t="shared" si="0"/>
        <v>-2.9999999999930083E-4</v>
      </c>
      <c r="M3" s="15"/>
    </row>
    <row r="4" spans="1:13" ht="16" x14ac:dyDescent="0.2">
      <c r="A4" s="12" t="s">
        <v>9</v>
      </c>
      <c r="B4" s="16">
        <v>17.616599999999998</v>
      </c>
      <c r="C4" s="16">
        <v>9.6715999999999998</v>
      </c>
      <c r="D4" s="16">
        <v>8.9487000000000005</v>
      </c>
      <c r="E4" s="17">
        <v>0.27045224524583167</v>
      </c>
      <c r="F4" s="6">
        <v>17.617000000000001</v>
      </c>
      <c r="G4" s="6">
        <v>9.6460000000000008</v>
      </c>
      <c r="H4" s="6">
        <v>8.9489999999999998</v>
      </c>
      <c r="I4" s="6">
        <v>0.27100000000000002</v>
      </c>
      <c r="J4" s="15">
        <f t="shared" ref="J4:M29" si="1">B4-F4</f>
        <v>-4.0000000000262048E-4</v>
      </c>
      <c r="K4" s="15">
        <f t="shared" si="0"/>
        <v>2.5599999999998957E-2</v>
      </c>
      <c r="L4" s="15">
        <f t="shared" si="0"/>
        <v>-2.9999999999930083E-4</v>
      </c>
      <c r="M4" s="15">
        <f t="shared" si="0"/>
        <v>-5.4775475416835029E-4</v>
      </c>
    </row>
    <row r="5" spans="1:13" ht="16" x14ac:dyDescent="0.2">
      <c r="A5" s="12" t="s">
        <v>10</v>
      </c>
      <c r="B5" s="16">
        <v>20.023199999999999</v>
      </c>
      <c r="C5" s="16">
        <v>9.533199999999999</v>
      </c>
      <c r="D5" s="16">
        <v>8.7817000000000007</v>
      </c>
      <c r="E5" s="17">
        <v>0.26062942667157624</v>
      </c>
      <c r="F5" s="6">
        <v>20.024999999999999</v>
      </c>
      <c r="G5" s="6">
        <v>9.5079999999999991</v>
      </c>
      <c r="H5" s="6">
        <v>8.782</v>
      </c>
      <c r="I5" s="6">
        <v>0.26100000000000001</v>
      </c>
      <c r="J5" s="15">
        <f t="shared" si="1"/>
        <v>-1.7999999999993577E-3</v>
      </c>
      <c r="K5" s="15">
        <f t="shared" si="0"/>
        <v>2.5199999999999889E-2</v>
      </c>
      <c r="L5" s="15">
        <f t="shared" si="0"/>
        <v>-2.9999999999930083E-4</v>
      </c>
      <c r="M5" s="15">
        <f t="shared" si="0"/>
        <v>-3.7057332842377333E-4</v>
      </c>
    </row>
    <row r="6" spans="1:13" ht="16" x14ac:dyDescent="0.2">
      <c r="A6" s="12" t="s">
        <v>11</v>
      </c>
      <c r="B6" s="16">
        <v>22.3032</v>
      </c>
      <c r="C6" s="16">
        <v>9.3948</v>
      </c>
      <c r="D6" s="16">
        <v>8.6147000000000009</v>
      </c>
      <c r="E6" s="17">
        <v>0.2510709055070422</v>
      </c>
      <c r="F6" s="6">
        <v>22.306000000000001</v>
      </c>
      <c r="G6" s="6">
        <v>9.3699999999999992</v>
      </c>
      <c r="H6" s="6">
        <v>8.6150000000000002</v>
      </c>
      <c r="I6" s="6">
        <v>0.252</v>
      </c>
      <c r="J6" s="15">
        <f t="shared" si="1"/>
        <v>-2.8000000000005798E-3</v>
      </c>
      <c r="K6" s="15">
        <f t="shared" si="0"/>
        <v>2.4800000000000821E-2</v>
      </c>
      <c r="L6" s="15">
        <f t="shared" si="0"/>
        <v>-2.9999999999930083E-4</v>
      </c>
      <c r="M6" s="15">
        <f t="shared" si="0"/>
        <v>-9.2909449295780488E-4</v>
      </c>
    </row>
    <row r="7" spans="1:13" ht="16" x14ac:dyDescent="0.2">
      <c r="A7" s="12" t="s">
        <v>12</v>
      </c>
      <c r="B7" s="16">
        <v>24.462000000000003</v>
      </c>
      <c r="C7" s="16">
        <v>9.2563999999999993</v>
      </c>
      <c r="D7" s="16">
        <v>8.4476999999999993</v>
      </c>
      <c r="E7" s="17">
        <v>0.2417902423726539</v>
      </c>
      <c r="F7" s="6">
        <v>24.468</v>
      </c>
      <c r="G7" s="6">
        <v>9.2319999999999993</v>
      </c>
      <c r="H7" s="6">
        <v>8.4480000000000004</v>
      </c>
      <c r="I7" s="6">
        <v>0.24199999999999999</v>
      </c>
      <c r="J7" s="15">
        <f t="shared" si="1"/>
        <v>-5.9999999999966747E-3</v>
      </c>
      <c r="K7" s="15">
        <f t="shared" si="0"/>
        <v>2.4399999999999977E-2</v>
      </c>
      <c r="L7" s="15">
        <f t="shared" si="0"/>
        <v>-3.0000000000107718E-4</v>
      </c>
      <c r="M7" s="15">
        <f t="shared" si="0"/>
        <v>-2.097576273460966E-4</v>
      </c>
    </row>
    <row r="8" spans="1:13" ht="16" x14ac:dyDescent="0.2">
      <c r="A8" s="12" t="s">
        <v>13</v>
      </c>
      <c r="B8" s="16">
        <v>26.504999999999995</v>
      </c>
      <c r="C8" s="16">
        <v>9.1179999999999986</v>
      </c>
      <c r="D8" s="16">
        <v>8.2806999999999995</v>
      </c>
      <c r="E8" s="17">
        <v>0.23280194172544555</v>
      </c>
      <c r="F8" s="6">
        <v>26.513999999999999</v>
      </c>
      <c r="G8" s="6">
        <v>9.0950000000000006</v>
      </c>
      <c r="H8" s="6">
        <v>8.2810000000000006</v>
      </c>
      <c r="I8" s="6">
        <v>0.23300000000000001</v>
      </c>
      <c r="J8" s="15">
        <f t="shared" si="1"/>
        <v>-9.0000000000038938E-3</v>
      </c>
      <c r="K8" s="15">
        <f t="shared" si="0"/>
        <v>2.2999999999997911E-2</v>
      </c>
      <c r="L8" s="15">
        <f t="shared" si="0"/>
        <v>-3.0000000000107718E-4</v>
      </c>
      <c r="M8" s="15">
        <f t="shared" si="0"/>
        <v>-1.9805827455446345E-4</v>
      </c>
    </row>
    <row r="9" spans="1:13" ht="16" x14ac:dyDescent="0.2">
      <c r="A9" s="12" t="s">
        <v>14</v>
      </c>
      <c r="B9" s="16">
        <v>28.437599999999996</v>
      </c>
      <c r="C9" s="16">
        <v>8.9795999999999996</v>
      </c>
      <c r="D9" s="16">
        <v>8.1136999999999997</v>
      </c>
      <c r="E9" s="17">
        <v>0.22412153542850527</v>
      </c>
      <c r="F9" s="6">
        <v>28.452000000000002</v>
      </c>
      <c r="G9" s="6">
        <v>8.9570000000000007</v>
      </c>
      <c r="H9" s="6">
        <v>8.1140000000000008</v>
      </c>
      <c r="I9" s="6">
        <v>0.22500000000000001</v>
      </c>
      <c r="J9" s="15">
        <f t="shared" si="1"/>
        <v>-1.4400000000005519E-2</v>
      </c>
      <c r="K9" s="15">
        <f t="shared" si="0"/>
        <v>2.2599999999998843E-2</v>
      </c>
      <c r="L9" s="15">
        <f t="shared" si="0"/>
        <v>-3.0000000000107718E-4</v>
      </c>
      <c r="M9" s="15">
        <f t="shared" si="0"/>
        <v>-8.7846457149473589E-4</v>
      </c>
    </row>
    <row r="10" spans="1:13" ht="16" x14ac:dyDescent="0.2">
      <c r="A10" s="12" t="s">
        <v>15</v>
      </c>
      <c r="B10" s="16">
        <v>30.2652</v>
      </c>
      <c r="C10" s="16">
        <v>8.8411999999999988</v>
      </c>
      <c r="D10" s="16">
        <v>7.9466999999999999</v>
      </c>
      <c r="E10" s="17">
        <v>0.215765675359787</v>
      </c>
      <c r="F10" s="6">
        <v>30.286000000000001</v>
      </c>
      <c r="G10" s="6">
        <v>8.8190000000000008</v>
      </c>
      <c r="H10" s="6">
        <v>7.9470000000000001</v>
      </c>
      <c r="I10" s="6">
        <v>0.217</v>
      </c>
      <c r="J10" s="15">
        <f t="shared" si="1"/>
        <v>-2.0800000000001262E-2</v>
      </c>
      <c r="K10" s="15">
        <f t="shared" si="0"/>
        <v>2.2199999999997999E-2</v>
      </c>
      <c r="L10" s="15">
        <f t="shared" si="0"/>
        <v>-3.00000000000189E-4</v>
      </c>
      <c r="M10" s="15">
        <f t="shared" si="0"/>
        <v>-1.2343246402130026E-3</v>
      </c>
    </row>
    <row r="11" spans="1:13" ht="16" x14ac:dyDescent="0.2">
      <c r="A11" s="12" t="s">
        <v>16</v>
      </c>
      <c r="B11" s="16">
        <v>31.993200000000002</v>
      </c>
      <c r="C11" s="16">
        <v>8.7027999999999999</v>
      </c>
      <c r="D11" s="16">
        <v>7.7797000000000001</v>
      </c>
      <c r="E11" s="17">
        <v>0.20775223622198727</v>
      </c>
      <c r="F11" s="6">
        <v>32.023000000000003</v>
      </c>
      <c r="G11" s="6">
        <v>8.6809999999999992</v>
      </c>
      <c r="H11" s="6">
        <v>7.78</v>
      </c>
      <c r="I11" s="6">
        <v>0.20899999999999999</v>
      </c>
      <c r="J11" s="15">
        <f t="shared" si="1"/>
        <v>-2.9800000000001603E-2</v>
      </c>
      <c r="K11" s="15">
        <f t="shared" si="0"/>
        <v>2.1800000000000708E-2</v>
      </c>
      <c r="L11" s="15">
        <f t="shared" si="0"/>
        <v>-3.00000000000189E-4</v>
      </c>
      <c r="M11" s="15">
        <f t="shared" si="0"/>
        <v>-1.2477637780127226E-3</v>
      </c>
    </row>
    <row r="12" spans="1:13" ht="16" x14ac:dyDescent="0.2">
      <c r="A12" s="12" t="s">
        <v>17</v>
      </c>
      <c r="B12" s="16">
        <v>33.627000000000002</v>
      </c>
      <c r="C12" s="16">
        <v>8.5643999999999991</v>
      </c>
      <c r="D12" s="16">
        <v>7.6127000000000002</v>
      </c>
      <c r="E12" s="17">
        <v>0.20010042988891485</v>
      </c>
      <c r="F12" s="6">
        <v>33.667999999999999</v>
      </c>
      <c r="G12" s="6">
        <v>8.5429999999999993</v>
      </c>
      <c r="H12" s="6">
        <v>7.6130000000000004</v>
      </c>
      <c r="I12" s="6">
        <v>0.20200000000000001</v>
      </c>
      <c r="J12" s="15">
        <f t="shared" si="1"/>
        <v>-4.0999999999996817E-2</v>
      </c>
      <c r="K12" s="15">
        <f t="shared" si="0"/>
        <v>2.1399999999999864E-2</v>
      </c>
      <c r="L12" s="15">
        <f t="shared" si="0"/>
        <v>-3.00000000000189E-4</v>
      </c>
      <c r="M12" s="15">
        <f t="shared" si="0"/>
        <v>-1.8995701110851582E-3</v>
      </c>
    </row>
    <row r="13" spans="1:13" ht="16" x14ac:dyDescent="0.2">
      <c r="A13" s="12" t="s">
        <v>18</v>
      </c>
      <c r="B13" s="16">
        <v>35.171999999999997</v>
      </c>
      <c r="C13" s="16">
        <v>8.4260000000000002</v>
      </c>
      <c r="D13" s="16">
        <v>7.4457000000000004</v>
      </c>
      <c r="E13" s="17">
        <v>0.19283093282743749</v>
      </c>
      <c r="F13" s="6">
        <v>35.225999999999999</v>
      </c>
      <c r="G13" s="6">
        <v>8.4060000000000006</v>
      </c>
      <c r="H13" s="6">
        <v>7.4459999999999997</v>
      </c>
      <c r="I13" s="6">
        <v>0.19500000000000001</v>
      </c>
      <c r="J13" s="15">
        <f t="shared" si="1"/>
        <v>-5.4000000000002046E-2</v>
      </c>
      <c r="K13" s="15">
        <f t="shared" si="0"/>
        <v>1.9999999999999574E-2</v>
      </c>
      <c r="L13" s="15">
        <f t="shared" si="0"/>
        <v>-2.9999999999930083E-4</v>
      </c>
      <c r="M13" s="15">
        <f t="shared" si="0"/>
        <v>-2.1690671725625166E-3</v>
      </c>
    </row>
    <row r="14" spans="1:13" ht="16" x14ac:dyDescent="0.2">
      <c r="A14" s="12" t="s">
        <v>19</v>
      </c>
      <c r="B14" s="16">
        <v>36.633599999999994</v>
      </c>
      <c r="C14" s="16">
        <v>8.2875999999999994</v>
      </c>
      <c r="D14" s="16">
        <v>7.2787000000000006</v>
      </c>
      <c r="E14" s="17">
        <v>0.18596602837330581</v>
      </c>
      <c r="F14" s="6">
        <v>36.703000000000003</v>
      </c>
      <c r="G14" s="6">
        <v>8.2680000000000007</v>
      </c>
      <c r="H14" s="6">
        <v>7.2789999999999999</v>
      </c>
      <c r="I14" s="6">
        <v>0.188</v>
      </c>
      <c r="J14" s="15">
        <f t="shared" si="1"/>
        <v>-6.9400000000008788E-2</v>
      </c>
      <c r="K14" s="15">
        <f t="shared" si="0"/>
        <v>1.959999999999873E-2</v>
      </c>
      <c r="L14" s="15">
        <f t="shared" si="0"/>
        <v>-2.9999999999930083E-4</v>
      </c>
      <c r="M14" s="15">
        <f t="shared" si="0"/>
        <v>-2.0339716266941921E-3</v>
      </c>
    </row>
    <row r="15" spans="1:13" ht="16" x14ac:dyDescent="0.2">
      <c r="A15" s="12" t="s">
        <v>20</v>
      </c>
      <c r="B15" s="16">
        <v>38.017200000000003</v>
      </c>
      <c r="C15" s="16">
        <v>8.1492000000000004</v>
      </c>
      <c r="D15" s="16">
        <v>7.1116999999999999</v>
      </c>
      <c r="E15" s="17">
        <v>0.17952976592100592</v>
      </c>
      <c r="F15" s="6">
        <v>38.104999999999997</v>
      </c>
      <c r="G15" s="6">
        <v>8.1300000000000008</v>
      </c>
      <c r="H15" s="6">
        <v>7.1120000000000001</v>
      </c>
      <c r="I15" s="6">
        <v>0.182</v>
      </c>
      <c r="J15" s="15">
        <f t="shared" si="1"/>
        <v>-8.7799999999994327E-2</v>
      </c>
      <c r="K15" s="15">
        <f t="shared" si="0"/>
        <v>1.9199999999999662E-2</v>
      </c>
      <c r="L15" s="15">
        <f t="shared" si="0"/>
        <v>-3.00000000000189E-4</v>
      </c>
      <c r="M15" s="15">
        <f t="shared" si="0"/>
        <v>-2.4702340789940769E-3</v>
      </c>
    </row>
    <row r="16" spans="1:13" ht="16" x14ac:dyDescent="0.2">
      <c r="A16" s="12" t="s">
        <v>21</v>
      </c>
      <c r="B16" s="16">
        <v>39.328200000000002</v>
      </c>
      <c r="C16" s="16">
        <v>8.0107999999999997</v>
      </c>
      <c r="D16" s="16">
        <v>6.9447000000000001</v>
      </c>
      <c r="E16" s="17">
        <v>0.17354813942097669</v>
      </c>
      <c r="F16" s="6">
        <v>39.436999999999998</v>
      </c>
      <c r="G16" s="6">
        <v>7.992</v>
      </c>
      <c r="H16" s="6">
        <v>6.9450000000000003</v>
      </c>
      <c r="I16" s="6">
        <v>0.17699999999999999</v>
      </c>
      <c r="J16" s="15">
        <f t="shared" si="1"/>
        <v>-0.10879999999999512</v>
      </c>
      <c r="K16" s="15">
        <f t="shared" si="0"/>
        <v>1.8799999999999706E-2</v>
      </c>
      <c r="L16" s="15">
        <f t="shared" si="0"/>
        <v>-3.00000000000189E-4</v>
      </c>
      <c r="M16" s="15">
        <f t="shared" si="0"/>
        <v>-3.4518605790233026E-3</v>
      </c>
    </row>
    <row r="17" spans="1:13" ht="16" x14ac:dyDescent="0.2">
      <c r="A17" s="12" t="s">
        <v>22</v>
      </c>
      <c r="B17" s="16">
        <v>40.572000000000003</v>
      </c>
      <c r="C17" s="16">
        <v>7.872399999999999</v>
      </c>
      <c r="D17" s="16">
        <v>6.7776999999999994</v>
      </c>
      <c r="E17" s="17">
        <v>0.16804928797254579</v>
      </c>
      <c r="F17" s="6">
        <v>40.704999999999998</v>
      </c>
      <c r="G17" s="6">
        <v>7.8540000000000001</v>
      </c>
      <c r="H17" s="6">
        <v>6.7779999999999996</v>
      </c>
      <c r="I17" s="6">
        <v>0.17199999999999999</v>
      </c>
      <c r="J17" s="15">
        <f t="shared" si="1"/>
        <v>-0.13299999999999557</v>
      </c>
      <c r="K17" s="15">
        <f t="shared" si="1"/>
        <v>1.8399999999998862E-2</v>
      </c>
      <c r="L17" s="15">
        <f t="shared" si="1"/>
        <v>-3.00000000000189E-4</v>
      </c>
      <c r="M17" s="15">
        <f t="shared" si="1"/>
        <v>-3.9507120274542007E-3</v>
      </c>
    </row>
    <row r="18" spans="1:13" ht="16" x14ac:dyDescent="0.2">
      <c r="A18" s="12" t="s">
        <v>23</v>
      </c>
      <c r="B18" s="16">
        <v>41.753999999999998</v>
      </c>
      <c r="C18" s="16">
        <v>7.734</v>
      </c>
      <c r="D18" s="16">
        <v>6.6106999999999996</v>
      </c>
      <c r="E18" s="17">
        <v>0.16306372177079961</v>
      </c>
      <c r="F18" s="6">
        <v>41.914999999999999</v>
      </c>
      <c r="G18" s="6">
        <v>7.7169999999999996</v>
      </c>
      <c r="H18" s="6">
        <v>6.6109999999999998</v>
      </c>
      <c r="I18" s="6">
        <v>0.16700000000000001</v>
      </c>
      <c r="J18" s="15">
        <f t="shared" si="1"/>
        <v>-0.16100000000000136</v>
      </c>
      <c r="K18" s="15">
        <f t="shared" si="1"/>
        <v>1.7000000000000348E-2</v>
      </c>
      <c r="L18" s="15">
        <f t="shared" si="1"/>
        <v>-3.00000000000189E-4</v>
      </c>
      <c r="M18" s="15">
        <f t="shared" si="1"/>
        <v>-3.9362782292003962E-3</v>
      </c>
    </row>
    <row r="19" spans="1:13" ht="16" x14ac:dyDescent="0.2">
      <c r="A19" s="12" t="s">
        <v>24</v>
      </c>
      <c r="B19" s="16">
        <v>42.879599999999996</v>
      </c>
      <c r="C19" s="16">
        <v>7.5955999999999992</v>
      </c>
      <c r="D19" s="16">
        <v>6.4436999999999998</v>
      </c>
      <c r="E19" s="17">
        <v>0.15862457722660633</v>
      </c>
      <c r="F19" s="6">
        <v>43.072000000000003</v>
      </c>
      <c r="G19" s="6">
        <v>7.5789999999999997</v>
      </c>
      <c r="H19" s="6">
        <v>6.444</v>
      </c>
      <c r="I19" s="6">
        <v>0.16300000000000001</v>
      </c>
      <c r="J19" s="15">
        <f t="shared" si="1"/>
        <v>-0.19240000000000634</v>
      </c>
      <c r="K19" s="15">
        <f t="shared" si="1"/>
        <v>1.6599999999999504E-2</v>
      </c>
      <c r="L19" s="15">
        <f t="shared" si="1"/>
        <v>-3.00000000000189E-4</v>
      </c>
      <c r="M19" s="15">
        <f t="shared" si="1"/>
        <v>-4.3754227733936724E-3</v>
      </c>
    </row>
    <row r="20" spans="1:13" ht="16" x14ac:dyDescent="0.2">
      <c r="A20" s="12" t="s">
        <v>25</v>
      </c>
      <c r="B20" s="16">
        <v>43.9542</v>
      </c>
      <c r="C20" s="16">
        <v>7.4571999999999994</v>
      </c>
      <c r="D20" s="16">
        <v>6.2766999999999999</v>
      </c>
      <c r="E20" s="17">
        <v>0.15476790575086832</v>
      </c>
      <c r="F20" s="6">
        <v>44.182000000000002</v>
      </c>
      <c r="G20" s="6">
        <v>7.4409999999999998</v>
      </c>
      <c r="H20" s="6">
        <v>6.2770000000000001</v>
      </c>
      <c r="I20" s="6">
        <v>0.16</v>
      </c>
      <c r="J20" s="15">
        <f t="shared" si="1"/>
        <v>-0.227800000000002</v>
      </c>
      <c r="K20" s="15">
        <f t="shared" si="1"/>
        <v>1.6199999999999548E-2</v>
      </c>
      <c r="L20" s="15">
        <f t="shared" si="1"/>
        <v>-3.00000000000189E-4</v>
      </c>
      <c r="M20" s="15">
        <f t="shared" si="1"/>
        <v>-5.2320942491316802E-3</v>
      </c>
    </row>
    <row r="21" spans="1:13" ht="16" x14ac:dyDescent="0.2">
      <c r="A21" s="12" t="s">
        <v>26</v>
      </c>
      <c r="B21" s="16">
        <v>44.983200000000004</v>
      </c>
      <c r="C21" s="16">
        <v>7.3187999999999995</v>
      </c>
      <c r="D21" s="16">
        <v>6.1097000000000001</v>
      </c>
      <c r="E21" s="17">
        <v>0.15153300150207691</v>
      </c>
      <c r="F21" s="6">
        <v>45.25</v>
      </c>
      <c r="G21" s="6">
        <v>7.3029999999999999</v>
      </c>
      <c r="H21" s="6">
        <v>6.11</v>
      </c>
      <c r="I21" s="6">
        <v>0.157</v>
      </c>
      <c r="J21" s="15">
        <f t="shared" si="1"/>
        <v>-0.26679999999999637</v>
      </c>
      <c r="K21" s="15">
        <f t="shared" si="1"/>
        <v>1.5799999999999592E-2</v>
      </c>
      <c r="L21" s="15">
        <f t="shared" si="1"/>
        <v>-3.00000000000189E-4</v>
      </c>
      <c r="M21" s="15">
        <f t="shared" si="1"/>
        <v>-5.4669984979230923E-3</v>
      </c>
    </row>
    <row r="22" spans="1:13" ht="16" x14ac:dyDescent="0.2">
      <c r="A22" s="12" t="s">
        <v>27</v>
      </c>
      <c r="B22" s="16">
        <v>45.972000000000008</v>
      </c>
      <c r="C22" s="16">
        <v>7.1803999999999997</v>
      </c>
      <c r="D22" s="16">
        <v>5.9427000000000003</v>
      </c>
      <c r="E22" s="17">
        <v>0.14896277437141336</v>
      </c>
      <c r="F22" s="6">
        <v>46.283000000000001</v>
      </c>
      <c r="G22" s="6">
        <v>7.165</v>
      </c>
      <c r="H22" s="6">
        <v>5.9429999999999996</v>
      </c>
      <c r="I22" s="6">
        <v>0.156</v>
      </c>
      <c r="J22" s="15">
        <f t="shared" si="1"/>
        <v>-0.31099999999999284</v>
      </c>
      <c r="K22" s="15">
        <f t="shared" si="1"/>
        <v>1.5399999999999636E-2</v>
      </c>
      <c r="L22" s="15">
        <f t="shared" si="1"/>
        <v>-2.9999999999930083E-4</v>
      </c>
      <c r="M22" s="15">
        <f t="shared" si="1"/>
        <v>-7.0372256285866353E-3</v>
      </c>
    </row>
    <row r="23" spans="1:13" ht="16" x14ac:dyDescent="0.2">
      <c r="A23" s="12" t="s">
        <v>28</v>
      </c>
      <c r="B23" s="16">
        <v>46.926000000000002</v>
      </c>
      <c r="C23" s="16">
        <v>7.0419999999999998</v>
      </c>
      <c r="D23" s="16">
        <v>5.7757000000000005</v>
      </c>
      <c r="E23" s="17">
        <v>0.14710417566150519</v>
      </c>
      <c r="F23" s="6">
        <v>47.284999999999997</v>
      </c>
      <c r="G23" s="6">
        <v>7.0279999999999996</v>
      </c>
      <c r="H23" s="6">
        <v>5.7759999999999998</v>
      </c>
      <c r="I23" s="6">
        <v>0.155</v>
      </c>
      <c r="J23" s="15">
        <f t="shared" si="1"/>
        <v>-0.35899999999999466</v>
      </c>
      <c r="K23" s="15">
        <f t="shared" si="1"/>
        <v>1.4000000000000234E-2</v>
      </c>
      <c r="L23" s="15">
        <f t="shared" si="1"/>
        <v>-2.9999999999930083E-4</v>
      </c>
      <c r="M23" s="15">
        <f t="shared" si="1"/>
        <v>-7.8958243384948112E-3</v>
      </c>
    </row>
    <row r="24" spans="1:13" ht="16" x14ac:dyDescent="0.2">
      <c r="A24" s="12" t="s">
        <v>29</v>
      </c>
      <c r="B24" s="16">
        <v>47.8506</v>
      </c>
      <c r="C24" s="16">
        <v>6.9035999999999991</v>
      </c>
      <c r="D24" s="16">
        <v>5.6086999999999998</v>
      </c>
      <c r="E24" s="17">
        <v>0.14600868535333567</v>
      </c>
      <c r="F24" s="6">
        <v>48.262999999999998</v>
      </c>
      <c r="G24" s="6">
        <v>6.89</v>
      </c>
      <c r="H24" s="6">
        <v>5.609</v>
      </c>
      <c r="I24" s="6">
        <v>0.155</v>
      </c>
      <c r="J24" s="15">
        <f t="shared" si="1"/>
        <v>-0.4123999999999981</v>
      </c>
      <c r="K24" s="15">
        <f t="shared" si="1"/>
        <v>1.359999999999939E-2</v>
      </c>
      <c r="L24" s="15">
        <f t="shared" si="1"/>
        <v>-3.00000000000189E-4</v>
      </c>
      <c r="M24" s="15">
        <f t="shared" si="1"/>
        <v>-8.9913146466643334E-3</v>
      </c>
    </row>
    <row r="25" spans="1:13" ht="16" x14ac:dyDescent="0.2">
      <c r="A25" s="12" t="s">
        <v>30</v>
      </c>
      <c r="B25" s="16">
        <v>48.751200000000004</v>
      </c>
      <c r="C25" s="16">
        <v>6.7652000000000001</v>
      </c>
      <c r="D25" s="16">
        <v>5.4417</v>
      </c>
      <c r="E25" s="17">
        <v>0.14573287161396878</v>
      </c>
      <c r="F25" s="6">
        <v>49.220999999999997</v>
      </c>
      <c r="G25" s="6">
        <v>6.7519999999999998</v>
      </c>
      <c r="H25" s="6">
        <v>5.4420000000000002</v>
      </c>
      <c r="I25" s="6">
        <v>0.155</v>
      </c>
      <c r="J25" s="15">
        <f t="shared" si="1"/>
        <v>-0.46979999999999222</v>
      </c>
      <c r="K25" s="15">
        <f t="shared" si="1"/>
        <v>1.3200000000000323E-2</v>
      </c>
      <c r="L25" s="15">
        <f t="shared" si="1"/>
        <v>-3.00000000000189E-4</v>
      </c>
      <c r="M25" s="15">
        <f t="shared" si="1"/>
        <v>-9.2671283860312204E-3</v>
      </c>
    </row>
    <row r="26" spans="1:13" ht="16" x14ac:dyDescent="0.2">
      <c r="A26" s="12" t="s">
        <v>31</v>
      </c>
      <c r="B26" s="16">
        <v>49.633199999999995</v>
      </c>
      <c r="C26" s="16">
        <v>6.6267999999999994</v>
      </c>
      <c r="D26" s="16">
        <v>5.2747000000000002</v>
      </c>
      <c r="E26" s="17">
        <v>0.14633903535696949</v>
      </c>
      <c r="F26" s="6">
        <v>50.165999999999997</v>
      </c>
      <c r="G26" s="6">
        <v>6.6139999999999999</v>
      </c>
      <c r="H26" s="6">
        <v>5.2750000000000004</v>
      </c>
      <c r="I26" s="6">
        <v>0.157</v>
      </c>
      <c r="J26" s="15">
        <f t="shared" si="1"/>
        <v>-0.53280000000000172</v>
      </c>
      <c r="K26" s="15">
        <f t="shared" si="1"/>
        <v>1.2799999999999478E-2</v>
      </c>
      <c r="L26" s="15">
        <f t="shared" si="1"/>
        <v>-3.00000000000189E-4</v>
      </c>
      <c r="M26" s="15">
        <f t="shared" si="1"/>
        <v>-1.0660964643030513E-2</v>
      </c>
    </row>
    <row r="27" spans="1:13" ht="16" x14ac:dyDescent="0.2">
      <c r="A27" s="12" t="s">
        <v>32</v>
      </c>
      <c r="B27" s="16">
        <v>50.50200000000001</v>
      </c>
      <c r="C27" s="16">
        <v>6.4883999999999995</v>
      </c>
      <c r="D27" s="16">
        <v>5.1077000000000004</v>
      </c>
      <c r="E27" s="17">
        <v>0.14789595533161079</v>
      </c>
      <c r="F27" s="6">
        <v>51.103999999999999</v>
      </c>
      <c r="G27" s="6">
        <v>6.476</v>
      </c>
      <c r="H27" s="6">
        <v>5.1079999999999997</v>
      </c>
      <c r="I27" s="6">
        <v>0.16</v>
      </c>
      <c r="J27" s="15">
        <f t="shared" si="1"/>
        <v>-0.60199999999998965</v>
      </c>
      <c r="K27" s="15">
        <f t="shared" si="1"/>
        <v>1.2399999999999523E-2</v>
      </c>
      <c r="L27" s="15">
        <f t="shared" si="1"/>
        <v>-2.9999999999930083E-4</v>
      </c>
      <c r="M27" s="15">
        <f t="shared" si="1"/>
        <v>-1.2104044668389213E-2</v>
      </c>
    </row>
    <row r="28" spans="1:13" ht="16" x14ac:dyDescent="0.2">
      <c r="A28" s="12" t="s">
        <v>33</v>
      </c>
      <c r="B28" s="16">
        <v>51.363</v>
      </c>
      <c r="C28" s="16">
        <v>6.35</v>
      </c>
      <c r="D28" s="16">
        <v>4.9406999999999996</v>
      </c>
      <c r="E28" s="17">
        <v>0.1504797525211021</v>
      </c>
      <c r="F28" s="6">
        <v>52.039000000000001</v>
      </c>
      <c r="G28" s="6">
        <v>6.3390000000000004</v>
      </c>
      <c r="H28" s="6">
        <v>4.9409999999999998</v>
      </c>
      <c r="I28" s="6">
        <v>0.16400000000000001</v>
      </c>
      <c r="J28" s="15">
        <f t="shared" si="1"/>
        <v>-0.67600000000000193</v>
      </c>
      <c r="K28" s="15">
        <f t="shared" si="1"/>
        <v>1.0999999999999233E-2</v>
      </c>
      <c r="L28" s="15">
        <f t="shared" si="1"/>
        <v>-3.00000000000189E-4</v>
      </c>
      <c r="M28" s="15">
        <f t="shared" si="1"/>
        <v>-1.3520247478897907E-2</v>
      </c>
    </row>
    <row r="29" spans="1:13" ht="16" x14ac:dyDescent="0.2">
      <c r="A29" s="12" t="s">
        <v>34</v>
      </c>
      <c r="B29" s="16">
        <v>52.221600000000002</v>
      </c>
      <c r="C29" s="16">
        <v>6.2115999999999998</v>
      </c>
      <c r="D29" s="16">
        <v>4.7736999999999998</v>
      </c>
      <c r="E29" s="17">
        <v>0.15417489674986584</v>
      </c>
      <c r="F29" s="6">
        <v>52.978000000000002</v>
      </c>
      <c r="G29" s="6">
        <v>6.2009999999999996</v>
      </c>
      <c r="H29" s="6">
        <v>4.7750000000000004</v>
      </c>
      <c r="I29" s="6">
        <v>0.16900000000000001</v>
      </c>
      <c r="J29" s="15">
        <f t="shared" si="1"/>
        <v>-0.7563999999999993</v>
      </c>
      <c r="K29" s="15">
        <f t="shared" si="1"/>
        <v>1.0600000000000165E-2</v>
      </c>
      <c r="L29" s="15">
        <f t="shared" si="1"/>
        <v>-1.300000000000523E-3</v>
      </c>
      <c r="M29" s="15">
        <f t="shared" si="1"/>
        <v>-1.482510325013417E-2</v>
      </c>
    </row>
    <row r="30" spans="1:13" ht="16" x14ac:dyDescent="0.2">
      <c r="A30" s="12" t="s">
        <v>35</v>
      </c>
      <c r="B30" s="16">
        <v>53.083199999999998</v>
      </c>
      <c r="C30" s="16">
        <v>6.0731999999999999</v>
      </c>
      <c r="D30" s="16">
        <v>4.6067</v>
      </c>
      <c r="E30" s="18">
        <v>0.1590753835644251</v>
      </c>
      <c r="F30" s="6">
        <v>53.926000000000002</v>
      </c>
      <c r="G30" s="6">
        <v>6.0629999999999997</v>
      </c>
      <c r="H30" s="6">
        <v>4.6079999999999997</v>
      </c>
      <c r="I30" s="6">
        <v>0.17499999999999999</v>
      </c>
      <c r="J30" s="15">
        <f t="shared" ref="J30:M37" si="2">B30-F30</f>
        <v>-0.84280000000000399</v>
      </c>
      <c r="K30" s="15">
        <f t="shared" si="2"/>
        <v>1.0200000000000209E-2</v>
      </c>
      <c r="L30" s="15">
        <f t="shared" si="2"/>
        <v>-1.2999999999996348E-3</v>
      </c>
      <c r="M30" s="15">
        <f t="shared" si="2"/>
        <v>-1.5924616435574884E-2</v>
      </c>
    </row>
    <row r="31" spans="1:13" ht="16" x14ac:dyDescent="0.2">
      <c r="A31" s="12" t="s">
        <v>36</v>
      </c>
      <c r="B31" s="16">
        <v>53.953199999999995</v>
      </c>
      <c r="C31" s="16">
        <v>5.9347999999999992</v>
      </c>
      <c r="D31" s="16">
        <v>4.4397000000000002</v>
      </c>
      <c r="E31" s="18">
        <v>0.16528611596625833</v>
      </c>
      <c r="F31" s="6">
        <v>54.887999999999998</v>
      </c>
      <c r="G31" s="6">
        <v>5.9249999999999998</v>
      </c>
      <c r="H31" s="6">
        <v>4.4409999999999998</v>
      </c>
      <c r="I31" s="6">
        <v>0.183</v>
      </c>
      <c r="J31" s="15">
        <f t="shared" si="2"/>
        <v>-0.93480000000000274</v>
      </c>
      <c r="K31" s="15">
        <f t="shared" si="2"/>
        <v>9.7999999999993648E-3</v>
      </c>
      <c r="L31" s="15">
        <f t="shared" si="2"/>
        <v>-1.2999999999996348E-3</v>
      </c>
      <c r="M31" s="15">
        <f t="shared" si="2"/>
        <v>-1.7713884033741661E-2</v>
      </c>
    </row>
    <row r="32" spans="1:13" ht="16" x14ac:dyDescent="0.2">
      <c r="A32" s="12" t="s">
        <v>37</v>
      </c>
      <c r="B32" s="16">
        <v>54.837000000000003</v>
      </c>
      <c r="C32" s="16">
        <v>5.7963999999999993</v>
      </c>
      <c r="D32" s="16">
        <v>4.2726999999999995</v>
      </c>
      <c r="E32" s="18">
        <v>0.17292453383944273</v>
      </c>
      <c r="F32" s="6">
        <v>55.871000000000002</v>
      </c>
      <c r="G32" s="6">
        <v>5.7869999999999999</v>
      </c>
      <c r="H32" s="6">
        <v>4.274</v>
      </c>
      <c r="I32" s="6">
        <v>0.192</v>
      </c>
      <c r="J32" s="15">
        <f t="shared" si="2"/>
        <v>-1.0339999999999989</v>
      </c>
      <c r="K32" s="15">
        <f t="shared" si="2"/>
        <v>9.3999999999994088E-3</v>
      </c>
      <c r="L32" s="15">
        <f t="shared" si="2"/>
        <v>-1.300000000000523E-3</v>
      </c>
      <c r="M32" s="15">
        <f t="shared" si="2"/>
        <v>-1.9075466160557275E-2</v>
      </c>
    </row>
    <row r="33" spans="1:14" ht="16" x14ac:dyDescent="0.2">
      <c r="A33" s="12" t="s">
        <v>38</v>
      </c>
      <c r="B33" s="16">
        <v>55.739999999999995</v>
      </c>
      <c r="C33" s="16">
        <v>5.6579999999999995</v>
      </c>
      <c r="D33" s="16">
        <v>4.1056999999999997</v>
      </c>
      <c r="E33" s="18">
        <v>0.18212254447178242</v>
      </c>
      <c r="F33" s="6">
        <v>56.88</v>
      </c>
      <c r="G33" s="6">
        <v>5.65</v>
      </c>
      <c r="H33" s="6">
        <v>4.1070000000000002</v>
      </c>
      <c r="I33" s="6">
        <v>0.20399999999999999</v>
      </c>
      <c r="J33" s="15">
        <f t="shared" si="2"/>
        <v>-1.1400000000000077</v>
      </c>
      <c r="K33" s="15">
        <f t="shared" si="2"/>
        <v>7.9999999999991189E-3</v>
      </c>
      <c r="L33" s="15">
        <f t="shared" si="2"/>
        <v>-1.300000000000523E-3</v>
      </c>
      <c r="M33" s="15">
        <f t="shared" si="2"/>
        <v>-2.1877455528217571E-2</v>
      </c>
    </row>
    <row r="34" spans="1:14" ht="16" x14ac:dyDescent="0.2">
      <c r="A34" s="12" t="s">
        <v>39</v>
      </c>
      <c r="B34" s="16">
        <v>56.6676</v>
      </c>
      <c r="C34" s="16">
        <v>5.5195999999999996</v>
      </c>
      <c r="D34" s="16">
        <v>3.9386999999999999</v>
      </c>
      <c r="E34" s="18">
        <v>0.19302882114244205</v>
      </c>
      <c r="F34" s="6">
        <v>57.92</v>
      </c>
      <c r="G34" s="6">
        <v>5.5119999999999996</v>
      </c>
      <c r="H34" s="6">
        <v>3.94</v>
      </c>
      <c r="I34" s="6">
        <v>0.217</v>
      </c>
      <c r="J34" s="15">
        <f t="shared" si="2"/>
        <v>-1.2524000000000015</v>
      </c>
      <c r="K34" s="15">
        <f t="shared" si="2"/>
        <v>7.6000000000000512E-3</v>
      </c>
      <c r="L34" s="15">
        <f t="shared" si="2"/>
        <v>-1.3000000000000789E-3</v>
      </c>
      <c r="M34" s="15">
        <f t="shared" si="2"/>
        <v>-2.3971178857557951E-2</v>
      </c>
    </row>
    <row r="35" spans="1:14" ht="16" x14ac:dyDescent="0.2">
      <c r="A35" s="12" t="s">
        <v>40</v>
      </c>
      <c r="B35" s="16">
        <v>57.625199999999992</v>
      </c>
      <c r="C35" s="16">
        <v>5.3811999999999998</v>
      </c>
      <c r="D35" s="16">
        <v>3.7717000000000001</v>
      </c>
      <c r="E35" s="18">
        <v>0.20581155433287315</v>
      </c>
      <c r="F35" s="6">
        <v>58.997999999999998</v>
      </c>
      <c r="G35" s="6">
        <v>5.3739999999999997</v>
      </c>
      <c r="H35" s="6">
        <v>3.7730000000000001</v>
      </c>
      <c r="I35" s="6">
        <v>0.23200000000000001</v>
      </c>
      <c r="J35" s="15">
        <f t="shared" si="2"/>
        <v>-1.3728000000000051</v>
      </c>
      <c r="K35" s="15">
        <f t="shared" si="2"/>
        <v>7.2000000000000952E-3</v>
      </c>
      <c r="L35" s="15">
        <f t="shared" si="2"/>
        <v>-1.3000000000000789E-3</v>
      </c>
      <c r="M35" s="15">
        <f t="shared" si="2"/>
        <v>-2.6188445667126858E-2</v>
      </c>
    </row>
    <row r="36" spans="1:14" ht="16" x14ac:dyDescent="0.2">
      <c r="A36" s="12" t="s">
        <v>41</v>
      </c>
      <c r="B36" s="16">
        <v>58.618199999999987</v>
      </c>
      <c r="C36" s="16">
        <v>5.2427999999999999</v>
      </c>
      <c r="D36" s="16">
        <v>3.6047000000000002</v>
      </c>
      <c r="E36" s="18">
        <v>0.22066176307193064</v>
      </c>
      <c r="F36" s="6">
        <v>60.118000000000002</v>
      </c>
      <c r="G36" s="6">
        <v>5.2359999999999998</v>
      </c>
      <c r="H36" s="6">
        <v>3.6059999999999999</v>
      </c>
      <c r="I36" s="6">
        <v>0.249</v>
      </c>
      <c r="J36" s="15">
        <f t="shared" si="2"/>
        <v>-1.4998000000000147</v>
      </c>
      <c r="K36" s="15">
        <f t="shared" si="2"/>
        <v>6.8000000000001393E-3</v>
      </c>
      <c r="L36" s="15">
        <f t="shared" si="2"/>
        <v>-1.2999999999996348E-3</v>
      </c>
      <c r="M36" s="15">
        <f t="shared" si="2"/>
        <v>-2.833823692806936E-2</v>
      </c>
    </row>
    <row r="37" spans="1:14" ht="16" x14ac:dyDescent="0.2">
      <c r="A37" s="12" t="s">
        <v>42</v>
      </c>
      <c r="B37" s="16">
        <v>59.652000000000008</v>
      </c>
      <c r="C37" s="16">
        <v>5.1044</v>
      </c>
      <c r="D37" s="16">
        <v>3.4376999999999995</v>
      </c>
      <c r="E37" s="18">
        <v>0.23779730413581004</v>
      </c>
      <c r="F37" s="6">
        <v>61.286999999999999</v>
      </c>
      <c r="G37" s="6">
        <v>5.0979999999999999</v>
      </c>
      <c r="H37" s="6">
        <v>3.4390000000000001</v>
      </c>
      <c r="I37" s="6">
        <v>0.26900000000000002</v>
      </c>
      <c r="J37" s="15">
        <f t="shared" si="2"/>
        <v>-1.6349999999999909</v>
      </c>
      <c r="K37" s="15">
        <f t="shared" si="2"/>
        <v>6.4000000000001833E-3</v>
      </c>
      <c r="L37" s="15">
        <f t="shared" si="2"/>
        <v>-1.300000000000523E-3</v>
      </c>
      <c r="M37" s="15">
        <f t="shared" si="2"/>
        <v>-3.1202695864189972E-2</v>
      </c>
    </row>
    <row r="38" spans="1:14" x14ac:dyDescent="0.15">
      <c r="J38" s="19">
        <f>SUM(J3:J37)</f>
        <v>-15.258000000000006</v>
      </c>
      <c r="K38" s="19">
        <f t="shared" ref="K38:M38" si="3">SUM(K3:K37)</f>
        <v>0.56699999999998507</v>
      </c>
      <c r="L38" s="19">
        <f t="shared" si="3"/>
        <v>-1.9500000000000739E-2</v>
      </c>
      <c r="M38" s="19">
        <f t="shared" si="3"/>
        <v>-0.30919583332789757</v>
      </c>
      <c r="N38" s="20" t="s">
        <v>54</v>
      </c>
    </row>
    <row r="39" spans="1:14" x14ac:dyDescent="0.15">
      <c r="J39" s="21">
        <f>AVERAGE(J3:J37)</f>
        <v>-0.4359428571428573</v>
      </c>
      <c r="K39" s="21">
        <f t="shared" ref="K39:L39" si="4">AVERAGE(K3:K37)</f>
        <v>1.6199999999999572E-2</v>
      </c>
      <c r="L39" s="21">
        <f t="shared" si="4"/>
        <v>-5.5714285714287821E-4</v>
      </c>
      <c r="M39" s="21">
        <f>AVERAGE(M3:M37)</f>
        <v>-9.0939950978793406E-3</v>
      </c>
      <c r="N39" s="22" t="s">
        <v>55</v>
      </c>
    </row>
    <row r="40" spans="1:14" x14ac:dyDescent="0.15">
      <c r="J40" s="23">
        <f t="array" ref="J40">AVERAGE(ABS(J3:J37))</f>
        <v>0.4359428571428573</v>
      </c>
      <c r="K40" s="23">
        <f t="array" ref="K40">AVERAGE(ABS(K3:K37))</f>
        <v>1.6199999999999572E-2</v>
      </c>
      <c r="L40" s="23">
        <f t="array" ref="L40">AVERAGE(ABS(L3:L37))</f>
        <v>5.5714285714287821E-4</v>
      </c>
      <c r="M40" s="23">
        <f t="array" ref="M40">AVERAGE(ABS(M3:M37))</f>
        <v>8.8341666665113592E-3</v>
      </c>
      <c r="N40" s="2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C4C6-66BF-5945-8C52-6EBFD88DB8C3}">
  <dimension ref="A1:Q40"/>
  <sheetViews>
    <sheetView tabSelected="1" zoomScale="143" workbookViewId="0">
      <selection activeCell="K3" sqref="K3"/>
    </sheetView>
  </sheetViews>
  <sheetFormatPr baseColWidth="10" defaultRowHeight="13" x14ac:dyDescent="0.15"/>
  <cols>
    <col min="1" max="3" width="10.83203125" style="11"/>
    <col min="4" max="4" width="2.83203125" style="11" customWidth="1"/>
    <col min="5" max="7" width="10.83203125" style="11"/>
    <col min="8" max="8" width="12.6640625" style="11" customWidth="1"/>
    <col min="9" max="9" width="2.83203125" style="11" customWidth="1"/>
    <col min="10" max="13" width="10.83203125" style="11"/>
    <col min="14" max="14" width="2.83203125" style="11" customWidth="1"/>
    <col min="15" max="16384" width="10.83203125" style="11"/>
  </cols>
  <sheetData>
    <row r="1" spans="1:16" s="8" customFormat="1" ht="23" x14ac:dyDescent="0.25">
      <c r="A1" s="8" t="s">
        <v>57</v>
      </c>
      <c r="E1" s="8" t="s">
        <v>58</v>
      </c>
      <c r="G1" s="8" t="s">
        <v>59</v>
      </c>
      <c r="J1" s="8" t="s">
        <v>60</v>
      </c>
      <c r="L1" s="8" t="s">
        <v>61</v>
      </c>
      <c r="O1" s="8" t="s">
        <v>62</v>
      </c>
    </row>
    <row r="2" spans="1:16" ht="16" x14ac:dyDescent="0.2">
      <c r="A2" s="9" t="s">
        <v>3</v>
      </c>
      <c r="B2" s="9" t="s">
        <v>63</v>
      </c>
      <c r="C2" s="10" t="s">
        <v>7</v>
      </c>
      <c r="D2" s="10"/>
      <c r="E2" s="6" t="s">
        <v>43</v>
      </c>
      <c r="F2" s="6" t="s">
        <v>7</v>
      </c>
      <c r="G2" s="6" t="s">
        <v>43</v>
      </c>
      <c r="H2" s="6" t="s">
        <v>7</v>
      </c>
      <c r="I2" s="10"/>
      <c r="J2" s="6" t="s">
        <v>43</v>
      </c>
      <c r="K2" s="6" t="s">
        <v>7</v>
      </c>
      <c r="L2" s="6" t="s">
        <v>43</v>
      </c>
      <c r="M2" s="6" t="s">
        <v>7</v>
      </c>
      <c r="N2" s="10"/>
      <c r="O2" s="6" t="s">
        <v>43</v>
      </c>
      <c r="P2" s="6" t="s">
        <v>7</v>
      </c>
    </row>
    <row r="3" spans="1:16" ht="16" x14ac:dyDescent="0.2">
      <c r="A3" s="12" t="s">
        <v>8</v>
      </c>
      <c r="B3">
        <v>14.72</v>
      </c>
      <c r="C3" s="25"/>
      <c r="D3" s="26"/>
      <c r="E3" s="13">
        <v>15.077999999999999</v>
      </c>
      <c r="F3" s="14"/>
      <c r="G3" s="27">
        <f>E3-B3</f>
        <v>0.35799999999999876</v>
      </c>
      <c r="H3" s="6"/>
      <c r="I3" s="26"/>
      <c r="J3" s="6">
        <v>15.077999999999999</v>
      </c>
      <c r="K3" s="6"/>
      <c r="L3" s="27">
        <f>J3-B3</f>
        <v>0.35799999999999876</v>
      </c>
      <c r="M3" s="6"/>
      <c r="N3" s="26"/>
      <c r="O3" s="28">
        <f>G3-L3</f>
        <v>0</v>
      </c>
    </row>
    <row r="4" spans="1:16" ht="16" x14ac:dyDescent="0.2">
      <c r="A4" s="12" t="s">
        <v>9</v>
      </c>
      <c r="B4">
        <v>18.809999999999999</v>
      </c>
      <c r="C4" s="28">
        <v>0.40737051792828671</v>
      </c>
      <c r="D4" s="28"/>
      <c r="E4" s="16">
        <v>17.616599999999998</v>
      </c>
      <c r="F4" s="17">
        <v>0.27045224524583167</v>
      </c>
      <c r="G4" s="27">
        <f t="shared" ref="G4:H29" si="0">E4-B4</f>
        <v>-1.1934000000000005</v>
      </c>
      <c r="H4" s="27">
        <f t="shared" si="0"/>
        <v>-0.13691827268245504</v>
      </c>
      <c r="I4" s="28"/>
      <c r="J4" s="6">
        <v>17.617000000000001</v>
      </c>
      <c r="K4" s="6">
        <v>0.27100000000000002</v>
      </c>
      <c r="L4" s="27">
        <f t="shared" ref="L4:M29" si="1">J4-B4</f>
        <v>-1.1929999999999978</v>
      </c>
      <c r="M4" s="27">
        <f t="shared" si="1"/>
        <v>-0.13637051792828669</v>
      </c>
      <c r="N4" s="28"/>
      <c r="O4" s="28">
        <f t="shared" ref="O4:P29" si="2">G4-L4</f>
        <v>-4.0000000000262048E-4</v>
      </c>
      <c r="P4" s="28">
        <f t="shared" si="2"/>
        <v>-5.4775475416835029E-4</v>
      </c>
    </row>
    <row r="5" spans="1:16" ht="16" x14ac:dyDescent="0.2">
      <c r="A5" s="12" t="s">
        <v>10</v>
      </c>
      <c r="B5">
        <v>21.85</v>
      </c>
      <c r="C5" s="28">
        <v>0.30097519924756228</v>
      </c>
      <c r="D5" s="28"/>
      <c r="E5" s="16">
        <v>20.023199999999999</v>
      </c>
      <c r="F5" s="17">
        <v>0.26062942667157624</v>
      </c>
      <c r="G5" s="27">
        <f t="shared" si="0"/>
        <v>-1.8268000000000022</v>
      </c>
      <c r="H5" s="27">
        <f t="shared" si="0"/>
        <v>-4.0345772575986039E-2</v>
      </c>
      <c r="I5" s="28"/>
      <c r="J5" s="6">
        <v>20.024999999999999</v>
      </c>
      <c r="K5" s="6">
        <v>0.26100000000000001</v>
      </c>
      <c r="L5" s="27">
        <f t="shared" si="1"/>
        <v>-1.8250000000000028</v>
      </c>
      <c r="M5" s="27">
        <f t="shared" si="1"/>
        <v>-3.9975199247562265E-2</v>
      </c>
      <c r="N5" s="28"/>
      <c r="O5" s="28">
        <f t="shared" si="2"/>
        <v>-1.7999999999993577E-3</v>
      </c>
      <c r="P5" s="28">
        <f t="shared" si="2"/>
        <v>-3.7057332842377333E-4</v>
      </c>
    </row>
    <row r="6" spans="1:16" ht="16" x14ac:dyDescent="0.2">
      <c r="A6" s="12" t="s">
        <v>11</v>
      </c>
      <c r="B6">
        <v>23.07</v>
      </c>
      <c r="C6" s="28">
        <v>0.13114049231430708</v>
      </c>
      <c r="D6" s="28"/>
      <c r="E6" s="16">
        <v>22.3032</v>
      </c>
      <c r="F6" s="17">
        <v>0.2510709055070422</v>
      </c>
      <c r="G6" s="27">
        <f t="shared" si="0"/>
        <v>-0.76679999999999993</v>
      </c>
      <c r="H6" s="27">
        <f t="shared" si="0"/>
        <v>0.11993041319273512</v>
      </c>
      <c r="I6" s="28"/>
      <c r="J6" s="6">
        <v>22.306000000000001</v>
      </c>
      <c r="K6" s="6">
        <v>0.252</v>
      </c>
      <c r="L6" s="27">
        <f t="shared" si="1"/>
        <v>-0.76399999999999935</v>
      </c>
      <c r="M6" s="27">
        <f t="shared" si="1"/>
        <v>0.12085950768569292</v>
      </c>
      <c r="N6" s="28"/>
      <c r="O6" s="28">
        <f t="shared" si="2"/>
        <v>-2.8000000000005798E-3</v>
      </c>
      <c r="P6" s="28">
        <f t="shared" si="2"/>
        <v>-9.2909449295780488E-4</v>
      </c>
    </row>
    <row r="7" spans="1:16" ht="16" x14ac:dyDescent="0.2">
      <c r="A7" s="12" t="s">
        <v>12</v>
      </c>
      <c r="B7">
        <v>26.11</v>
      </c>
      <c r="C7" s="28">
        <v>0.30999847040228412</v>
      </c>
      <c r="D7" s="28"/>
      <c r="E7" s="16">
        <v>24.462000000000003</v>
      </c>
      <c r="F7" s="17">
        <v>0.2417902423726539</v>
      </c>
      <c r="G7" s="27">
        <f t="shared" si="0"/>
        <v>-1.6479999999999961</v>
      </c>
      <c r="H7" s="27">
        <f t="shared" si="0"/>
        <v>-6.8208228029630225E-2</v>
      </c>
      <c r="I7" s="28"/>
      <c r="J7" s="6">
        <v>24.468</v>
      </c>
      <c r="K7" s="6">
        <v>0.24199999999999999</v>
      </c>
      <c r="L7" s="27">
        <f t="shared" si="1"/>
        <v>-1.6419999999999995</v>
      </c>
      <c r="M7" s="27">
        <f t="shared" si="1"/>
        <v>-6.7998470402284128E-2</v>
      </c>
      <c r="N7" s="28"/>
      <c r="O7" s="28">
        <f t="shared" si="2"/>
        <v>-5.9999999999966747E-3</v>
      </c>
      <c r="P7" s="28">
        <f t="shared" si="2"/>
        <v>-2.097576273460966E-4</v>
      </c>
    </row>
    <row r="8" spans="1:16" ht="16" x14ac:dyDescent="0.2">
      <c r="A8" s="12" t="s">
        <v>13</v>
      </c>
      <c r="B8">
        <v>27.51</v>
      </c>
      <c r="C8" s="28">
        <v>0.13685908402170216</v>
      </c>
      <c r="D8" s="28"/>
      <c r="E8" s="16">
        <v>26.504999999999995</v>
      </c>
      <c r="F8" s="17">
        <v>0.23280194172544555</v>
      </c>
      <c r="G8" s="27">
        <f t="shared" si="0"/>
        <v>-1.0050000000000061</v>
      </c>
      <c r="H8" s="27">
        <f t="shared" si="0"/>
        <v>9.5942857703743389E-2</v>
      </c>
      <c r="I8" s="28"/>
      <c r="J8" s="6">
        <v>26.513999999999999</v>
      </c>
      <c r="K8" s="6">
        <v>0.23300000000000001</v>
      </c>
      <c r="L8" s="27">
        <f t="shared" si="1"/>
        <v>-0.99600000000000222</v>
      </c>
      <c r="M8" s="27">
        <f t="shared" si="1"/>
        <v>9.6140915978297853E-2</v>
      </c>
      <c r="N8" s="28"/>
      <c r="O8" s="28">
        <f t="shared" si="2"/>
        <v>-9.0000000000038938E-3</v>
      </c>
      <c r="P8" s="28">
        <f t="shared" si="2"/>
        <v>-1.9805827455446345E-4</v>
      </c>
    </row>
    <row r="9" spans="1:16" ht="16" x14ac:dyDescent="0.2">
      <c r="A9" s="12" t="s">
        <v>14</v>
      </c>
      <c r="B9">
        <v>30.92</v>
      </c>
      <c r="C9" s="28">
        <v>0.34749821665138086</v>
      </c>
      <c r="D9" s="28"/>
      <c r="E9" s="16">
        <v>28.437599999999996</v>
      </c>
      <c r="F9" s="17">
        <v>0.22412153542850527</v>
      </c>
      <c r="G9" s="27">
        <f t="shared" si="0"/>
        <v>-2.4824000000000055</v>
      </c>
      <c r="H9" s="27">
        <f t="shared" si="0"/>
        <v>-0.12337668122287559</v>
      </c>
      <c r="I9" s="28"/>
      <c r="J9" s="6">
        <v>28.452000000000002</v>
      </c>
      <c r="K9" s="6">
        <v>0.22500000000000001</v>
      </c>
      <c r="L9" s="27">
        <f t="shared" si="1"/>
        <v>-2.468</v>
      </c>
      <c r="M9" s="27">
        <f t="shared" si="1"/>
        <v>-0.12249821665138086</v>
      </c>
      <c r="N9" s="28"/>
      <c r="O9" s="28">
        <f t="shared" si="2"/>
        <v>-1.4400000000005519E-2</v>
      </c>
      <c r="P9" s="28">
        <f t="shared" si="2"/>
        <v>-8.7846457149473589E-4</v>
      </c>
    </row>
    <row r="10" spans="1:16" ht="16" x14ac:dyDescent="0.2">
      <c r="A10" s="12" t="s">
        <v>15</v>
      </c>
      <c r="B10">
        <v>30.45</v>
      </c>
      <c r="C10" s="28">
        <v>-5.0176150314935664E-2</v>
      </c>
      <c r="D10" s="28"/>
      <c r="E10" s="16">
        <v>30.2652</v>
      </c>
      <c r="F10" s="17">
        <v>0.215765675359787</v>
      </c>
      <c r="G10" s="27">
        <f t="shared" si="0"/>
        <v>-0.18479999999999919</v>
      </c>
      <c r="H10" s="27">
        <f t="shared" si="0"/>
        <v>0.26594182567472269</v>
      </c>
      <c r="I10" s="28"/>
      <c r="J10" s="6">
        <v>30.286000000000001</v>
      </c>
      <c r="K10" s="6">
        <v>0.217</v>
      </c>
      <c r="L10" s="27">
        <f t="shared" si="1"/>
        <v>-0.16399999999999793</v>
      </c>
      <c r="M10" s="27">
        <f t="shared" si="1"/>
        <v>0.26717615031493569</v>
      </c>
      <c r="N10" s="28"/>
      <c r="O10" s="28">
        <f t="shared" si="2"/>
        <v>-2.0800000000001262E-2</v>
      </c>
      <c r="P10" s="28">
        <f t="shared" si="2"/>
        <v>-1.2343246402130026E-3</v>
      </c>
    </row>
    <row r="11" spans="1:16" ht="16" x14ac:dyDescent="0.2">
      <c r="A11" s="12" t="s">
        <v>16</v>
      </c>
      <c r="B11">
        <v>31.46</v>
      </c>
      <c r="C11" s="28">
        <v>0.12157688835389725</v>
      </c>
      <c r="D11" s="28"/>
      <c r="E11" s="16">
        <v>31.993200000000002</v>
      </c>
      <c r="F11" s="17">
        <v>0.20775223622198727</v>
      </c>
      <c r="G11" s="27">
        <f t="shared" si="0"/>
        <v>0.53320000000000078</v>
      </c>
      <c r="H11" s="27">
        <f t="shared" si="0"/>
        <v>8.6175347868090016E-2</v>
      </c>
      <c r="I11" s="28"/>
      <c r="J11" s="6">
        <v>32.023000000000003</v>
      </c>
      <c r="K11" s="6">
        <v>0.20899999999999999</v>
      </c>
      <c r="L11" s="27">
        <f t="shared" si="1"/>
        <v>0.56300000000000239</v>
      </c>
      <c r="M11" s="27">
        <f t="shared" si="1"/>
        <v>8.7423111646102739E-2</v>
      </c>
      <c r="N11" s="28"/>
      <c r="O11" s="28">
        <f t="shared" si="2"/>
        <v>-2.9800000000001603E-2</v>
      </c>
      <c r="P11" s="28">
        <f t="shared" si="2"/>
        <v>-1.2477637780127226E-3</v>
      </c>
    </row>
    <row r="12" spans="1:16" ht="16" x14ac:dyDescent="0.2">
      <c r="A12" s="12" t="s">
        <v>17</v>
      </c>
      <c r="B12">
        <v>32.56</v>
      </c>
      <c r="C12" s="28">
        <v>0.14552189443048041</v>
      </c>
      <c r="D12" s="28"/>
      <c r="E12" s="16">
        <v>33.627000000000002</v>
      </c>
      <c r="F12" s="17">
        <v>0.20010042988891485</v>
      </c>
      <c r="G12" s="27">
        <f t="shared" si="0"/>
        <v>1.0670000000000002</v>
      </c>
      <c r="H12" s="27">
        <f t="shared" si="0"/>
        <v>5.4578535458434441E-2</v>
      </c>
      <c r="I12" s="28"/>
      <c r="J12" s="6">
        <v>33.667999999999999</v>
      </c>
      <c r="K12" s="6">
        <v>0.20200000000000001</v>
      </c>
      <c r="L12" s="27">
        <f t="shared" si="1"/>
        <v>1.107999999999997</v>
      </c>
      <c r="M12" s="27">
        <f t="shared" si="1"/>
        <v>5.6478105569519599E-2</v>
      </c>
      <c r="N12" s="28"/>
      <c r="O12" s="28">
        <f t="shared" si="2"/>
        <v>-4.0999999999996817E-2</v>
      </c>
      <c r="P12" s="28">
        <f t="shared" si="2"/>
        <v>-1.8995701110851582E-3</v>
      </c>
    </row>
    <row r="13" spans="1:16" ht="16" x14ac:dyDescent="0.2">
      <c r="A13" s="12" t="s">
        <v>18</v>
      </c>
      <c r="B13">
        <v>33.619999999999997</v>
      </c>
      <c r="C13" s="28">
        <v>0.13907110994489572</v>
      </c>
      <c r="D13" s="28"/>
      <c r="E13" s="16">
        <v>35.171999999999997</v>
      </c>
      <c r="F13" s="17">
        <v>0.19283093282743749</v>
      </c>
      <c r="G13" s="27">
        <f t="shared" si="0"/>
        <v>1.5519999999999996</v>
      </c>
      <c r="H13" s="27">
        <f t="shared" si="0"/>
        <v>5.3759822882541775E-2</v>
      </c>
      <c r="I13" s="28"/>
      <c r="J13" s="6">
        <v>35.225999999999999</v>
      </c>
      <c r="K13" s="6">
        <v>0.19500000000000001</v>
      </c>
      <c r="L13" s="27">
        <f t="shared" si="1"/>
        <v>1.6060000000000016</v>
      </c>
      <c r="M13" s="27">
        <f t="shared" si="1"/>
        <v>5.5928890055104291E-2</v>
      </c>
      <c r="N13" s="28"/>
      <c r="O13" s="28">
        <f t="shared" si="2"/>
        <v>-5.4000000000002046E-2</v>
      </c>
      <c r="P13" s="28">
        <f t="shared" si="2"/>
        <v>-2.1690671725625166E-3</v>
      </c>
    </row>
    <row r="14" spans="1:16" ht="16" x14ac:dyDescent="0.2">
      <c r="A14" s="12" t="s">
        <v>19</v>
      </c>
      <c r="B14">
        <v>36.630000000000003</v>
      </c>
      <c r="C14" s="28">
        <v>0.39654831697516696</v>
      </c>
      <c r="D14" s="28"/>
      <c r="E14" s="16">
        <v>36.633599999999994</v>
      </c>
      <c r="F14" s="17">
        <v>0.18596602837330581</v>
      </c>
      <c r="G14" s="27">
        <f t="shared" si="0"/>
        <v>3.5999999999916099E-3</v>
      </c>
      <c r="H14" s="27">
        <f t="shared" si="0"/>
        <v>-0.21058228860186115</v>
      </c>
      <c r="I14" s="28"/>
      <c r="J14" s="6">
        <v>36.703000000000003</v>
      </c>
      <c r="K14" s="6">
        <v>0.188</v>
      </c>
      <c r="L14" s="27">
        <f t="shared" si="1"/>
        <v>7.3000000000000398E-2</v>
      </c>
      <c r="M14" s="27">
        <f t="shared" si="1"/>
        <v>-0.20854831697516696</v>
      </c>
      <c r="N14" s="28"/>
      <c r="O14" s="28">
        <f t="shared" si="2"/>
        <v>-6.9400000000008788E-2</v>
      </c>
      <c r="P14" s="28">
        <f t="shared" si="2"/>
        <v>-2.0339716266941921E-3</v>
      </c>
    </row>
    <row r="15" spans="1:16" ht="16" x14ac:dyDescent="0.2">
      <c r="A15" s="12" t="s">
        <v>20</v>
      </c>
      <c r="B15">
        <v>39.880000000000003</v>
      </c>
      <c r="C15" s="28">
        <v>0.503563681437868</v>
      </c>
      <c r="D15" s="28"/>
      <c r="E15" s="16">
        <v>38.017200000000003</v>
      </c>
      <c r="F15" s="17">
        <v>0.17952976592100592</v>
      </c>
      <c r="G15" s="27">
        <f t="shared" si="0"/>
        <v>-1.8628</v>
      </c>
      <c r="H15" s="27">
        <f t="shared" si="0"/>
        <v>-0.32403391551686211</v>
      </c>
      <c r="I15" s="28"/>
      <c r="J15" s="6">
        <v>38.104999999999997</v>
      </c>
      <c r="K15" s="6">
        <v>0.182</v>
      </c>
      <c r="L15" s="27">
        <f t="shared" si="1"/>
        <v>-1.7750000000000057</v>
      </c>
      <c r="M15" s="27">
        <f t="shared" si="1"/>
        <v>-0.32156368143786801</v>
      </c>
      <c r="N15" s="28"/>
      <c r="O15" s="28">
        <f t="shared" si="2"/>
        <v>-8.7799999999994327E-2</v>
      </c>
      <c r="P15" s="28">
        <f t="shared" si="2"/>
        <v>-2.4702340789941046E-3</v>
      </c>
    </row>
    <row r="16" spans="1:16" ht="16" x14ac:dyDescent="0.2">
      <c r="A16" s="12" t="s">
        <v>21</v>
      </c>
      <c r="B16">
        <v>39.17</v>
      </c>
      <c r="C16" s="28">
        <v>-0.11877875365955683</v>
      </c>
      <c r="D16" s="28"/>
      <c r="E16" s="16">
        <v>39.328200000000002</v>
      </c>
      <c r="F16" s="17">
        <v>0.17354813942097669</v>
      </c>
      <c r="G16" s="27">
        <f t="shared" si="0"/>
        <v>0.15820000000000078</v>
      </c>
      <c r="H16" s="27">
        <f t="shared" si="0"/>
        <v>0.2923268930805335</v>
      </c>
      <c r="I16" s="28"/>
      <c r="J16" s="6">
        <v>39.436999999999998</v>
      </c>
      <c r="K16" s="6">
        <v>0.17699999999999999</v>
      </c>
      <c r="L16" s="27">
        <f t="shared" si="1"/>
        <v>0.26699999999999591</v>
      </c>
      <c r="M16" s="27">
        <f t="shared" si="1"/>
        <v>0.2957787536595568</v>
      </c>
      <c r="N16" s="28"/>
      <c r="O16" s="28">
        <f t="shared" si="2"/>
        <v>-0.10879999999999512</v>
      </c>
      <c r="P16" s="28">
        <f t="shared" si="2"/>
        <v>-3.4518605790233026E-3</v>
      </c>
    </row>
    <row r="17" spans="1:16" ht="16" x14ac:dyDescent="0.2">
      <c r="A17" s="12" t="s">
        <v>22</v>
      </c>
      <c r="B17">
        <v>41.55</v>
      </c>
      <c r="C17" s="28">
        <v>0.33254156769596138</v>
      </c>
      <c r="D17" s="28"/>
      <c r="E17" s="16">
        <v>40.572000000000003</v>
      </c>
      <c r="F17" s="17">
        <v>0.16804928797254579</v>
      </c>
      <c r="G17" s="27">
        <f t="shared" si="0"/>
        <v>-0.97799999999999443</v>
      </c>
      <c r="H17" s="27">
        <f t="shared" si="0"/>
        <v>-0.1644922797234156</v>
      </c>
      <c r="I17" s="28"/>
      <c r="J17" s="6">
        <v>40.704999999999998</v>
      </c>
      <c r="K17" s="6">
        <v>0.17199999999999999</v>
      </c>
      <c r="L17" s="27">
        <f t="shared" si="1"/>
        <v>-0.84499999999999886</v>
      </c>
      <c r="M17" s="27">
        <f t="shared" si="1"/>
        <v>-0.1605415676959614</v>
      </c>
      <c r="N17" s="28"/>
      <c r="O17" s="28">
        <f t="shared" si="2"/>
        <v>-0.13299999999999557</v>
      </c>
      <c r="P17" s="28">
        <f t="shared" si="2"/>
        <v>-3.9507120274542007E-3</v>
      </c>
    </row>
    <row r="18" spans="1:16" ht="16" x14ac:dyDescent="0.2">
      <c r="A18" s="12" t="s">
        <v>23</v>
      </c>
      <c r="B18">
        <v>41.27</v>
      </c>
      <c r="C18" s="28">
        <v>-3.7194473963867436E-2</v>
      </c>
      <c r="D18" s="28"/>
      <c r="E18" s="16">
        <v>41.753999999999998</v>
      </c>
      <c r="F18" s="17">
        <v>0.16306372177079961</v>
      </c>
      <c r="G18" s="27">
        <f t="shared" si="0"/>
        <v>0.48399999999999466</v>
      </c>
      <c r="H18" s="27">
        <f t="shared" si="0"/>
        <v>0.20025819573466705</v>
      </c>
      <c r="I18" s="28"/>
      <c r="J18" s="6">
        <v>41.914999999999999</v>
      </c>
      <c r="K18" s="6">
        <v>0.16700000000000001</v>
      </c>
      <c r="L18" s="27">
        <f t="shared" si="1"/>
        <v>0.64499999999999602</v>
      </c>
      <c r="M18" s="27">
        <f t="shared" si="1"/>
        <v>0.20419447396386745</v>
      </c>
      <c r="N18" s="28"/>
      <c r="O18" s="28">
        <f t="shared" si="2"/>
        <v>-0.16100000000000136</v>
      </c>
      <c r="P18" s="28">
        <f t="shared" si="2"/>
        <v>-3.9362782292003962E-3</v>
      </c>
    </row>
    <row r="19" spans="1:16" ht="16" x14ac:dyDescent="0.2">
      <c r="A19" s="12" t="s">
        <v>24</v>
      </c>
      <c r="B19">
        <v>43.69</v>
      </c>
      <c r="C19" s="28">
        <v>0.33453137959634982</v>
      </c>
      <c r="D19" s="28"/>
      <c r="E19" s="16">
        <v>42.879599999999996</v>
      </c>
      <c r="F19" s="17">
        <v>0.15862457722660633</v>
      </c>
      <c r="G19" s="27">
        <f t="shared" si="0"/>
        <v>-0.81040000000000134</v>
      </c>
      <c r="H19" s="27">
        <f t="shared" si="0"/>
        <v>-0.17590680236974349</v>
      </c>
      <c r="I19" s="28"/>
      <c r="J19" s="6">
        <v>43.072000000000003</v>
      </c>
      <c r="K19" s="6">
        <v>0.16300000000000001</v>
      </c>
      <c r="L19" s="27">
        <f t="shared" si="1"/>
        <v>-0.617999999999995</v>
      </c>
      <c r="M19" s="27">
        <f t="shared" si="1"/>
        <v>-0.17153137959634981</v>
      </c>
      <c r="N19" s="28"/>
      <c r="O19" s="28">
        <f t="shared" si="2"/>
        <v>-0.19240000000000634</v>
      </c>
      <c r="P19" s="28">
        <f t="shared" si="2"/>
        <v>-4.3754227733936724E-3</v>
      </c>
    </row>
    <row r="20" spans="1:16" ht="16" x14ac:dyDescent="0.2">
      <c r="A20" s="12" t="s">
        <v>25</v>
      </c>
      <c r="B20">
        <v>43.84</v>
      </c>
      <c r="C20" s="28">
        <v>2.3923444976077464E-2</v>
      </c>
      <c r="D20" s="28"/>
      <c r="E20" s="16">
        <v>43.9542</v>
      </c>
      <c r="F20" s="17">
        <v>0.15476790575086832</v>
      </c>
      <c r="G20" s="27">
        <f t="shared" si="0"/>
        <v>0.11419999999999675</v>
      </c>
      <c r="H20" s="27">
        <f t="shared" si="0"/>
        <v>0.13084446077479087</v>
      </c>
      <c r="I20" s="28"/>
      <c r="J20" s="6">
        <v>44.182000000000002</v>
      </c>
      <c r="K20" s="6">
        <v>0.16</v>
      </c>
      <c r="L20" s="27">
        <f t="shared" si="1"/>
        <v>0.34199999999999875</v>
      </c>
      <c r="M20" s="27">
        <f t="shared" si="1"/>
        <v>0.13607655502392255</v>
      </c>
      <c r="N20" s="28"/>
      <c r="O20" s="28">
        <f t="shared" si="2"/>
        <v>-0.227800000000002</v>
      </c>
      <c r="P20" s="28">
        <f t="shared" si="2"/>
        <v>-5.2320942491316802E-3</v>
      </c>
    </row>
    <row r="21" spans="1:16" ht="16" x14ac:dyDescent="0.2">
      <c r="A21" s="12" t="s">
        <v>26</v>
      </c>
      <c r="B21">
        <v>44.59</v>
      </c>
      <c r="C21" s="28">
        <v>0.12577561630051989</v>
      </c>
      <c r="D21" s="28"/>
      <c r="E21" s="16">
        <v>44.983200000000004</v>
      </c>
      <c r="F21" s="17">
        <v>0.15153300150207691</v>
      </c>
      <c r="G21" s="27">
        <f t="shared" si="0"/>
        <v>0.39320000000000022</v>
      </c>
      <c r="H21" s="27">
        <f t="shared" si="0"/>
        <v>2.5757385201557015E-2</v>
      </c>
      <c r="I21" s="28"/>
      <c r="J21" s="6">
        <v>45.25</v>
      </c>
      <c r="K21" s="6">
        <v>0.157</v>
      </c>
      <c r="L21" s="27">
        <f t="shared" si="1"/>
        <v>0.65999999999999659</v>
      </c>
      <c r="M21" s="27">
        <f t="shared" si="1"/>
        <v>3.1224383699480107E-2</v>
      </c>
      <c r="N21" s="28"/>
      <c r="O21" s="28">
        <f t="shared" si="2"/>
        <v>-0.26679999999999637</v>
      </c>
      <c r="P21" s="28">
        <f t="shared" si="2"/>
        <v>-5.4669984979230923E-3</v>
      </c>
    </row>
    <row r="22" spans="1:16" ht="16" x14ac:dyDescent="0.2">
      <c r="A22" s="12" t="s">
        <v>27</v>
      </c>
      <c r="B22">
        <v>43.8</v>
      </c>
      <c r="C22" s="28">
        <v>-0.11491744854171304</v>
      </c>
      <c r="D22" s="28"/>
      <c r="E22" s="16">
        <v>45.972000000000008</v>
      </c>
      <c r="F22" s="17">
        <v>0.14896277437141336</v>
      </c>
      <c r="G22" s="27">
        <f t="shared" si="0"/>
        <v>2.1720000000000113</v>
      </c>
      <c r="H22" s="27">
        <f t="shared" si="0"/>
        <v>0.26388022291312641</v>
      </c>
      <c r="I22" s="28"/>
      <c r="J22" s="6">
        <v>46.283000000000001</v>
      </c>
      <c r="K22" s="6">
        <v>0.156</v>
      </c>
      <c r="L22" s="27">
        <f t="shared" si="1"/>
        <v>2.4830000000000041</v>
      </c>
      <c r="M22" s="27">
        <f t="shared" si="1"/>
        <v>0.27091744854171307</v>
      </c>
      <c r="N22" s="28"/>
      <c r="O22" s="28">
        <f t="shared" si="2"/>
        <v>-0.31099999999999284</v>
      </c>
      <c r="P22" s="28">
        <f t="shared" si="2"/>
        <v>-7.037225628586663E-3</v>
      </c>
    </row>
    <row r="23" spans="1:16" ht="16" x14ac:dyDescent="0.2">
      <c r="A23" s="12" t="s">
        <v>28</v>
      </c>
      <c r="B23">
        <v>46.81</v>
      </c>
      <c r="C23" s="28">
        <v>0.46454201713095228</v>
      </c>
      <c r="D23" s="28"/>
      <c r="E23" s="16">
        <v>46.926000000000002</v>
      </c>
      <c r="F23" s="17">
        <v>0.14710417566150519</v>
      </c>
      <c r="G23" s="27">
        <f t="shared" si="0"/>
        <v>0.11599999999999966</v>
      </c>
      <c r="H23" s="27">
        <f t="shared" si="0"/>
        <v>-0.31743784146944709</v>
      </c>
      <c r="I23" s="28"/>
      <c r="J23" s="6">
        <v>47.284999999999997</v>
      </c>
      <c r="K23" s="6">
        <v>0.155</v>
      </c>
      <c r="L23" s="27">
        <f t="shared" si="1"/>
        <v>0.47499999999999432</v>
      </c>
      <c r="M23" s="27">
        <f t="shared" si="1"/>
        <v>-0.30954201713095231</v>
      </c>
      <c r="N23" s="28"/>
      <c r="O23" s="28">
        <f t="shared" si="2"/>
        <v>-0.35899999999999466</v>
      </c>
      <c r="P23" s="28">
        <f t="shared" si="2"/>
        <v>-7.8958243384947835E-3</v>
      </c>
    </row>
    <row r="24" spans="1:16" ht="16" x14ac:dyDescent="0.2">
      <c r="A24" s="12" t="s">
        <v>29</v>
      </c>
      <c r="B24">
        <v>48.83</v>
      </c>
      <c r="C24" s="28">
        <v>0.33847184986595108</v>
      </c>
      <c r="D24" s="28"/>
      <c r="E24" s="16">
        <v>47.8506</v>
      </c>
      <c r="F24" s="17">
        <v>0.14600868535333567</v>
      </c>
      <c r="G24" s="27">
        <f t="shared" si="0"/>
        <v>-0.97939999999999827</v>
      </c>
      <c r="H24" s="27">
        <f t="shared" si="0"/>
        <v>-0.19246316451261541</v>
      </c>
      <c r="I24" s="28"/>
      <c r="J24" s="6">
        <v>48.262999999999998</v>
      </c>
      <c r="K24" s="6">
        <v>0.155</v>
      </c>
      <c r="L24" s="27">
        <f t="shared" si="1"/>
        <v>-0.56700000000000017</v>
      </c>
      <c r="M24" s="27">
        <f t="shared" si="1"/>
        <v>-0.18347184986595108</v>
      </c>
      <c r="N24" s="28"/>
      <c r="O24" s="28">
        <f t="shared" si="2"/>
        <v>-0.4123999999999981</v>
      </c>
      <c r="P24" s="28">
        <f t="shared" si="2"/>
        <v>-8.9913146466643334E-3</v>
      </c>
    </row>
    <row r="25" spans="1:16" ht="16" x14ac:dyDescent="0.2">
      <c r="A25" s="12" t="s">
        <v>30</v>
      </c>
      <c r="B25">
        <v>51.06</v>
      </c>
      <c r="C25" s="28">
        <v>0.37538927699688646</v>
      </c>
      <c r="D25" s="28"/>
      <c r="E25" s="16">
        <v>48.751200000000004</v>
      </c>
      <c r="F25" s="17">
        <v>0.14573287161396878</v>
      </c>
      <c r="G25" s="27">
        <f t="shared" si="0"/>
        <v>-2.308799999999998</v>
      </c>
      <c r="H25" s="27">
        <f t="shared" si="0"/>
        <v>-0.22965640538291768</v>
      </c>
      <c r="I25" s="28"/>
      <c r="J25" s="6">
        <v>49.220999999999997</v>
      </c>
      <c r="K25" s="6">
        <v>0.155</v>
      </c>
      <c r="L25" s="27">
        <f t="shared" si="1"/>
        <v>-1.8390000000000057</v>
      </c>
      <c r="M25" s="27">
        <f t="shared" si="1"/>
        <v>-0.22038927699688646</v>
      </c>
      <c r="N25" s="28"/>
      <c r="O25" s="28">
        <f t="shared" si="2"/>
        <v>-0.46979999999999222</v>
      </c>
      <c r="P25" s="28">
        <f t="shared" si="2"/>
        <v>-9.2671283860312204E-3</v>
      </c>
    </row>
    <row r="26" spans="1:16" ht="16" x14ac:dyDescent="0.2">
      <c r="A26" s="12" t="s">
        <v>31</v>
      </c>
      <c r="B26">
        <v>51.16</v>
      </c>
      <c r="C26" s="28">
        <v>1.8775816748027471E-2</v>
      </c>
      <c r="D26" s="28"/>
      <c r="E26" s="16">
        <v>49.633199999999995</v>
      </c>
      <c r="F26" s="17">
        <v>0.14633903535696949</v>
      </c>
      <c r="G26" s="27">
        <f t="shared" si="0"/>
        <v>-1.5268000000000015</v>
      </c>
      <c r="H26" s="27">
        <f t="shared" si="0"/>
        <v>0.12756321860894201</v>
      </c>
      <c r="I26" s="28"/>
      <c r="J26" s="6">
        <v>50.165999999999997</v>
      </c>
      <c r="K26" s="6">
        <v>0.157</v>
      </c>
      <c r="L26" s="27">
        <f t="shared" si="1"/>
        <v>-0.99399999999999977</v>
      </c>
      <c r="M26" s="27">
        <f t="shared" si="1"/>
        <v>0.13822418325197253</v>
      </c>
      <c r="N26" s="28"/>
      <c r="O26" s="28">
        <f t="shared" si="2"/>
        <v>-0.53280000000000172</v>
      </c>
      <c r="P26" s="28">
        <f t="shared" si="2"/>
        <v>-1.0660964643030513E-2</v>
      </c>
    </row>
    <row r="27" spans="1:16" ht="16" x14ac:dyDescent="0.2">
      <c r="A27" s="12" t="s">
        <v>32</v>
      </c>
      <c r="B27">
        <v>53.36</v>
      </c>
      <c r="C27" s="28">
        <v>0.43392504930966525</v>
      </c>
      <c r="D27" s="28"/>
      <c r="E27" s="16">
        <v>50.50200000000001</v>
      </c>
      <c r="F27" s="17">
        <v>0.14789595533161079</v>
      </c>
      <c r="G27" s="27">
        <f t="shared" si="0"/>
        <v>-2.8579999999999899</v>
      </c>
      <c r="H27" s="27">
        <f t="shared" si="0"/>
        <v>-0.28602909397805443</v>
      </c>
      <c r="I27" s="28"/>
      <c r="J27" s="6">
        <v>51.103999999999999</v>
      </c>
      <c r="K27" s="6">
        <v>0.16</v>
      </c>
      <c r="L27" s="27">
        <f t="shared" si="1"/>
        <v>-2.2560000000000002</v>
      </c>
      <c r="M27" s="27">
        <f t="shared" si="1"/>
        <v>-0.27392504930966521</v>
      </c>
      <c r="N27" s="28"/>
      <c r="O27" s="28">
        <f t="shared" si="2"/>
        <v>-0.60199999999998965</v>
      </c>
      <c r="P27" s="28">
        <f t="shared" si="2"/>
        <v>-1.2104044668389213E-2</v>
      </c>
    </row>
    <row r="28" spans="1:16" ht="16" x14ac:dyDescent="0.2">
      <c r="A28" s="12" t="s">
        <v>33</v>
      </c>
      <c r="B28">
        <v>52.47</v>
      </c>
      <c r="C28" s="28">
        <v>-0.16710476905745408</v>
      </c>
      <c r="D28" s="28"/>
      <c r="E28" s="16">
        <v>51.363</v>
      </c>
      <c r="F28" s="17">
        <v>0.1504797525211021</v>
      </c>
      <c r="G28" s="27">
        <f t="shared" si="0"/>
        <v>-1.1069999999999993</v>
      </c>
      <c r="H28" s="27">
        <f t="shared" si="0"/>
        <v>0.31758452157855621</v>
      </c>
      <c r="I28" s="28"/>
      <c r="J28" s="6">
        <v>52.039000000000001</v>
      </c>
      <c r="K28" s="6">
        <v>0.16400000000000001</v>
      </c>
      <c r="L28" s="27">
        <f t="shared" si="1"/>
        <v>-0.43099999999999739</v>
      </c>
      <c r="M28" s="27">
        <f t="shared" si="1"/>
        <v>0.33110476905745412</v>
      </c>
      <c r="N28" s="28"/>
      <c r="O28" s="28">
        <f t="shared" si="2"/>
        <v>-0.67600000000000193</v>
      </c>
      <c r="P28" s="28">
        <f t="shared" si="2"/>
        <v>-1.3520247478897907E-2</v>
      </c>
    </row>
    <row r="29" spans="1:16" ht="16" x14ac:dyDescent="0.2">
      <c r="A29" s="12" t="s">
        <v>34</v>
      </c>
      <c r="B29">
        <v>53.17</v>
      </c>
      <c r="C29" s="28">
        <v>0.14242115971515826</v>
      </c>
      <c r="D29" s="28"/>
      <c r="E29" s="16">
        <v>52.221600000000002</v>
      </c>
      <c r="F29" s="17">
        <v>0.15417489674986584</v>
      </c>
      <c r="G29" s="27">
        <f t="shared" si="0"/>
        <v>-0.94839999999999947</v>
      </c>
      <c r="H29" s="27">
        <f t="shared" si="0"/>
        <v>1.1753737034707584E-2</v>
      </c>
      <c r="I29" s="28"/>
      <c r="J29" s="6">
        <v>52.978000000000002</v>
      </c>
      <c r="K29" s="6">
        <v>0.16900000000000001</v>
      </c>
      <c r="L29" s="27">
        <f t="shared" si="1"/>
        <v>-0.19200000000000017</v>
      </c>
      <c r="M29" s="27">
        <f t="shared" si="1"/>
        <v>2.6578840284841754E-2</v>
      </c>
      <c r="N29" s="28"/>
      <c r="O29" s="28">
        <f t="shared" si="2"/>
        <v>-0.7563999999999993</v>
      </c>
      <c r="P29" s="28">
        <f t="shared" si="2"/>
        <v>-1.482510325013417E-2</v>
      </c>
    </row>
    <row r="30" spans="1:16" ht="16" x14ac:dyDescent="0.2">
      <c r="A30" s="12" t="s">
        <v>35</v>
      </c>
      <c r="B30">
        <v>55.73</v>
      </c>
      <c r="C30" s="28">
        <v>0.55870798777826158</v>
      </c>
      <c r="D30" s="28"/>
      <c r="E30" s="16">
        <v>53.083199999999998</v>
      </c>
      <c r="F30" s="18">
        <v>0.1590753835644251</v>
      </c>
      <c r="G30" s="27">
        <f t="shared" ref="G30:H37" si="3">E30-B30</f>
        <v>-2.6467999999999989</v>
      </c>
      <c r="H30" s="27">
        <f t="shared" si="3"/>
        <v>-0.39963260421383651</v>
      </c>
      <c r="I30" s="28"/>
      <c r="J30" s="6">
        <v>53.926000000000002</v>
      </c>
      <c r="K30" s="6">
        <v>0.17499999999999999</v>
      </c>
      <c r="L30" s="27">
        <f t="shared" ref="L30:M37" si="4">J30-B30</f>
        <v>-1.8039999999999949</v>
      </c>
      <c r="M30" s="27">
        <f t="shared" si="4"/>
        <v>-0.38370798777826159</v>
      </c>
      <c r="N30" s="28"/>
      <c r="O30" s="28">
        <f t="shared" ref="O30:P37" si="5">G30-L30</f>
        <v>-0.84280000000000399</v>
      </c>
      <c r="P30" s="28">
        <f t="shared" si="5"/>
        <v>-1.5924616435574912E-2</v>
      </c>
    </row>
    <row r="31" spans="1:16" ht="16" x14ac:dyDescent="0.2">
      <c r="A31" s="12" t="s">
        <v>36</v>
      </c>
      <c r="B31">
        <v>55.75</v>
      </c>
      <c r="C31" s="28">
        <v>3.890293717176255E-3</v>
      </c>
      <c r="D31" s="28"/>
      <c r="E31" s="16">
        <v>53.953199999999995</v>
      </c>
      <c r="F31" s="18">
        <v>0.16528611596625833</v>
      </c>
      <c r="G31" s="27">
        <f t="shared" si="3"/>
        <v>-1.7968000000000046</v>
      </c>
      <c r="H31" s="27">
        <f t="shared" si="3"/>
        <v>0.16139582224908208</v>
      </c>
      <c r="I31" s="28"/>
      <c r="J31" s="6">
        <v>54.887999999999998</v>
      </c>
      <c r="K31" s="6">
        <v>0.183</v>
      </c>
      <c r="L31" s="27">
        <f t="shared" si="4"/>
        <v>-0.86200000000000188</v>
      </c>
      <c r="M31" s="27">
        <f t="shared" si="4"/>
        <v>0.17910970628282374</v>
      </c>
      <c r="N31" s="28"/>
      <c r="O31" s="28">
        <f t="shared" si="5"/>
        <v>-0.93480000000000274</v>
      </c>
      <c r="P31" s="28">
        <f t="shared" si="5"/>
        <v>-1.7713884033741661E-2</v>
      </c>
    </row>
    <row r="32" spans="1:16" ht="16" x14ac:dyDescent="0.2">
      <c r="A32" s="12" t="s">
        <v>37</v>
      </c>
      <c r="B32">
        <v>55.57</v>
      </c>
      <c r="C32" s="28">
        <v>-3.1182330012992587E-2</v>
      </c>
      <c r="D32" s="28"/>
      <c r="E32" s="16">
        <v>54.837000000000003</v>
      </c>
      <c r="F32" s="18">
        <v>0.17292453383944273</v>
      </c>
      <c r="G32" s="27">
        <f t="shared" si="3"/>
        <v>-0.73299999999999699</v>
      </c>
      <c r="H32" s="27">
        <f t="shared" si="3"/>
        <v>0.20410686385243532</v>
      </c>
      <c r="I32" s="28"/>
      <c r="J32" s="6">
        <v>55.871000000000002</v>
      </c>
      <c r="K32" s="6">
        <v>0.192</v>
      </c>
      <c r="L32" s="27">
        <f t="shared" si="4"/>
        <v>0.30100000000000193</v>
      </c>
      <c r="M32" s="27">
        <f t="shared" si="4"/>
        <v>0.22318233001299259</v>
      </c>
      <c r="N32" s="28"/>
      <c r="O32" s="28">
        <f t="shared" si="5"/>
        <v>-1.0339999999999989</v>
      </c>
      <c r="P32" s="28">
        <f t="shared" si="5"/>
        <v>-1.9075466160557275E-2</v>
      </c>
    </row>
    <row r="33" spans="1:17" ht="16" x14ac:dyDescent="0.2">
      <c r="A33" s="12" t="s">
        <v>38</v>
      </c>
      <c r="B33">
        <v>57.18</v>
      </c>
      <c r="C33" s="28">
        <v>0.29190463239960102</v>
      </c>
      <c r="D33" s="28"/>
      <c r="E33" s="16">
        <v>55.739999999999995</v>
      </c>
      <c r="F33" s="18">
        <v>0.18212254447178242</v>
      </c>
      <c r="G33" s="27">
        <f t="shared" si="3"/>
        <v>-1.4400000000000048</v>
      </c>
      <c r="H33" s="27">
        <f t="shared" si="3"/>
        <v>-0.1097820879278186</v>
      </c>
      <c r="I33" s="28"/>
      <c r="J33" s="6">
        <v>56.88</v>
      </c>
      <c r="K33" s="6">
        <v>0.20399999999999999</v>
      </c>
      <c r="L33" s="27">
        <f t="shared" si="4"/>
        <v>-0.29999999999999716</v>
      </c>
      <c r="M33" s="27">
        <f t="shared" si="4"/>
        <v>-8.7904632399601029E-2</v>
      </c>
      <c r="N33" s="28"/>
      <c r="O33" s="28">
        <f t="shared" si="5"/>
        <v>-1.1400000000000077</v>
      </c>
      <c r="P33" s="28">
        <f t="shared" si="5"/>
        <v>-2.1877455528217571E-2</v>
      </c>
    </row>
    <row r="34" spans="1:17" ht="16" x14ac:dyDescent="0.2">
      <c r="A34" s="12" t="s">
        <v>39</v>
      </c>
      <c r="B34">
        <v>57.57</v>
      </c>
      <c r="C34" s="28">
        <v>8.0098582871226245E-2</v>
      </c>
      <c r="D34" s="28"/>
      <c r="E34" s="16">
        <v>56.6676</v>
      </c>
      <c r="F34" s="18">
        <v>0.19302882114244205</v>
      </c>
      <c r="G34" s="27">
        <f t="shared" si="3"/>
        <v>-0.90240000000000009</v>
      </c>
      <c r="H34" s="27">
        <f t="shared" si="3"/>
        <v>0.1129302382712158</v>
      </c>
      <c r="I34" s="28"/>
      <c r="J34" s="6">
        <v>57.92</v>
      </c>
      <c r="K34" s="6">
        <v>0.217</v>
      </c>
      <c r="L34" s="27">
        <f t="shared" si="4"/>
        <v>0.35000000000000142</v>
      </c>
      <c r="M34" s="27">
        <f t="shared" si="4"/>
        <v>0.13690141712877374</v>
      </c>
      <c r="N34" s="28"/>
      <c r="O34" s="28">
        <f t="shared" si="5"/>
        <v>-1.2524000000000015</v>
      </c>
      <c r="P34" s="28">
        <f t="shared" si="5"/>
        <v>-2.3971178857557937E-2</v>
      </c>
    </row>
    <row r="35" spans="1:17" ht="16" x14ac:dyDescent="0.2">
      <c r="A35" s="12" t="s">
        <v>40</v>
      </c>
      <c r="B35">
        <v>59.48</v>
      </c>
      <c r="C35" s="28">
        <v>0.41248245329877914</v>
      </c>
      <c r="D35" s="28"/>
      <c r="E35" s="16">
        <v>57.625199999999992</v>
      </c>
      <c r="F35" s="18">
        <v>0.20581155433287315</v>
      </c>
      <c r="G35" s="27">
        <f t="shared" si="3"/>
        <v>-1.8548000000000044</v>
      </c>
      <c r="H35" s="27">
        <f t="shared" si="3"/>
        <v>-0.20667089896590599</v>
      </c>
      <c r="I35" s="28"/>
      <c r="J35" s="6">
        <v>58.997999999999998</v>
      </c>
      <c r="K35" s="6">
        <v>0.23200000000000001</v>
      </c>
      <c r="L35" s="27">
        <f t="shared" si="4"/>
        <v>-0.48199999999999932</v>
      </c>
      <c r="M35" s="27">
        <f t="shared" si="4"/>
        <v>-0.18048245329877913</v>
      </c>
      <c r="N35" s="28"/>
      <c r="O35" s="28">
        <f t="shared" si="5"/>
        <v>-1.3728000000000051</v>
      </c>
      <c r="P35" s="28">
        <f t="shared" si="5"/>
        <v>-2.6188445667126858E-2</v>
      </c>
    </row>
    <row r="36" spans="1:17" ht="16" x14ac:dyDescent="0.2">
      <c r="A36" s="12" t="s">
        <v>41</v>
      </c>
      <c r="B36">
        <v>60.49</v>
      </c>
      <c r="C36" s="28">
        <v>0.21811899362919884</v>
      </c>
      <c r="D36" s="28"/>
      <c r="E36" s="16">
        <v>58.618199999999987</v>
      </c>
      <c r="F36" s="18">
        <v>0.22066176307193064</v>
      </c>
      <c r="G36" s="27">
        <f t="shared" si="3"/>
        <v>-1.8718000000000146</v>
      </c>
      <c r="H36" s="27">
        <f t="shared" si="3"/>
        <v>2.5427694427317959E-3</v>
      </c>
      <c r="I36" s="28"/>
      <c r="J36" s="6">
        <v>60.118000000000002</v>
      </c>
      <c r="K36" s="6">
        <v>0.249</v>
      </c>
      <c r="L36" s="27">
        <f t="shared" si="4"/>
        <v>-0.37199999999999989</v>
      </c>
      <c r="M36" s="27">
        <f t="shared" si="4"/>
        <v>3.0881006370801156E-2</v>
      </c>
      <c r="N36" s="28"/>
      <c r="O36" s="28">
        <f t="shared" si="5"/>
        <v>-1.4998000000000147</v>
      </c>
      <c r="P36" s="28">
        <f t="shared" si="5"/>
        <v>-2.833823692806936E-2</v>
      </c>
    </row>
    <row r="37" spans="1:17" ht="16" x14ac:dyDescent="0.2">
      <c r="A37" s="12" t="s">
        <v>42</v>
      </c>
      <c r="B37">
        <v>60.82</v>
      </c>
      <c r="C37" s="28">
        <v>5.9304519723245262E-2</v>
      </c>
      <c r="D37" s="28"/>
      <c r="E37" s="16">
        <v>59.652000000000008</v>
      </c>
      <c r="F37" s="18">
        <v>0.23779730413581004</v>
      </c>
      <c r="G37" s="27">
        <f t="shared" si="3"/>
        <v>-1.1679999999999922</v>
      </c>
      <c r="H37" s="27">
        <f t="shared" si="3"/>
        <v>0.17849278441256478</v>
      </c>
      <c r="I37" s="28"/>
      <c r="J37" s="6">
        <v>61.286999999999999</v>
      </c>
      <c r="K37" s="6">
        <v>0.26900000000000002</v>
      </c>
      <c r="L37" s="27">
        <f t="shared" si="4"/>
        <v>0.46699999999999875</v>
      </c>
      <c r="M37" s="27">
        <f t="shared" si="4"/>
        <v>0.20969548027675475</v>
      </c>
      <c r="N37" s="28"/>
      <c r="O37" s="28">
        <f t="shared" si="5"/>
        <v>-1.6349999999999909</v>
      </c>
      <c r="P37" s="28">
        <f t="shared" si="5"/>
        <v>-3.1202695864189972E-2</v>
      </c>
    </row>
    <row r="38" spans="1:17" x14ac:dyDescent="0.15">
      <c r="G38" s="19">
        <f>SUM(G3:G37)</f>
        <v>-27.949000000000012</v>
      </c>
      <c r="H38" s="19">
        <f>SUM(H3:H37)</f>
        <v>-0.27977042123824702</v>
      </c>
      <c r="L38" s="19">
        <f>SUM(L3:L37)</f>
        <v>-12.691000000000008</v>
      </c>
      <c r="M38" s="19">
        <f>SUM(M3:M37)</f>
        <v>2.9425412089650521E-2</v>
      </c>
      <c r="O38" s="19">
        <f>SUM(O3:O37)</f>
        <v>-15.258000000000006</v>
      </c>
      <c r="P38" s="19">
        <f>SUM(P3:P37)</f>
        <v>-0.30919583332789757</v>
      </c>
      <c r="Q38" s="19" t="s">
        <v>54</v>
      </c>
    </row>
    <row r="39" spans="1:17" x14ac:dyDescent="0.15">
      <c r="G39" s="29">
        <f>AVERAGE(G3:G37)</f>
        <v>-0.79854285714285744</v>
      </c>
      <c r="H39" s="29">
        <f>AVERAGE(H3:H37)</f>
        <v>-8.2285418011249119E-3</v>
      </c>
      <c r="I39" s="29"/>
      <c r="J39" s="29"/>
      <c r="K39" s="29"/>
      <c r="L39" s="29">
        <f>AVERAGE(L3:L37)</f>
        <v>-0.3626000000000002</v>
      </c>
      <c r="M39" s="29">
        <f>AVERAGE(M3:M37)</f>
        <v>8.654532967544271E-4</v>
      </c>
      <c r="N39" s="29"/>
      <c r="O39" s="29">
        <f>AVERAGE(O3:O37)</f>
        <v>-0.4359428571428573</v>
      </c>
      <c r="P39" s="29">
        <f>AVERAGE(P3:P37)</f>
        <v>-9.0939950978793406E-3</v>
      </c>
      <c r="Q39" s="22" t="s">
        <v>55</v>
      </c>
    </row>
    <row r="40" spans="1:17" x14ac:dyDescent="0.15">
      <c r="G40" s="23">
        <f t="array" ref="G40">AVERAGE(ABS(G3:G37))</f>
        <v>1.1957657142857143</v>
      </c>
      <c r="H40" s="23">
        <f t="array" ref="H40">AVERAGE(ABS(H3:H37))</f>
        <v>0.16260863580310295</v>
      </c>
      <c r="I40" s="23"/>
      <c r="J40" s="23"/>
      <c r="K40" s="23"/>
      <c r="L40" s="23">
        <f t="array" ref="L40">AVERAGE(ABS(L3:L37))</f>
        <v>0.91677142857142802</v>
      </c>
      <c r="M40" s="23">
        <f t="array" ref="M40">AVERAGE(ABS(M3:M37))</f>
        <v>0.16475218987198753</v>
      </c>
      <c r="N40" s="23"/>
      <c r="O40" s="23">
        <f t="array" ref="O40">AVERAGE(ABS(O3:O37))</f>
        <v>0.4359428571428573</v>
      </c>
      <c r="P40" s="23">
        <f t="array" ref="P40">AVERAGE(ABS(P3:P37))</f>
        <v>8.8341666665113592E-3</v>
      </c>
      <c r="Q40" s="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Smoothed Medians SDs</vt:lpstr>
      <vt:lpstr>R Smoothed Medians SDs</vt:lpstr>
      <vt:lpstr>R vs Excel Comp</vt:lpstr>
      <vt:lpstr>Raw Means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2019-01-05T00:42:22Z</dcterms:created>
  <dcterms:modified xsi:type="dcterms:W3CDTF">2019-01-05T00:57:08Z</dcterms:modified>
</cp:coreProperties>
</file>