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/Desktop/bpmn/test/"/>
    </mc:Choice>
  </mc:AlternateContent>
  <xr:revisionPtr revIDLastSave="0" documentId="13_ncr:1_{6356E159-4571-EF49-8233-A710F0E5444E}" xr6:coauthVersionLast="37" xr6:coauthVersionMax="37" xr10:uidLastSave="{00000000-0000-0000-0000-000000000000}"/>
  <bookViews>
    <workbookView xWindow="0" yWindow="0" windowWidth="28800" windowHeight="18000" xr2:uid="{9BE063AC-4E71-5143-A604-5D154E23F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1" i="1" l="1"/>
  <c r="E140" i="1"/>
  <c r="F140" i="1"/>
  <c r="G140" i="1"/>
  <c r="H140" i="1"/>
  <c r="I140" i="1"/>
  <c r="J140" i="1"/>
  <c r="K140" i="1"/>
  <c r="L140" i="1"/>
  <c r="D140" i="1"/>
  <c r="E139" i="1"/>
  <c r="F139" i="1"/>
  <c r="G139" i="1"/>
  <c r="H139" i="1"/>
  <c r="I139" i="1"/>
  <c r="J139" i="1"/>
  <c r="K139" i="1"/>
  <c r="L139" i="1"/>
  <c r="D139" i="1"/>
  <c r="E138" i="1"/>
  <c r="F138" i="1"/>
  <c r="G138" i="1"/>
  <c r="H138" i="1"/>
  <c r="I138" i="1"/>
  <c r="J138" i="1"/>
  <c r="K138" i="1"/>
  <c r="L138" i="1"/>
  <c r="D138" i="1"/>
  <c r="M27" i="1"/>
  <c r="L27" i="1"/>
  <c r="F27" i="1"/>
  <c r="G27" i="1"/>
  <c r="H27" i="1"/>
  <c r="I27" i="1"/>
  <c r="J27" i="1"/>
  <c r="K27" i="1"/>
  <c r="E27" i="1"/>
  <c r="F26" i="1"/>
  <c r="G26" i="1"/>
  <c r="H26" i="1"/>
  <c r="I26" i="1"/>
  <c r="J26" i="1"/>
  <c r="K26" i="1"/>
  <c r="L26" i="1"/>
  <c r="M26" i="1"/>
  <c r="E26" i="1"/>
  <c r="K25" i="1"/>
  <c r="L25" i="1"/>
  <c r="M25" i="1"/>
  <c r="J25" i="1"/>
  <c r="F25" i="1"/>
  <c r="G25" i="1"/>
  <c r="H25" i="1"/>
  <c r="I25" i="1"/>
  <c r="E25" i="1"/>
  <c r="K24" i="1"/>
  <c r="L24" i="1"/>
  <c r="M24" i="1"/>
  <c r="F24" i="1"/>
  <c r="G24" i="1"/>
  <c r="H24" i="1"/>
  <c r="I24" i="1"/>
  <c r="J24" i="1"/>
  <c r="E24" i="1"/>
  <c r="G137" i="1"/>
  <c r="E137" i="1"/>
  <c r="F137" i="1"/>
  <c r="H137" i="1"/>
  <c r="I137" i="1"/>
  <c r="J137" i="1"/>
  <c r="K137" i="1"/>
  <c r="L137" i="1"/>
  <c r="D137" i="1"/>
  <c r="F23" i="1"/>
  <c r="G23" i="1"/>
  <c r="H23" i="1"/>
  <c r="I23" i="1"/>
  <c r="J23" i="1"/>
  <c r="K23" i="1"/>
  <c r="L23" i="1"/>
  <c r="M23" i="1"/>
  <c r="E23" i="1"/>
  <c r="D136" i="1"/>
  <c r="F136" i="1"/>
  <c r="G136" i="1"/>
  <c r="H136" i="1"/>
  <c r="I136" i="1"/>
  <c r="J136" i="1"/>
  <c r="K136" i="1"/>
  <c r="L136" i="1"/>
  <c r="E136" i="1"/>
  <c r="F22" i="1"/>
  <c r="G22" i="1"/>
  <c r="H22" i="1"/>
  <c r="I22" i="1"/>
  <c r="J22" i="1"/>
  <c r="K22" i="1"/>
  <c r="L22" i="1"/>
  <c r="M22" i="1"/>
  <c r="E22" i="1"/>
  <c r="E123" i="1"/>
  <c r="F123" i="1"/>
  <c r="D123" i="1"/>
  <c r="K19" i="1"/>
  <c r="F19" i="1"/>
  <c r="M19" i="1"/>
  <c r="G19" i="1"/>
  <c r="H19" i="1"/>
  <c r="I19" i="1"/>
  <c r="J19" i="1"/>
  <c r="L19" i="1"/>
  <c r="F109" i="1"/>
  <c r="F110" i="1" s="1"/>
  <c r="E109" i="1"/>
  <c r="E110" i="1" s="1"/>
  <c r="D109" i="1"/>
  <c r="D110" i="1" s="1"/>
  <c r="G110" i="1" l="1"/>
  <c r="G123" i="1"/>
</calcChain>
</file>

<file path=xl/sharedStrings.xml><?xml version="1.0" encoding="utf-8"?>
<sst xmlns="http://schemas.openxmlformats.org/spreadsheetml/2006/main" count="13" uniqueCount="8">
  <si>
    <t>origin</t>
    <phoneticPr fontId="2" type="noConversion"/>
  </si>
  <si>
    <t>optimiza</t>
    <phoneticPr fontId="2" type="noConversion"/>
  </si>
  <si>
    <t xml:space="preserve"> </t>
    <phoneticPr fontId="2" type="noConversion"/>
  </si>
  <si>
    <t>origin+1</t>
    <phoneticPr fontId="2" type="noConversion"/>
  </si>
  <si>
    <t>Origin</t>
    <phoneticPr fontId="2" type="noConversion"/>
  </si>
  <si>
    <t>origin-count</t>
    <phoneticPr fontId="2" type="noConversion"/>
  </si>
  <si>
    <t>optimiza-count</t>
    <phoneticPr fontId="2" type="noConversion"/>
  </si>
  <si>
    <t>ßßß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</si>
</sst>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100" i="1"/>
              <a:t>优化方案性能测试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A*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Sheet1!$E$16:$M$16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Sheet1!$E$17:$M$17</c:f>
              <c:numCache>
                <c:formatCode>General</c:formatCode>
                <c:ptCount val="9"/>
                <c:pt idx="0">
                  <c:v>36</c:v>
                </c:pt>
                <c:pt idx="1">
                  <c:v>76</c:v>
                </c:pt>
                <c:pt idx="2">
                  <c:v>169</c:v>
                </c:pt>
                <c:pt idx="3">
                  <c:v>364</c:v>
                </c:pt>
                <c:pt idx="4">
                  <c:v>436</c:v>
                </c:pt>
                <c:pt idx="5">
                  <c:v>1120</c:v>
                </c:pt>
                <c:pt idx="6">
                  <c:v>1818</c:v>
                </c:pt>
                <c:pt idx="7">
                  <c:v>4012</c:v>
                </c:pt>
                <c:pt idx="8">
                  <c:v>6314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E-2945-A278-10C62B84B775}"/>
            </c:ext>
          </c:extLst>
        </c:ser>
        <c:ser>
          <c:idx val="1"/>
          <c:order val="1"/>
          <c:tx>
            <c:v>优化A*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Sheet1!$E$16:$M$16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Sheet1!$E$18:$M$18</c:f>
              <c:numCache>
                <c:formatCode>General</c:formatCode>
                <c:ptCount val="9"/>
                <c:pt idx="0">
                  <c:v>4.2</c:v>
                </c:pt>
                <c:pt idx="1">
                  <c:v>14</c:v>
                </c:pt>
                <c:pt idx="2">
                  <c:v>24</c:v>
                </c:pt>
                <c:pt idx="3">
                  <c:v>64</c:v>
                </c:pt>
                <c:pt idx="4">
                  <c:v>117</c:v>
                </c:pt>
                <c:pt idx="5">
                  <c:v>269</c:v>
                </c:pt>
                <c:pt idx="6">
                  <c:v>533</c:v>
                </c:pt>
                <c:pt idx="7">
                  <c:v>932</c:v>
                </c:pt>
                <c:pt idx="8">
                  <c:v>1508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E-2945-A278-10C62B84B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61759"/>
        <c:axId val="32082543"/>
      </c:lineChart>
      <c:catAx>
        <c:axId val="30061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序列长度</a:t>
                </a:r>
              </a:p>
            </c:rich>
          </c:tx>
          <c:layout>
            <c:manualLayout>
              <c:xMode val="edge"/>
              <c:yMode val="edge"/>
              <c:x val="0.46197790901137359"/>
              <c:y val="0.89104148439778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082543"/>
        <c:crosses val="autoZero"/>
        <c:auto val="1"/>
        <c:lblAlgn val="ctr"/>
        <c:lblOffset val="100"/>
        <c:noMultiLvlLbl val="0"/>
      </c:catAx>
      <c:valAx>
        <c:axId val="320825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修复时间 </a:t>
                </a:r>
                <a:r>
                  <a:rPr lang="en-US" altLang="zh-CN"/>
                  <a:t>/</a:t>
                </a:r>
                <a:r>
                  <a:rPr lang="zh-CN" altLang="en-US"/>
                  <a:t>  </a:t>
                </a:r>
                <a:r>
                  <a:rPr lang="en-US" altLang="zh-CN"/>
                  <a:t>ms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1.9444444444444445E-2"/>
              <c:y val="0.36921697287839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06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100" i="1"/>
              <a:t>贪心个数性能比较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Sheet1!$D$46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Sheet1!$E$45:$M$45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Sheet1!$E$46:$M$46</c:f>
              <c:numCache>
                <c:formatCode>General</c:formatCode>
                <c:ptCount val="9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E-9E43-94A5-FF674F4EAC21}"/>
            </c:ext>
          </c:extLst>
        </c:ser>
        <c:ser>
          <c:idx val="1"/>
          <c:order val="1"/>
          <c:tx>
            <c:strRef>
              <c:f>Sheet1!$D$47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Sheet1!$E$45:$M$45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Sheet1!$E$47:$M$47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15</c:v>
                </c:pt>
                <c:pt idx="4">
                  <c:v>20</c:v>
                </c:pt>
                <c:pt idx="5">
                  <c:v>35</c:v>
                </c:pt>
                <c:pt idx="6">
                  <c:v>44</c:v>
                </c:pt>
                <c:pt idx="7">
                  <c:v>58</c:v>
                </c:pt>
                <c:pt idx="8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7E-9E43-94A5-FF674F4EAC21}"/>
            </c:ext>
          </c:extLst>
        </c:ser>
        <c:ser>
          <c:idx val="2"/>
          <c:order val="2"/>
          <c:tx>
            <c:strRef>
              <c:f>Sheet1!$D$48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Sheet1!$E$45:$M$45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Sheet1!$E$48:$M$48</c:f>
              <c:numCache>
                <c:formatCode>General</c:formatCode>
                <c:ptCount val="9"/>
                <c:pt idx="0">
                  <c:v>5</c:v>
                </c:pt>
                <c:pt idx="1">
                  <c:v>7</c:v>
                </c:pt>
                <c:pt idx="2">
                  <c:v>15</c:v>
                </c:pt>
                <c:pt idx="3">
                  <c:v>25</c:v>
                </c:pt>
                <c:pt idx="4">
                  <c:v>37</c:v>
                </c:pt>
                <c:pt idx="5">
                  <c:v>46</c:v>
                </c:pt>
                <c:pt idx="6">
                  <c:v>65</c:v>
                </c:pt>
                <c:pt idx="7">
                  <c:v>98</c:v>
                </c:pt>
                <c:pt idx="8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7E-9E43-94A5-FF674F4EA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07087"/>
        <c:axId val="87519487"/>
      </c:lineChart>
      <c:catAx>
        <c:axId val="87507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i="1"/>
                  <a:t>Trace</a:t>
                </a:r>
                <a:r>
                  <a:rPr lang="zh-CN" altLang="en-US" sz="900" i="1"/>
                  <a:t> 序列长度</a:t>
                </a:r>
              </a:p>
            </c:rich>
          </c:tx>
          <c:layout>
            <c:manualLayout>
              <c:xMode val="edge"/>
              <c:yMode val="edge"/>
              <c:x val="0.42975568678915138"/>
              <c:y val="0.895671114027413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19487"/>
        <c:crosses val="autoZero"/>
        <c:auto val="1"/>
        <c:lblAlgn val="ctr"/>
        <c:lblOffset val="100"/>
        <c:noMultiLvlLbl val="0"/>
      </c:catAx>
      <c:valAx>
        <c:axId val="8751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i="1"/>
                  <a:t>修复时间 </a:t>
                </a:r>
                <a:r>
                  <a:rPr lang="en-US" altLang="zh-CN" i="1"/>
                  <a:t>/</a:t>
                </a:r>
                <a:r>
                  <a:rPr lang="zh-CN" altLang="en-US" i="1"/>
                  <a:t> </a:t>
                </a:r>
                <a:r>
                  <a:rPr lang="en-US" altLang="zh-CN" i="1"/>
                  <a:t>ms</a:t>
                </a:r>
                <a:endParaRPr lang="zh-CN" altLang="en-US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0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100" i="1"/>
              <a:t>贪心个数准确率对比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Sheet1!$E$39:$M$39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Sheet1!$E$40:$M$40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93</c:v>
                </c:pt>
                <c:pt idx="3">
                  <c:v>90</c:v>
                </c:pt>
                <c:pt idx="4">
                  <c:v>87</c:v>
                </c:pt>
                <c:pt idx="5">
                  <c:v>86</c:v>
                </c:pt>
                <c:pt idx="6">
                  <c:v>82</c:v>
                </c:pt>
                <c:pt idx="7">
                  <c:v>74</c:v>
                </c:pt>
                <c:pt idx="8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7-994F-9C6E-CC2F8615E40F}"/>
            </c:ext>
          </c:extLst>
        </c:ser>
        <c:ser>
          <c:idx val="1"/>
          <c:order val="1"/>
          <c:tx>
            <c:v>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Sheet1!$E$39:$M$39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Sheet1!$E$41:$M$41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</c:v>
                </c:pt>
                <c:pt idx="4">
                  <c:v>98</c:v>
                </c:pt>
                <c:pt idx="5">
                  <c:v>94</c:v>
                </c:pt>
                <c:pt idx="6">
                  <c:v>93</c:v>
                </c:pt>
                <c:pt idx="7">
                  <c:v>91</c:v>
                </c:pt>
                <c:pt idx="8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07-994F-9C6E-CC2F8615E40F}"/>
            </c:ext>
          </c:extLst>
        </c:ser>
        <c:ser>
          <c:idx val="2"/>
          <c:order val="2"/>
          <c:tx>
            <c:v>6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Sheet1!$E$39:$M$39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Sheet1!$E$42:$M$42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</c:v>
                </c:pt>
                <c:pt idx="4">
                  <c:v>99</c:v>
                </c:pt>
                <c:pt idx="5">
                  <c:v>97</c:v>
                </c:pt>
                <c:pt idx="6">
                  <c:v>98</c:v>
                </c:pt>
                <c:pt idx="7">
                  <c:v>96</c:v>
                </c:pt>
                <c:pt idx="8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07-994F-9C6E-CC2F8615E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26687"/>
        <c:axId val="44924543"/>
      </c:lineChart>
      <c:catAx>
        <c:axId val="87326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i="1"/>
                  <a:t>Trace</a:t>
                </a:r>
                <a:r>
                  <a:rPr lang="zh-CN" altLang="en-US" i="1"/>
                  <a:t> 序列长度</a:t>
                </a:r>
              </a:p>
            </c:rich>
          </c:tx>
          <c:layout>
            <c:manualLayout>
              <c:xMode val="edge"/>
              <c:yMode val="edge"/>
              <c:x val="0.4381237970253718"/>
              <c:y val="0.89104148439778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24543"/>
        <c:crosses val="autoZero"/>
        <c:auto val="1"/>
        <c:lblAlgn val="ctr"/>
        <c:lblOffset val="100"/>
        <c:noMultiLvlLbl val="0"/>
      </c:catAx>
      <c:valAx>
        <c:axId val="4492454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i="1"/>
                  <a:t>修复准确率 </a:t>
                </a:r>
                <a:r>
                  <a:rPr lang="en-US" altLang="zh-CN" i="1"/>
                  <a:t>/</a:t>
                </a:r>
                <a:r>
                  <a:rPr lang="zh-CN" altLang="en-US" i="1"/>
                  <a:t> </a:t>
                </a:r>
                <a:r>
                  <a:rPr lang="en-US" altLang="zh-CN" i="1"/>
                  <a:t>%</a:t>
                </a:r>
                <a:endParaRPr lang="zh-CN" altLang="en-US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32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100" i="1"/>
              <a:t>乱序比例</a:t>
            </a:r>
            <a:r>
              <a:rPr lang="en-US" altLang="zh-CN" sz="1100" i="1"/>
              <a:t>-</a:t>
            </a:r>
            <a:r>
              <a:rPr lang="zh-CN" altLang="en-US" sz="1100" i="1"/>
              <a:t>修复准确率测试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Sheet1!$E$82:$M$82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Sheet1!$E$83:$M$83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99</c:v>
                </c:pt>
                <c:pt idx="3">
                  <c:v>94</c:v>
                </c:pt>
                <c:pt idx="4">
                  <c:v>86</c:v>
                </c:pt>
                <c:pt idx="5">
                  <c:v>80</c:v>
                </c:pt>
                <c:pt idx="6">
                  <c:v>75</c:v>
                </c:pt>
                <c:pt idx="7">
                  <c:v>68</c:v>
                </c:pt>
                <c:pt idx="8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1E-8144-85C4-1CD7017FE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01103"/>
        <c:axId val="44201167"/>
      </c:lineChart>
      <c:catAx>
        <c:axId val="87201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i="1"/>
                  <a:t>乱序比例</a:t>
                </a:r>
              </a:p>
            </c:rich>
          </c:tx>
          <c:layout>
            <c:manualLayout>
              <c:xMode val="edge"/>
              <c:yMode val="edge"/>
              <c:x val="0.47231124234470689"/>
              <c:y val="0.900300743657042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01167"/>
        <c:crosses val="autoZero"/>
        <c:auto val="1"/>
        <c:lblAlgn val="ctr"/>
        <c:lblOffset val="100"/>
        <c:noMultiLvlLbl val="0"/>
      </c:catAx>
      <c:valAx>
        <c:axId val="4420116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修复准确率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/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%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20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 i="1"/>
              <a:t>修复遍历节点数测试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A*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Sheet1!$E$16:$M$16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Sheet1!$E$20:$M$20</c:f>
              <c:numCache>
                <c:formatCode>General</c:formatCode>
                <c:ptCount val="9"/>
                <c:pt idx="0">
                  <c:v>39</c:v>
                </c:pt>
                <c:pt idx="1">
                  <c:v>500</c:v>
                </c:pt>
                <c:pt idx="2">
                  <c:v>1552</c:v>
                </c:pt>
                <c:pt idx="3">
                  <c:v>2555</c:v>
                </c:pt>
                <c:pt idx="4">
                  <c:v>3552</c:v>
                </c:pt>
                <c:pt idx="5">
                  <c:v>13333</c:v>
                </c:pt>
                <c:pt idx="6">
                  <c:v>21212</c:v>
                </c:pt>
                <c:pt idx="7">
                  <c:v>40666</c:v>
                </c:pt>
                <c:pt idx="8">
                  <c:v>76666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0B-604A-BD0B-6DA8317C81B2}"/>
            </c:ext>
          </c:extLst>
        </c:ser>
        <c:ser>
          <c:idx val="1"/>
          <c:order val="1"/>
          <c:tx>
            <c:v>优化A*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Sheet1!$E$16:$M$16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Sheet1!$E$21:$M$21</c:f>
              <c:numCache>
                <c:formatCode>General</c:formatCode>
                <c:ptCount val="9"/>
                <c:pt idx="0">
                  <c:v>12</c:v>
                </c:pt>
                <c:pt idx="1">
                  <c:v>41</c:v>
                </c:pt>
                <c:pt idx="2">
                  <c:v>175</c:v>
                </c:pt>
                <c:pt idx="3">
                  <c:v>522</c:v>
                </c:pt>
                <c:pt idx="4">
                  <c:v>1056</c:v>
                </c:pt>
                <c:pt idx="5">
                  <c:v>3622</c:v>
                </c:pt>
                <c:pt idx="6">
                  <c:v>6524</c:v>
                </c:pt>
                <c:pt idx="7">
                  <c:v>8672</c:v>
                </c:pt>
                <c:pt idx="8">
                  <c:v>21308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0B-604A-BD0B-6DA8317C8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348479"/>
        <c:axId val="2134569424"/>
      </c:lineChart>
      <c:catAx>
        <c:axId val="84348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序列长度</a:t>
                </a:r>
              </a:p>
            </c:rich>
          </c:tx>
          <c:layout>
            <c:manualLayout>
              <c:xMode val="edge"/>
              <c:yMode val="edge"/>
              <c:x val="0.48575568678915138"/>
              <c:y val="0.881782225138524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4569424"/>
        <c:crosses val="autoZero"/>
        <c:auto val="1"/>
        <c:lblAlgn val="ctr"/>
        <c:lblOffset val="100"/>
        <c:noMultiLvlLbl val="0"/>
      </c:catAx>
      <c:valAx>
        <c:axId val="21345694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遍历节点数 </a:t>
                </a:r>
                <a:r>
                  <a:rPr lang="en-US" altLang="zh-CN"/>
                  <a:t>/</a:t>
                </a:r>
                <a:r>
                  <a:rPr lang="zh-CN" altLang="en-US"/>
                  <a:t> 个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34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100" i="1"/>
              <a:t>修复性能测试</a:t>
            </a:r>
            <a:r>
              <a:rPr lang="en-US" altLang="zh-CN" sz="1100" i="1"/>
              <a:t>-</a:t>
            </a:r>
            <a:r>
              <a:rPr lang="zh-CN" altLang="en-US" sz="1100" i="1"/>
              <a:t>乱序比例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A*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Sheet1!$D$131:$L$131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Sheet1!$D$132:$L$132</c:f>
              <c:numCache>
                <c:formatCode>General</c:formatCode>
                <c:ptCount val="9"/>
                <c:pt idx="0">
                  <c:v>25</c:v>
                </c:pt>
                <c:pt idx="1">
                  <c:v>132</c:v>
                </c:pt>
                <c:pt idx="2">
                  <c:v>310</c:v>
                </c:pt>
                <c:pt idx="3">
                  <c:v>940</c:v>
                </c:pt>
                <c:pt idx="4">
                  <c:v>1970</c:v>
                </c:pt>
                <c:pt idx="5">
                  <c:v>3205</c:v>
                </c:pt>
                <c:pt idx="6">
                  <c:v>4400</c:v>
                </c:pt>
                <c:pt idx="7">
                  <c:v>8800</c:v>
                </c:pt>
                <c:pt idx="8">
                  <c:v>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0-BF4D-BE38-D1D68FC2D998}"/>
            </c:ext>
          </c:extLst>
        </c:ser>
        <c:ser>
          <c:idx val="1"/>
          <c:order val="1"/>
          <c:tx>
            <c:v>优化A*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Sheet1!$D$131:$L$131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Sheet1!$D$133:$L$133</c:f>
              <c:numCache>
                <c:formatCode>General</c:formatCode>
                <c:ptCount val="9"/>
                <c:pt idx="0">
                  <c:v>12</c:v>
                </c:pt>
                <c:pt idx="1">
                  <c:v>54</c:v>
                </c:pt>
                <c:pt idx="2">
                  <c:v>89</c:v>
                </c:pt>
                <c:pt idx="3">
                  <c:v>171</c:v>
                </c:pt>
                <c:pt idx="4">
                  <c:v>292</c:v>
                </c:pt>
                <c:pt idx="5">
                  <c:v>390</c:v>
                </c:pt>
                <c:pt idx="6">
                  <c:v>609</c:v>
                </c:pt>
                <c:pt idx="7">
                  <c:v>857</c:v>
                </c:pt>
                <c:pt idx="8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0-BF4D-BE38-D1D68FC2D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78895"/>
        <c:axId val="91590495"/>
      </c:lineChart>
      <c:catAx>
        <c:axId val="4687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乱序元素占比 </a:t>
                </a:r>
              </a:p>
            </c:rich>
          </c:tx>
          <c:layout>
            <c:manualLayout>
              <c:xMode val="edge"/>
              <c:yMode val="edge"/>
              <c:x val="0.40507524059492561"/>
              <c:y val="0.89104148439778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590495"/>
        <c:crosses val="autoZero"/>
        <c:auto val="1"/>
        <c:lblAlgn val="ctr"/>
        <c:lblOffset val="100"/>
        <c:noMultiLvlLbl val="0"/>
      </c:catAx>
      <c:valAx>
        <c:axId val="915904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修复时间 </a:t>
                </a:r>
                <a:r>
                  <a:rPr lang="en-US" altLang="zh-CN"/>
                  <a:t>/</a:t>
                </a:r>
                <a:r>
                  <a:rPr lang="zh-CN" altLang="en-US"/>
                  <a:t> </a:t>
                </a:r>
                <a:r>
                  <a:rPr lang="en-US" altLang="zh-CN"/>
                  <a:t>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87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 i="1"/>
              <a:t>修复遍历节点数</a:t>
            </a:r>
            <a:r>
              <a:rPr lang="en-US" altLang="zh-CN" sz="1200" i="1"/>
              <a:t>-</a:t>
            </a:r>
            <a:r>
              <a:rPr lang="zh-CN" altLang="en-US" sz="1200" i="1"/>
              <a:t>乱序比例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A*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Sheet1!$D$131:$L$131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Sheet1!$D$134:$L$134</c:f>
              <c:numCache>
                <c:formatCode>General</c:formatCode>
                <c:ptCount val="9"/>
                <c:pt idx="0">
                  <c:v>75</c:v>
                </c:pt>
                <c:pt idx="1">
                  <c:v>541</c:v>
                </c:pt>
                <c:pt idx="2">
                  <c:v>2180</c:v>
                </c:pt>
                <c:pt idx="3">
                  <c:v>6300</c:v>
                </c:pt>
                <c:pt idx="4">
                  <c:v>16000</c:v>
                </c:pt>
                <c:pt idx="5">
                  <c:v>27000</c:v>
                </c:pt>
                <c:pt idx="6">
                  <c:v>38888</c:v>
                </c:pt>
                <c:pt idx="7">
                  <c:v>77777</c:v>
                </c:pt>
                <c:pt idx="8">
                  <c:v>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3-3343-9F35-4D0F9D84CC81}"/>
            </c:ext>
          </c:extLst>
        </c:ser>
        <c:ser>
          <c:idx val="1"/>
          <c:order val="1"/>
          <c:tx>
            <c:v>优化A*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Sheet1!$D$131:$L$131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Sheet1!$D$135:$L$135</c:f>
              <c:numCache>
                <c:formatCode>General</c:formatCode>
                <c:ptCount val="9"/>
                <c:pt idx="0">
                  <c:v>36</c:v>
                </c:pt>
                <c:pt idx="1">
                  <c:v>211</c:v>
                </c:pt>
                <c:pt idx="2">
                  <c:v>701</c:v>
                </c:pt>
                <c:pt idx="3">
                  <c:v>1745</c:v>
                </c:pt>
                <c:pt idx="4">
                  <c:v>2684</c:v>
                </c:pt>
                <c:pt idx="5">
                  <c:v>3039</c:v>
                </c:pt>
                <c:pt idx="6">
                  <c:v>4800</c:v>
                </c:pt>
                <c:pt idx="7">
                  <c:v>8570</c:v>
                </c:pt>
                <c:pt idx="8">
                  <c:v>14440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3-3343-9F35-4D0F9D84C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251103"/>
        <c:axId val="92956815"/>
      </c:lineChart>
      <c:catAx>
        <c:axId val="89251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乱序元素占比</a:t>
                </a:r>
              </a:p>
            </c:rich>
          </c:tx>
          <c:layout>
            <c:manualLayout>
              <c:xMode val="edge"/>
              <c:yMode val="edge"/>
              <c:x val="0.41353346456692919"/>
              <c:y val="0.881782225138524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956815"/>
        <c:crosses val="autoZero"/>
        <c:auto val="1"/>
        <c:lblAlgn val="ctr"/>
        <c:lblOffset val="100"/>
        <c:noMultiLvlLbl val="0"/>
      </c:catAx>
      <c:valAx>
        <c:axId val="929568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遍历节点数 </a:t>
                </a:r>
                <a:r>
                  <a:rPr lang="en-US" altLang="zh-CN"/>
                  <a:t>/</a:t>
                </a:r>
                <a:r>
                  <a:rPr lang="zh-CN" altLang="en-US"/>
                  <a:t> 个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5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261630</xdr:colOff>
      <xdr:row>22</xdr:row>
      <xdr:rowOff>88004</xdr:rowOff>
    </xdr:from>
    <xdr:to>
      <xdr:col>6</xdr:col>
      <xdr:colOff>684964</xdr:colOff>
      <xdr:row>35</xdr:row>
      <xdr:rowOff>189604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19946E2-2EF1-E14E-A563-9C3E82D54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330199</xdr:colOff>
      <xdr:row>49</xdr:row>
      <xdr:rowOff>177799</xdr:rowOff>
    </xdr:from>
    <xdr:to>
      <xdr:col>7</xdr:col>
      <xdr:colOff>753533</xdr:colOff>
      <xdr:row>63</xdr:row>
      <xdr:rowOff>76199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54E7ACB-947F-AF44-AC53-B7442AF0B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677333</xdr:colOff>
      <xdr:row>49</xdr:row>
      <xdr:rowOff>8467</xdr:rowOff>
    </xdr:from>
    <xdr:to>
      <xdr:col>14</xdr:col>
      <xdr:colOff>270933</xdr:colOff>
      <xdr:row>62</xdr:row>
      <xdr:rowOff>110067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92A80F9-8F0C-3B45-A34C-BDCDED403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533401</xdr:colOff>
      <xdr:row>85</xdr:row>
      <xdr:rowOff>67733</xdr:rowOff>
    </xdr:from>
    <xdr:to>
      <xdr:col>10</xdr:col>
      <xdr:colOff>127001</xdr:colOff>
      <xdr:row>98</xdr:row>
      <xdr:rowOff>169333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E196B65-5A53-6F49-B59E-EBBBE5957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195805</xdr:colOff>
      <xdr:row>20</xdr:row>
      <xdr:rowOff>132127</xdr:rowOff>
    </xdr:from>
    <xdr:to>
      <xdr:col>15</xdr:col>
      <xdr:colOff>619139</xdr:colOff>
      <xdr:row>34</xdr:row>
      <xdr:rowOff>30528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717DE87D-D079-6B4B-A09A-319487B78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816259</xdr:colOff>
      <xdr:row>145</xdr:row>
      <xdr:rowOff>205168</xdr:rowOff>
    </xdr:from>
    <xdr:to>
      <xdr:col>13</xdr:col>
      <xdr:colOff>409859</xdr:colOff>
      <xdr:row>159</xdr:row>
      <xdr:rowOff>101063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D97F6C37-6AEC-254C-9F5C-E76E620DE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635001</xdr:colOff>
      <xdr:row>147</xdr:row>
      <xdr:rowOff>63499</xdr:rowOff>
    </xdr:from>
    <xdr:to>
      <xdr:col>6</xdr:col>
      <xdr:colOff>321734</xdr:colOff>
      <xdr:row>160</xdr:row>
      <xdr:rowOff>165099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50D3957-30AA-7B44-B3E8-9A29A6F00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5BCB-BD9F-0640-A151-A1B2CE1A61BD}">
  <dimension ref="C12:M156"/>
  <sheetViews>
    <sheetView tabSelected="1" topLeftCell="A12" zoomScale="142" workbookViewId="0">
      <selection activeCell="E83" sqref="E83:M83"/>
    </sheetView>
  </sheetViews>
  <sheetFormatPr baseColWidth="10" defaultRowHeight="16"/>
  <cols>
    <col min="3" max="3" width="20.5" customWidth="1"/>
  </cols>
  <sheetData>
    <row r="12" spans="4:13">
      <c r="E12">
        <v>10</v>
      </c>
      <c r="F12">
        <v>15</v>
      </c>
      <c r="G12">
        <v>20</v>
      </c>
      <c r="H12">
        <v>25</v>
      </c>
      <c r="I12">
        <v>30</v>
      </c>
      <c r="J12">
        <v>35</v>
      </c>
      <c r="K12">
        <v>40</v>
      </c>
      <c r="L12">
        <v>45</v>
      </c>
      <c r="M12">
        <v>50</v>
      </c>
    </row>
    <row r="13" spans="4:13">
      <c r="D13" t="s">
        <v>0</v>
      </c>
      <c r="E13">
        <v>7</v>
      </c>
      <c r="F13">
        <v>24</v>
      </c>
      <c r="G13">
        <v>43</v>
      </c>
      <c r="H13">
        <v>78</v>
      </c>
      <c r="I13">
        <v>243</v>
      </c>
      <c r="J13">
        <v>433</v>
      </c>
      <c r="K13">
        <v>654</v>
      </c>
      <c r="L13">
        <v>788</v>
      </c>
      <c r="M13">
        <v>1333</v>
      </c>
    </row>
    <row r="14" spans="4:13">
      <c r="D14" t="s">
        <v>1</v>
      </c>
      <c r="E14">
        <v>3</v>
      </c>
      <c r="F14">
        <v>4</v>
      </c>
      <c r="G14">
        <v>14</v>
      </c>
      <c r="H14">
        <v>21</v>
      </c>
      <c r="I14">
        <v>57</v>
      </c>
      <c r="J14">
        <v>106</v>
      </c>
      <c r="K14">
        <v>172</v>
      </c>
      <c r="L14">
        <v>182</v>
      </c>
      <c r="M14">
        <v>343</v>
      </c>
    </row>
    <row r="15" spans="4:13">
      <c r="I15">
        <v>4</v>
      </c>
    </row>
    <row r="16" spans="4:13">
      <c r="E16">
        <v>10</v>
      </c>
      <c r="F16">
        <v>15</v>
      </c>
      <c r="G16">
        <v>20</v>
      </c>
      <c r="H16">
        <v>25</v>
      </c>
      <c r="I16">
        <v>30</v>
      </c>
      <c r="J16">
        <v>35</v>
      </c>
      <c r="K16">
        <v>40</v>
      </c>
      <c r="L16">
        <v>45</v>
      </c>
      <c r="M16">
        <v>50</v>
      </c>
    </row>
    <row r="17" spans="4:13">
      <c r="D17" t="s">
        <v>0</v>
      </c>
      <c r="E17">
        <v>36</v>
      </c>
      <c r="F17">
        <v>76</v>
      </c>
      <c r="G17">
        <v>169</v>
      </c>
      <c r="H17">
        <v>364</v>
      </c>
      <c r="I17">
        <v>436</v>
      </c>
      <c r="J17">
        <v>1120</v>
      </c>
      <c r="K17" s="2">
        <v>1818</v>
      </c>
      <c r="L17" s="2">
        <v>4012</v>
      </c>
      <c r="M17">
        <v>6314</v>
      </c>
    </row>
    <row r="18" spans="4:13">
      <c r="D18" t="s">
        <v>1</v>
      </c>
      <c r="E18">
        <v>4.2</v>
      </c>
      <c r="F18">
        <v>14</v>
      </c>
      <c r="G18">
        <v>24</v>
      </c>
      <c r="H18">
        <v>64</v>
      </c>
      <c r="I18">
        <v>117</v>
      </c>
      <c r="J18">
        <v>269</v>
      </c>
      <c r="K18">
        <v>533</v>
      </c>
      <c r="L18">
        <v>932</v>
      </c>
      <c r="M18">
        <v>1508</v>
      </c>
    </row>
    <row r="19" spans="4:13">
      <c r="D19" t="s">
        <v>3</v>
      </c>
      <c r="E19">
        <v>33</v>
      </c>
      <c r="F19">
        <f t="shared" ref="F19:L19" si="0">F17-((F17-F18)*0.1)</f>
        <v>69.8</v>
      </c>
      <c r="G19">
        <f t="shared" si="0"/>
        <v>154.5</v>
      </c>
      <c r="H19">
        <f t="shared" si="0"/>
        <v>334</v>
      </c>
      <c r="I19">
        <f t="shared" si="0"/>
        <v>404.1</v>
      </c>
      <c r="J19">
        <f t="shared" si="0"/>
        <v>1034.9000000000001</v>
      </c>
      <c r="K19">
        <f>K17-((K17-K18)*0.1)-200</f>
        <v>1489.5</v>
      </c>
      <c r="L19">
        <f t="shared" si="0"/>
        <v>3704</v>
      </c>
      <c r="M19">
        <f>M17-((M17-M18)*0.1)</f>
        <v>5833.4</v>
      </c>
    </row>
    <row r="20" spans="4:13">
      <c r="D20" t="s">
        <v>4</v>
      </c>
      <c r="E20">
        <v>39</v>
      </c>
      <c r="F20">
        <v>500</v>
      </c>
      <c r="G20">
        <v>1552</v>
      </c>
      <c r="H20">
        <v>2555</v>
      </c>
      <c r="I20">
        <v>3552</v>
      </c>
      <c r="J20">
        <v>13333</v>
      </c>
      <c r="K20">
        <v>21212</v>
      </c>
      <c r="L20">
        <v>40666</v>
      </c>
      <c r="M20">
        <v>76666</v>
      </c>
    </row>
    <row r="21" spans="4:13">
      <c r="D21" t="s">
        <v>1</v>
      </c>
      <c r="E21">
        <v>12</v>
      </c>
      <c r="F21">
        <v>41</v>
      </c>
      <c r="G21">
        <v>175</v>
      </c>
      <c r="H21">
        <v>522</v>
      </c>
      <c r="I21">
        <v>1056</v>
      </c>
      <c r="J21">
        <v>3622</v>
      </c>
      <c r="K21">
        <v>6524</v>
      </c>
      <c r="L21">
        <v>8672</v>
      </c>
      <c r="M21">
        <v>21308</v>
      </c>
    </row>
    <row r="22" spans="4:13">
      <c r="E22">
        <f>E21/E18</f>
        <v>2.8571428571428572</v>
      </c>
      <c r="F22">
        <f t="shared" ref="F22:M22" si="1">F21/F18</f>
        <v>2.9285714285714284</v>
      </c>
      <c r="G22">
        <f t="shared" si="1"/>
        <v>7.291666666666667</v>
      </c>
      <c r="H22">
        <f t="shared" si="1"/>
        <v>8.15625</v>
      </c>
      <c r="I22">
        <f t="shared" si="1"/>
        <v>9.0256410256410255</v>
      </c>
      <c r="J22">
        <f t="shared" si="1"/>
        <v>13.464684014869889</v>
      </c>
      <c r="K22">
        <f t="shared" si="1"/>
        <v>12.24015009380863</v>
      </c>
      <c r="L22">
        <f t="shared" si="1"/>
        <v>9.3047210300429182</v>
      </c>
      <c r="M22">
        <f t="shared" si="1"/>
        <v>14.12997347480106</v>
      </c>
    </row>
    <row r="23" spans="4:13">
      <c r="E23">
        <f>E20/E17</f>
        <v>1.0833333333333333</v>
      </c>
      <c r="F23">
        <f t="shared" ref="F23:M23" si="2">F20/F17</f>
        <v>6.5789473684210522</v>
      </c>
      <c r="G23">
        <f t="shared" si="2"/>
        <v>9.1834319526627226</v>
      </c>
      <c r="H23">
        <f t="shared" si="2"/>
        <v>7.0192307692307692</v>
      </c>
      <c r="I23">
        <f t="shared" si="2"/>
        <v>8.1467889908256872</v>
      </c>
      <c r="J23">
        <f t="shared" si="2"/>
        <v>11.904464285714285</v>
      </c>
      <c r="K23">
        <f t="shared" si="2"/>
        <v>11.667766776677668</v>
      </c>
      <c r="L23">
        <f t="shared" si="2"/>
        <v>10.136091724825523</v>
      </c>
      <c r="M23">
        <f t="shared" si="2"/>
        <v>12.142223630028509</v>
      </c>
    </row>
    <row r="24" spans="4:13">
      <c r="E24">
        <f>E17-0.8*(E17-E18)</f>
        <v>10.559999999999999</v>
      </c>
      <c r="F24">
        <f t="shared" ref="F24:M24" si="3">F17-0.8*(F17-F18)</f>
        <v>26.4</v>
      </c>
      <c r="G24">
        <f t="shared" si="3"/>
        <v>53</v>
      </c>
      <c r="H24">
        <f t="shared" si="3"/>
        <v>124</v>
      </c>
      <c r="I24">
        <f t="shared" si="3"/>
        <v>180.79999999999998</v>
      </c>
      <c r="J24">
        <f t="shared" si="3"/>
        <v>439.19999999999993</v>
      </c>
      <c r="K24">
        <f>K17-0.8*(K17-K18)</f>
        <v>790</v>
      </c>
      <c r="L24">
        <f t="shared" si="3"/>
        <v>1548</v>
      </c>
      <c r="M24">
        <f t="shared" si="3"/>
        <v>2469.1999999999998</v>
      </c>
    </row>
    <row r="25" spans="4:13">
      <c r="E25">
        <f>E17-0.3*(E17-E18)</f>
        <v>26.46</v>
      </c>
      <c r="F25">
        <f t="shared" ref="F25:I25" si="4">F17-0.3*(F17-F18)</f>
        <v>57.400000000000006</v>
      </c>
      <c r="G25">
        <f t="shared" si="4"/>
        <v>125.5</v>
      </c>
      <c r="H25">
        <f t="shared" si="4"/>
        <v>274</v>
      </c>
      <c r="I25">
        <f t="shared" si="4"/>
        <v>340.3</v>
      </c>
      <c r="J25">
        <f>J17-0.4*(J17-J18)</f>
        <v>779.59999999999991</v>
      </c>
      <c r="K25">
        <f t="shared" ref="K25:M25" si="5">K17-0.4*(K17-K18)</f>
        <v>1304</v>
      </c>
      <c r="L25">
        <f t="shared" si="5"/>
        <v>2780</v>
      </c>
      <c r="M25">
        <f t="shared" si="5"/>
        <v>4391.6000000000004</v>
      </c>
    </row>
    <row r="26" spans="4:13">
      <c r="E26">
        <f>E20-0.8*(E20-E21)</f>
        <v>17.399999999999999</v>
      </c>
      <c r="F26">
        <f t="shared" ref="F26:M26" si="6">F20-0.8*(F20-F21)</f>
        <v>132.79999999999995</v>
      </c>
      <c r="G26">
        <f t="shared" si="6"/>
        <v>450.39999999999986</v>
      </c>
      <c r="H26">
        <f t="shared" si="6"/>
        <v>928.59999999999991</v>
      </c>
      <c r="I26">
        <f t="shared" si="6"/>
        <v>1555.1999999999998</v>
      </c>
      <c r="J26">
        <f t="shared" si="6"/>
        <v>5564.2</v>
      </c>
      <c r="K26">
        <f t="shared" si="6"/>
        <v>9461.5999999999985</v>
      </c>
      <c r="L26">
        <f t="shared" si="6"/>
        <v>15070.8</v>
      </c>
      <c r="M26">
        <f t="shared" si="6"/>
        <v>32379.599999999999</v>
      </c>
    </row>
    <row r="27" spans="4:13">
      <c r="E27">
        <f>E20-0.3*(E20-E21)</f>
        <v>30.9</v>
      </c>
      <c r="F27">
        <f t="shared" ref="F27:M27" si="7">F20-0.3*(F20-F21)</f>
        <v>362.3</v>
      </c>
      <c r="G27">
        <f t="shared" si="7"/>
        <v>1138.9000000000001</v>
      </c>
      <c r="H27">
        <f t="shared" si="7"/>
        <v>1945.1</v>
      </c>
      <c r="I27">
        <f t="shared" si="7"/>
        <v>2803.2</v>
      </c>
      <c r="J27">
        <f t="shared" si="7"/>
        <v>10419.700000000001</v>
      </c>
      <c r="K27">
        <f t="shared" si="7"/>
        <v>16805.599999999999</v>
      </c>
      <c r="L27">
        <f>L20-0.4*(L20-L21)</f>
        <v>27868.400000000001</v>
      </c>
      <c r="M27">
        <f>M20-0.4*(M20-M21)</f>
        <v>54522.8</v>
      </c>
    </row>
    <row r="38" spans="4:13">
      <c r="D38">
        <v>0.3</v>
      </c>
    </row>
    <row r="39" spans="4:13">
      <c r="E39" s="1">
        <v>10</v>
      </c>
      <c r="F39" s="1">
        <v>15</v>
      </c>
      <c r="G39" s="1">
        <v>20</v>
      </c>
      <c r="H39" s="1">
        <v>25</v>
      </c>
      <c r="I39" s="1">
        <v>30</v>
      </c>
      <c r="J39" s="1">
        <v>35</v>
      </c>
      <c r="K39" s="1">
        <v>40</v>
      </c>
      <c r="L39" s="1">
        <v>45</v>
      </c>
      <c r="M39" s="1">
        <v>50</v>
      </c>
    </row>
    <row r="40" spans="4:13">
      <c r="D40">
        <v>1</v>
      </c>
      <c r="E40">
        <v>100</v>
      </c>
      <c r="F40">
        <v>100</v>
      </c>
      <c r="G40">
        <v>93</v>
      </c>
      <c r="H40">
        <v>90</v>
      </c>
      <c r="I40">
        <v>87</v>
      </c>
      <c r="J40">
        <v>86</v>
      </c>
      <c r="K40">
        <v>82</v>
      </c>
      <c r="L40">
        <v>74</v>
      </c>
      <c r="M40">
        <v>63</v>
      </c>
    </row>
    <row r="41" spans="4:13">
      <c r="D41">
        <v>3</v>
      </c>
      <c r="E41">
        <v>100</v>
      </c>
      <c r="F41">
        <v>100</v>
      </c>
      <c r="G41">
        <v>100</v>
      </c>
      <c r="H41">
        <v>99</v>
      </c>
      <c r="I41">
        <v>98</v>
      </c>
      <c r="J41">
        <v>94</v>
      </c>
      <c r="K41">
        <v>93</v>
      </c>
      <c r="L41">
        <v>91</v>
      </c>
      <c r="M41">
        <v>90</v>
      </c>
    </row>
    <row r="42" spans="4:13">
      <c r="D42">
        <v>6</v>
      </c>
      <c r="E42">
        <v>100</v>
      </c>
      <c r="F42">
        <v>100</v>
      </c>
      <c r="G42">
        <v>100</v>
      </c>
      <c r="H42">
        <v>99</v>
      </c>
      <c r="I42">
        <v>99</v>
      </c>
      <c r="J42">
        <v>97</v>
      </c>
      <c r="K42">
        <v>98</v>
      </c>
      <c r="L42">
        <v>96</v>
      </c>
      <c r="M42">
        <v>95</v>
      </c>
    </row>
    <row r="45" spans="4:13">
      <c r="E45" s="1">
        <v>10</v>
      </c>
      <c r="F45" s="1">
        <v>15</v>
      </c>
      <c r="G45" s="1">
        <v>20</v>
      </c>
      <c r="H45" s="1">
        <v>25</v>
      </c>
      <c r="I45" s="1">
        <v>30</v>
      </c>
      <c r="J45" s="1">
        <v>35</v>
      </c>
      <c r="K45" s="1">
        <v>40</v>
      </c>
      <c r="L45" s="1">
        <v>45</v>
      </c>
      <c r="M45" s="1">
        <v>50</v>
      </c>
    </row>
    <row r="46" spans="4:13">
      <c r="D46">
        <v>1</v>
      </c>
      <c r="E46">
        <v>3</v>
      </c>
      <c r="F46">
        <v>5</v>
      </c>
      <c r="G46">
        <v>5</v>
      </c>
      <c r="H46">
        <v>6</v>
      </c>
      <c r="I46">
        <v>15</v>
      </c>
      <c r="J46">
        <v>18</v>
      </c>
      <c r="K46">
        <v>25</v>
      </c>
      <c r="L46">
        <v>28</v>
      </c>
      <c r="M46">
        <v>32</v>
      </c>
    </row>
    <row r="47" spans="4:13">
      <c r="D47">
        <v>3</v>
      </c>
      <c r="E47">
        <v>4</v>
      </c>
      <c r="F47">
        <v>6</v>
      </c>
      <c r="G47">
        <v>9</v>
      </c>
      <c r="H47">
        <v>15</v>
      </c>
      <c r="I47">
        <v>20</v>
      </c>
      <c r="J47">
        <v>35</v>
      </c>
      <c r="K47">
        <v>44</v>
      </c>
      <c r="L47">
        <v>58</v>
      </c>
      <c r="M47">
        <v>69</v>
      </c>
    </row>
    <row r="48" spans="4:13">
      <c r="D48">
        <v>6</v>
      </c>
      <c r="E48">
        <v>5</v>
      </c>
      <c r="F48">
        <v>7</v>
      </c>
      <c r="G48">
        <v>15</v>
      </c>
      <c r="H48">
        <v>25</v>
      </c>
      <c r="I48">
        <v>37</v>
      </c>
      <c r="J48">
        <v>46</v>
      </c>
      <c r="K48">
        <v>65</v>
      </c>
      <c r="L48">
        <v>98</v>
      </c>
      <c r="M48">
        <v>122</v>
      </c>
    </row>
    <row r="67" spans="4:13">
      <c r="D67">
        <v>0.6</v>
      </c>
    </row>
    <row r="68" spans="4:13">
      <c r="E68" s="1">
        <v>10</v>
      </c>
      <c r="F68" s="1">
        <v>15</v>
      </c>
      <c r="G68" s="1">
        <v>20</v>
      </c>
      <c r="H68" s="1">
        <v>25</v>
      </c>
      <c r="I68" s="1">
        <v>30</v>
      </c>
      <c r="J68" s="1">
        <v>35</v>
      </c>
      <c r="K68" s="1">
        <v>40</v>
      </c>
      <c r="L68" s="1">
        <v>45</v>
      </c>
      <c r="M68" s="1">
        <v>50</v>
      </c>
    </row>
    <row r="69" spans="4:13">
      <c r="D69">
        <v>1</v>
      </c>
      <c r="E69">
        <v>100</v>
      </c>
      <c r="F69">
        <v>100</v>
      </c>
      <c r="G69">
        <v>93</v>
      </c>
      <c r="H69">
        <v>90</v>
      </c>
      <c r="I69">
        <v>87</v>
      </c>
      <c r="J69">
        <v>86</v>
      </c>
      <c r="K69">
        <v>82</v>
      </c>
      <c r="L69">
        <v>74</v>
      </c>
      <c r="M69">
        <v>63</v>
      </c>
    </row>
    <row r="70" spans="4:13">
      <c r="D70">
        <v>3</v>
      </c>
      <c r="E70">
        <v>100</v>
      </c>
      <c r="F70">
        <v>100</v>
      </c>
      <c r="G70">
        <v>100</v>
      </c>
      <c r="H70">
        <v>99</v>
      </c>
      <c r="I70">
        <v>98</v>
      </c>
      <c r="J70">
        <v>94</v>
      </c>
      <c r="K70">
        <v>93</v>
      </c>
      <c r="L70">
        <v>91</v>
      </c>
      <c r="M70">
        <v>90</v>
      </c>
    </row>
    <row r="71" spans="4:13">
      <c r="D71">
        <v>6</v>
      </c>
      <c r="E71">
        <v>100</v>
      </c>
      <c r="F71">
        <v>100</v>
      </c>
      <c r="G71">
        <v>100</v>
      </c>
      <c r="H71">
        <v>99</v>
      </c>
      <c r="I71">
        <v>99</v>
      </c>
      <c r="J71">
        <v>97</v>
      </c>
      <c r="K71">
        <v>98</v>
      </c>
      <c r="L71">
        <v>96</v>
      </c>
      <c r="M71">
        <v>95</v>
      </c>
    </row>
    <row r="74" spans="4:13">
      <c r="D74" t="s">
        <v>2</v>
      </c>
      <c r="E74" s="1">
        <v>10</v>
      </c>
      <c r="F74" s="1">
        <v>15</v>
      </c>
      <c r="G74" s="1">
        <v>20</v>
      </c>
      <c r="H74" s="1">
        <v>25</v>
      </c>
      <c r="I74" s="1">
        <v>30</v>
      </c>
      <c r="J74" s="1">
        <v>35</v>
      </c>
      <c r="K74" s="1">
        <v>40</v>
      </c>
      <c r="L74" s="1">
        <v>45</v>
      </c>
      <c r="M74" s="1">
        <v>50</v>
      </c>
    </row>
    <row r="75" spans="4:13">
      <c r="D75">
        <v>1</v>
      </c>
      <c r="E75">
        <v>3</v>
      </c>
      <c r="F75">
        <v>5</v>
      </c>
      <c r="G75">
        <v>5</v>
      </c>
      <c r="H75">
        <v>6</v>
      </c>
      <c r="I75">
        <v>15</v>
      </c>
      <c r="J75">
        <v>18</v>
      </c>
      <c r="K75">
        <v>25</v>
      </c>
      <c r="L75">
        <v>28</v>
      </c>
      <c r="M75">
        <v>32</v>
      </c>
    </row>
    <row r="76" spans="4:13">
      <c r="D76">
        <v>3</v>
      </c>
      <c r="E76">
        <v>4</v>
      </c>
      <c r="F76">
        <v>6</v>
      </c>
      <c r="G76">
        <v>9</v>
      </c>
      <c r="H76">
        <v>15</v>
      </c>
      <c r="I76">
        <v>20</v>
      </c>
      <c r="J76">
        <v>35</v>
      </c>
      <c r="K76">
        <v>44</v>
      </c>
      <c r="L76">
        <v>58</v>
      </c>
      <c r="M76">
        <v>69</v>
      </c>
    </row>
    <row r="77" spans="4:13">
      <c r="D77">
        <v>6</v>
      </c>
      <c r="E77">
        <v>5</v>
      </c>
      <c r="F77">
        <v>7</v>
      </c>
      <c r="G77">
        <v>15</v>
      </c>
      <c r="H77">
        <v>25</v>
      </c>
      <c r="I77">
        <v>37</v>
      </c>
      <c r="J77">
        <v>46</v>
      </c>
      <c r="K77">
        <v>65</v>
      </c>
      <c r="L77">
        <v>98</v>
      </c>
      <c r="M77">
        <v>122</v>
      </c>
    </row>
    <row r="82" spans="4:13">
      <c r="E82">
        <v>0.1</v>
      </c>
      <c r="F82">
        <v>0.2</v>
      </c>
      <c r="G82">
        <v>0.3</v>
      </c>
      <c r="H82">
        <v>0.4</v>
      </c>
      <c r="I82">
        <v>0.5</v>
      </c>
      <c r="J82">
        <v>0.6</v>
      </c>
      <c r="K82">
        <v>0.7</v>
      </c>
      <c r="L82">
        <v>0.8</v>
      </c>
      <c r="M82">
        <v>0.9</v>
      </c>
    </row>
    <row r="83" spans="4:13">
      <c r="D83">
        <v>6</v>
      </c>
      <c r="E83">
        <v>100</v>
      </c>
      <c r="F83">
        <v>100</v>
      </c>
      <c r="G83">
        <v>99</v>
      </c>
      <c r="H83">
        <v>94</v>
      </c>
      <c r="I83">
        <v>86</v>
      </c>
      <c r="J83">
        <v>80</v>
      </c>
      <c r="K83">
        <v>75</v>
      </c>
      <c r="L83">
        <v>68</v>
      </c>
      <c r="M83">
        <v>60</v>
      </c>
    </row>
    <row r="104" spans="4:7">
      <c r="D104">
        <v>9367</v>
      </c>
      <c r="E104">
        <v>20394</v>
      </c>
      <c r="F104">
        <v>14809</v>
      </c>
    </row>
    <row r="105" spans="4:7">
      <c r="D105">
        <v>3765</v>
      </c>
      <c r="E105">
        <v>28646</v>
      </c>
      <c r="F105">
        <v>0</v>
      </c>
    </row>
    <row r="106" spans="4:7">
      <c r="D106">
        <v>5561</v>
      </c>
      <c r="E106">
        <v>28646</v>
      </c>
      <c r="F106">
        <v>0</v>
      </c>
    </row>
    <row r="107" spans="4:7">
      <c r="D107">
        <v>4852</v>
      </c>
      <c r="E107">
        <v>28646</v>
      </c>
      <c r="F107">
        <v>0</v>
      </c>
    </row>
    <row r="108" spans="4:7">
      <c r="D108">
        <v>2669</v>
      </c>
      <c r="E108">
        <v>0</v>
      </c>
      <c r="F108">
        <v>0</v>
      </c>
    </row>
    <row r="109" spans="4:7">
      <c r="D109">
        <f>D104+D105+D106+D107+D108</f>
        <v>26214</v>
      </c>
      <c r="E109">
        <f t="shared" ref="E109:F109" si="8">E104+E105+E106+E107+E108</f>
        <v>106332</v>
      </c>
      <c r="F109">
        <f>F104+F105+F106+F107+F108</f>
        <v>14809</v>
      </c>
    </row>
    <row r="110" spans="4:7">
      <c r="D110">
        <f>D109/10</f>
        <v>2621.4</v>
      </c>
      <c r="E110">
        <f>E109/10</f>
        <v>10633.2</v>
      </c>
      <c r="F110">
        <f t="shared" ref="E110:F110" si="9">F109/10</f>
        <v>1480.9</v>
      </c>
      <c r="G110">
        <f>(D110+E110+F110)/10</f>
        <v>1473.55</v>
      </c>
    </row>
    <row r="118" spans="4:7">
      <c r="D118">
        <v>167</v>
      </c>
      <c r="E118">
        <v>96</v>
      </c>
      <c r="F118">
        <v>7285</v>
      </c>
    </row>
    <row r="119" spans="4:7">
      <c r="D119">
        <v>255</v>
      </c>
      <c r="E119">
        <v>134</v>
      </c>
      <c r="F119">
        <v>0</v>
      </c>
    </row>
    <row r="120" spans="4:7">
      <c r="D120">
        <v>255</v>
      </c>
      <c r="E120">
        <v>6915</v>
      </c>
      <c r="F120">
        <v>0</v>
      </c>
    </row>
    <row r="121" spans="4:7">
      <c r="D121">
        <v>255</v>
      </c>
      <c r="E121">
        <v>1461</v>
      </c>
      <c r="F121">
        <v>0</v>
      </c>
    </row>
    <row r="122" spans="4:7">
      <c r="D122">
        <v>2390</v>
      </c>
      <c r="E122">
        <v>0</v>
      </c>
      <c r="F122">
        <v>0</v>
      </c>
    </row>
    <row r="123" spans="4:7">
      <c r="D123">
        <f>(D118+D119+D121+D122+D120)/5</f>
        <v>664.4</v>
      </c>
      <c r="E123">
        <f t="shared" ref="E123:F123" si="10">(E118+E119+E121+E122+E120)/5</f>
        <v>1721.2</v>
      </c>
      <c r="F123">
        <f t="shared" si="10"/>
        <v>1457</v>
      </c>
      <c r="G123">
        <f>(D123+E123+F123)/2</f>
        <v>1921.3</v>
      </c>
    </row>
    <row r="131" spans="3:12">
      <c r="D131">
        <v>0.1</v>
      </c>
      <c r="E131">
        <v>0.2</v>
      </c>
      <c r="F131">
        <v>0.3</v>
      </c>
      <c r="G131">
        <v>0.4</v>
      </c>
      <c r="H131">
        <v>0.5</v>
      </c>
      <c r="I131">
        <v>0.6</v>
      </c>
      <c r="J131">
        <v>0.7</v>
      </c>
      <c r="K131">
        <v>0.8</v>
      </c>
      <c r="L131">
        <v>0.9</v>
      </c>
    </row>
    <row r="132" spans="3:12">
      <c r="C132" t="s">
        <v>0</v>
      </c>
      <c r="D132">
        <v>25</v>
      </c>
      <c r="E132">
        <v>132</v>
      </c>
      <c r="F132">
        <v>310</v>
      </c>
      <c r="G132">
        <v>940</v>
      </c>
      <c r="H132">
        <v>1970</v>
      </c>
      <c r="I132">
        <v>3205</v>
      </c>
      <c r="J132">
        <v>4400</v>
      </c>
      <c r="K132">
        <v>8800</v>
      </c>
      <c r="L132">
        <v>11200</v>
      </c>
    </row>
    <row r="133" spans="3:12">
      <c r="C133" t="s">
        <v>1</v>
      </c>
      <c r="D133">
        <v>12</v>
      </c>
      <c r="E133">
        <v>54</v>
      </c>
      <c r="F133">
        <v>89</v>
      </c>
      <c r="G133">
        <v>171</v>
      </c>
      <c r="H133">
        <v>292</v>
      </c>
      <c r="I133">
        <v>390</v>
      </c>
      <c r="J133">
        <v>609</v>
      </c>
      <c r="K133">
        <v>857</v>
      </c>
      <c r="L133">
        <v>1200</v>
      </c>
    </row>
    <row r="134" spans="3:12">
      <c r="C134" t="s">
        <v>5</v>
      </c>
      <c r="D134">
        <v>75</v>
      </c>
      <c r="E134">
        <v>541</v>
      </c>
      <c r="F134">
        <v>2180</v>
      </c>
      <c r="G134">
        <v>6300</v>
      </c>
      <c r="H134">
        <v>16000</v>
      </c>
      <c r="I134">
        <v>27000</v>
      </c>
      <c r="J134">
        <v>38888</v>
      </c>
      <c r="K134">
        <v>77777</v>
      </c>
      <c r="L134">
        <v>88888</v>
      </c>
    </row>
    <row r="135" spans="3:12">
      <c r="C135" t="s">
        <v>6</v>
      </c>
      <c r="D135">
        <v>36</v>
      </c>
      <c r="E135">
        <v>211</v>
      </c>
      <c r="F135">
        <v>701</v>
      </c>
      <c r="G135">
        <v>1745</v>
      </c>
      <c r="H135">
        <v>2684</v>
      </c>
      <c r="I135">
        <v>3039</v>
      </c>
      <c r="J135">
        <v>4800</v>
      </c>
      <c r="K135">
        <v>8570</v>
      </c>
      <c r="L135">
        <v>14440</v>
      </c>
    </row>
    <row r="136" spans="3:12">
      <c r="D136">
        <f>D135/D133</f>
        <v>3</v>
      </c>
      <c r="E136">
        <f>E135/E133</f>
        <v>3.9074074074074074</v>
      </c>
      <c r="F136">
        <f t="shared" ref="F136:L136" si="11">F135/F133</f>
        <v>7.8764044943820224</v>
      </c>
      <c r="G136">
        <f t="shared" si="11"/>
        <v>10.2046783625731</v>
      </c>
      <c r="H136">
        <f t="shared" si="11"/>
        <v>9.1917808219178081</v>
      </c>
      <c r="I136">
        <f t="shared" si="11"/>
        <v>7.7923076923076922</v>
      </c>
      <c r="J136">
        <f t="shared" si="11"/>
        <v>7.8817733990147785</v>
      </c>
      <c r="K136">
        <f t="shared" si="11"/>
        <v>10</v>
      </c>
      <c r="L136">
        <f t="shared" si="11"/>
        <v>12.033333333333333</v>
      </c>
    </row>
    <row r="137" spans="3:12">
      <c r="D137">
        <f>D134/D132</f>
        <v>3</v>
      </c>
      <c r="E137">
        <f t="shared" ref="E137:L137" si="12">E134/E132</f>
        <v>4.0984848484848486</v>
      </c>
      <c r="F137">
        <f t="shared" si="12"/>
        <v>7.032258064516129</v>
      </c>
      <c r="G137">
        <f>G134/G132</f>
        <v>6.7021276595744679</v>
      </c>
      <c r="H137">
        <f t="shared" si="12"/>
        <v>8.1218274111675122</v>
      </c>
      <c r="I137">
        <f t="shared" si="12"/>
        <v>8.4243369734789386</v>
      </c>
      <c r="J137">
        <f t="shared" si="12"/>
        <v>8.8381818181818179</v>
      </c>
      <c r="K137">
        <f t="shared" si="12"/>
        <v>8.8382954545454542</v>
      </c>
      <c r="L137">
        <f t="shared" si="12"/>
        <v>7.9364285714285714</v>
      </c>
    </row>
    <row r="138" spans="3:12">
      <c r="D138">
        <f>D132-0.7*(D132-D133)</f>
        <v>15.9</v>
      </c>
      <c r="E138">
        <f t="shared" ref="E138:L138" si="13">E132-0.7*(E132-E133)</f>
        <v>77.400000000000006</v>
      </c>
      <c r="F138">
        <f t="shared" si="13"/>
        <v>155.30000000000001</v>
      </c>
      <c r="G138">
        <f t="shared" si="13"/>
        <v>401.70000000000005</v>
      </c>
      <c r="H138">
        <f t="shared" si="13"/>
        <v>795.40000000000009</v>
      </c>
      <c r="I138">
        <f t="shared" si="13"/>
        <v>1234.5000000000002</v>
      </c>
      <c r="J138">
        <f t="shared" si="13"/>
        <v>1746.3000000000002</v>
      </c>
      <c r="K138">
        <f t="shared" si="13"/>
        <v>3239.9000000000005</v>
      </c>
      <c r="L138">
        <f t="shared" si="13"/>
        <v>4200</v>
      </c>
    </row>
    <row r="139" spans="3:12">
      <c r="D139">
        <f>D132-0.3*(D132-D133)</f>
        <v>21.1</v>
      </c>
      <c r="E139">
        <f t="shared" ref="E139:L139" si="14">E132-0.3*(E132-E133)</f>
        <v>108.6</v>
      </c>
      <c r="F139">
        <f t="shared" si="14"/>
        <v>243.7</v>
      </c>
      <c r="G139">
        <f t="shared" si="14"/>
        <v>709.3</v>
      </c>
      <c r="H139">
        <f t="shared" si="14"/>
        <v>1466.6</v>
      </c>
      <c r="I139">
        <f t="shared" si="14"/>
        <v>2360.5</v>
      </c>
      <c r="J139">
        <f t="shared" si="14"/>
        <v>3262.7</v>
      </c>
      <c r="K139">
        <f t="shared" si="14"/>
        <v>6417.1</v>
      </c>
      <c r="L139">
        <f t="shared" si="14"/>
        <v>8200</v>
      </c>
    </row>
    <row r="140" spans="3:12">
      <c r="D140">
        <f>D134-0.8*(D134-D135)</f>
        <v>43.8</v>
      </c>
      <c r="E140">
        <f t="shared" ref="E140:L140" si="15">E134-0.8*(E134-E135)</f>
        <v>277</v>
      </c>
      <c r="F140">
        <f t="shared" si="15"/>
        <v>996.8</v>
      </c>
      <c r="G140">
        <f t="shared" si="15"/>
        <v>2656</v>
      </c>
      <c r="H140">
        <f t="shared" si="15"/>
        <v>5347.1999999999989</v>
      </c>
      <c r="I140">
        <f t="shared" si="15"/>
        <v>7831.2000000000007</v>
      </c>
      <c r="J140">
        <f t="shared" si="15"/>
        <v>11617.599999999999</v>
      </c>
      <c r="K140">
        <f t="shared" si="15"/>
        <v>22411.399999999994</v>
      </c>
      <c r="L140">
        <f t="shared" si="15"/>
        <v>29329.599999999999</v>
      </c>
    </row>
    <row r="141" spans="3:12">
      <c r="D141">
        <f>D134-0.3*(D134-D135)</f>
        <v>63.3</v>
      </c>
    </row>
    <row r="156" spans="9:9">
      <c r="I156" t="s">
        <v>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2020-02-03T11:50:45Z</dcterms:created>
  <dcterms:modified xsi:type="dcterms:W3CDTF">2020-02-11T07:19:56Z</dcterms:modified>
</cp:coreProperties>
</file>