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ebi Diansyah\Documents\"/>
    </mc:Choice>
  </mc:AlternateContent>
  <xr:revisionPtr revIDLastSave="0" documentId="8_{7AC5AF4D-855A-43D2-B740-A6E9C5FBE73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RIKAN FMS" sheetId="1" r:id="rId1"/>
    <sheet name="Dediacted" sheetId="2" r:id="rId2"/>
    <sheet name="Daily Worker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9" i="2"/>
  <c r="E20" i="2"/>
  <c r="E21" i="2"/>
  <c r="E22" i="2"/>
  <c r="E23" i="2"/>
  <c r="E24" i="2"/>
  <c r="F14" i="2"/>
  <c r="F15" i="2"/>
  <c r="F16" i="2"/>
  <c r="F17" i="2"/>
  <c r="F18" i="2"/>
  <c r="F19" i="2"/>
  <c r="F20" i="2"/>
  <c r="F21" i="2"/>
  <c r="F22" i="2"/>
  <c r="F23" i="2"/>
  <c r="F24" i="2"/>
  <c r="G14" i="2"/>
  <c r="G15" i="2"/>
  <c r="G16" i="2"/>
  <c r="G17" i="2"/>
  <c r="G18" i="2"/>
  <c r="G19" i="2"/>
  <c r="G20" i="2"/>
  <c r="G21" i="2"/>
  <c r="G22" i="2"/>
  <c r="G23" i="2"/>
  <c r="G24" i="2"/>
  <c r="H14" i="2"/>
  <c r="H15" i="2"/>
  <c r="H16" i="2"/>
  <c r="H17" i="2"/>
  <c r="H18" i="2"/>
  <c r="H19" i="2"/>
  <c r="H20" i="2"/>
  <c r="H21" i="2"/>
  <c r="H22" i="2"/>
  <c r="H23" i="2"/>
  <c r="H24" i="2"/>
  <c r="I14" i="2"/>
  <c r="I15" i="2"/>
  <c r="I16" i="2"/>
  <c r="I17" i="2"/>
  <c r="I18" i="2"/>
  <c r="I19" i="2"/>
  <c r="I20" i="2"/>
  <c r="I21" i="2"/>
  <c r="I22" i="2"/>
  <c r="I23" i="2"/>
  <c r="I24" i="2"/>
  <c r="E6" i="2"/>
  <c r="E7" i="2"/>
  <c r="E8" i="2"/>
  <c r="E9" i="2"/>
  <c r="E10" i="2"/>
  <c r="E11" i="2"/>
  <c r="E12" i="2"/>
  <c r="E13" i="2"/>
  <c r="F6" i="2"/>
  <c r="F7" i="2"/>
  <c r="F8" i="2"/>
  <c r="F9" i="2"/>
  <c r="F10" i="2"/>
  <c r="F11" i="2"/>
  <c r="F12" i="2"/>
  <c r="F13" i="2"/>
  <c r="G6" i="2"/>
  <c r="G7" i="2"/>
  <c r="G8" i="2"/>
  <c r="G9" i="2"/>
  <c r="G10" i="2"/>
  <c r="G11" i="2"/>
  <c r="G12" i="2"/>
  <c r="G13" i="2"/>
  <c r="H6" i="2"/>
  <c r="H7" i="2"/>
  <c r="H8" i="2"/>
  <c r="H9" i="2"/>
  <c r="H10" i="2"/>
  <c r="H11" i="2"/>
  <c r="H12" i="2"/>
  <c r="H13" i="2"/>
  <c r="I6" i="2"/>
  <c r="I7" i="2"/>
  <c r="I8" i="2"/>
  <c r="I9" i="2"/>
  <c r="I10" i="2"/>
  <c r="I11" i="2"/>
  <c r="I12" i="2"/>
  <c r="I13" i="2"/>
  <c r="I3" i="2"/>
  <c r="I4" i="2"/>
  <c r="I5" i="2"/>
  <c r="H3" i="2"/>
  <c r="H4" i="2"/>
  <c r="H5" i="2"/>
  <c r="G3" i="2"/>
  <c r="G4" i="2"/>
  <c r="G5" i="2"/>
  <c r="F3" i="2"/>
  <c r="F4" i="2"/>
  <c r="F5" i="2"/>
  <c r="E3" i="2"/>
  <c r="E4" i="2"/>
  <c r="E5" i="2"/>
  <c r="C3" i="5"/>
  <c r="C4" i="5"/>
  <c r="C5" i="5"/>
  <c r="H5" i="5" l="1"/>
  <c r="G5" i="5"/>
  <c r="F5" i="5"/>
  <c r="E5" i="5"/>
  <c r="D5" i="5"/>
  <c r="H4" i="5"/>
  <c r="G4" i="5"/>
  <c r="F4" i="5"/>
  <c r="E4" i="5"/>
  <c r="D4" i="5"/>
  <c r="J3" i="5"/>
  <c r="H3" i="5"/>
  <c r="G3" i="5"/>
  <c r="F3" i="5"/>
  <c r="E3" i="5"/>
  <c r="D3" i="5"/>
  <c r="L7" i="2"/>
  <c r="L6" i="2"/>
  <c r="L8" i="2"/>
  <c r="L9" i="2"/>
  <c r="K3" i="2" l="1"/>
</calcChain>
</file>

<file path=xl/sharedStrings.xml><?xml version="1.0" encoding="utf-8"?>
<sst xmlns="http://schemas.openxmlformats.org/spreadsheetml/2006/main" count="25" uniqueCount="16">
  <si>
    <t>Nama</t>
  </si>
  <si>
    <t>Title</t>
  </si>
  <si>
    <t>Shift</t>
  </si>
  <si>
    <t>Clock in Time</t>
  </si>
  <si>
    <t>Clock out Time</t>
  </si>
  <si>
    <t>TOTAL MANPOWER</t>
  </si>
  <si>
    <t>Dedicated</t>
  </si>
  <si>
    <t>Return</t>
  </si>
  <si>
    <t>Team Lead</t>
  </si>
  <si>
    <t>OpsID</t>
  </si>
  <si>
    <t>Admin &amp; Tracer</t>
  </si>
  <si>
    <t>Clock out CH</t>
  </si>
  <si>
    <t>Clock in CH</t>
  </si>
  <si>
    <t>Daily Worker Priority</t>
  </si>
  <si>
    <t>Vendor</t>
  </si>
  <si>
    <t>OSID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</si>
</sst>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Arial Rounded MT Bold"/>
      <family val="2"/>
    </font>
    <font>
      <sz val="26"/>
      <color theme="1"/>
      <name val="Arial Rounded MT Bold"/>
      <family val="2"/>
    </font>
    <font>
      <sz val="11"/>
      <color theme="0"/>
      <name val="Arial Rounded MT Bold"/>
      <family val="2"/>
    </font>
    <font>
      <b/>
      <sz val="12"/>
      <color theme="0"/>
      <name val="Bahnschrift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8" fillId="35" borderId="10" xfId="0" applyFont="1" applyFill="1" applyBorder="1" applyAlignment="1">
      <alignment horizontal="left"/>
    </xf>
    <xf numFmtId="0" fontId="18" fillId="36" borderId="10" xfId="0" applyFont="1" applyFill="1" applyBorder="1" applyAlignment="1">
      <alignment horizontal="left"/>
    </xf>
    <xf numFmtId="0" fontId="20" fillId="35" borderId="10" xfId="0" applyFont="1" applyFill="1" applyBorder="1"/>
    <xf numFmtId="0" fontId="20" fillId="36" borderId="10" xfId="0" applyFont="1" applyFill="1" applyBorder="1"/>
    <xf numFmtId="0" fontId="0" fillId="0" borderId="0" xfId="0" applyAlignment="1">
      <alignment horizontal="center"/>
    </xf>
    <xf numFmtId="0" fontId="0" fillId="34" borderId="0" xfId="0" applyFill="1"/>
    <xf numFmtId="0" fontId="18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 vertical="center"/>
    </xf>
    <xf numFmtId="165" fontId="21" fillId="35" borderId="0" xfId="0" applyNumberFormat="1" applyFont="1" applyFill="1" applyAlignment="1">
      <alignment horizontal="center"/>
    </xf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20" fontId="0" fillId="0" borderId="0" xfId="0" applyNumberFormat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alignment horizontal="center" vertical="bottom" textRotation="0" wrapText="0" indent="0" justifyLastLine="0" shrinkToFit="0" readingOrder="0"/>
    </dxf>
    <dxf>
      <numFmt numFmtId="164" formatCode="h:m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I24" totalsRowShown="0" headerRowDxfId="13">
  <sortState xmlns:xlrd2="http://schemas.microsoft.com/office/spreadsheetml/2017/richdata2" ref="A2:L124">
    <sortCondition ref="H1:H124"/>
  </sortState>
  <tableColumns count="9">
    <tableColumn id="4" xr3:uid="{00000000-0010-0000-0000-000004000000}" name="OSID"/>
    <tableColumn id="1" xr3:uid="{F2D55266-106D-4BE0-8202-CD9E04EBE738}" name="OpsID"/>
    <tableColumn id="5" xr3:uid="{00000000-0010-0000-0000-000005000000}" name="Nama"/>
    <tableColumn id="6" xr3:uid="{00000000-0010-0000-0000-000006000000}" name="Title" dataDxfId="2"/>
    <tableColumn id="7" xr3:uid="{00000000-0010-0000-0000-000007000000}" name="Shift" dataDxfId="0">
      <calculatedColumnFormula>VLOOKUP(Table1[[#This Row],[OpsID]], 'TARIKAN FMS'!$B:$W,11,0)</calculatedColumnFormula>
    </tableColumn>
    <tableColumn id="8" xr3:uid="{00000000-0010-0000-0000-000008000000}" name="Clock in Time" dataDxfId="1">
      <calculatedColumnFormula>VLOOKUP(Table1[[#This Row],[OpsID]], 'TARIKAN FMS'!$B:$W,15,0)</calculatedColumnFormula>
    </tableColumn>
    <tableColumn id="9" xr3:uid="{00000000-0010-0000-0000-000009000000}" name="Clock in CH" dataDxfId="5">
      <calculatedColumnFormula>VLOOKUP(Table1[[#This Row],[OpsID]], 'TARIKAN FMS'!$B:$W,16,0)</calculatedColumnFormula>
    </tableColumn>
    <tableColumn id="10" xr3:uid="{00000000-0010-0000-0000-00000A000000}" name="Clock out Time" dataDxfId="4">
      <calculatedColumnFormula>VLOOKUP(Table1[[#This Row],[OpsID]], 'TARIKAN FMS'!$B:$W,18,0)</calculatedColumnFormula>
    </tableColumn>
    <tableColumn id="11" xr3:uid="{00000000-0010-0000-0000-00000B000000}" name="Clock out CH" dataDxfId="3">
      <calculatedColumnFormula>VLOOKUP(Table1[[#This Row],[OpsID]], 'TARIKAN FMS'!$B:$W,19,0)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2:H5" totalsRowShown="0" headerRowDxfId="12">
  <sortState xmlns:xlrd2="http://schemas.microsoft.com/office/spreadsheetml/2017/richdata2" ref="A3:K125">
    <sortCondition ref="G1:G124"/>
  </sortState>
  <tableColumns count="8">
    <tableColumn id="4" xr3:uid="{00000000-0010-0000-0100-000004000000}" name="OpsID"/>
    <tableColumn id="5" xr3:uid="{00000000-0010-0000-0100-000005000000}" name="Nama"/>
    <tableColumn id="6" xr3:uid="{00000000-0010-0000-0100-000006000000}" name="Vendor" dataDxfId="11">
      <calculatedColumnFormula>VLOOKUP(Table14[[#This Row],[OpsID]], 'TARIKAN FMS'!$B:$W,5,0)</calculatedColumnFormula>
    </tableColumn>
    <tableColumn id="7" xr3:uid="{00000000-0010-0000-0100-000007000000}" name="Shift" dataDxfId="10">
      <calculatedColumnFormula>VLOOKUP(Table14[[#This Row],[OpsID]], 'TARIKAN FMS'!$B:$W,11,0)</calculatedColumnFormula>
    </tableColumn>
    <tableColumn id="8" xr3:uid="{00000000-0010-0000-0100-000008000000}" name="Clock in Time" dataDxfId="9">
      <calculatedColumnFormula>VLOOKUP(Table14[[#This Row],[OpsID]], 'TARIKAN FMS'!$B:$W,15,0)</calculatedColumnFormula>
    </tableColumn>
    <tableColumn id="9" xr3:uid="{00000000-0010-0000-0100-000009000000}" name="Clock in CH" dataDxfId="8">
      <calculatedColumnFormula>VLOOKUP(Table14[[#This Row],[OpsID]], 'TARIKAN FMS'!$B:$W,16,0)</calculatedColumnFormula>
    </tableColumn>
    <tableColumn id="10" xr3:uid="{00000000-0010-0000-0100-00000A000000}" name="Clock out Time" dataDxfId="7">
      <calculatedColumnFormula>VLOOKUP(Table14[[#This Row],[OpsID]], 'TARIKAN FMS'!$B:$W,18,0)</calculatedColumnFormula>
    </tableColumn>
    <tableColumn id="11" xr3:uid="{00000000-0010-0000-0100-00000B000000}" name="Clock out CH" dataDxfId="6">
      <calculatedColumnFormula>VLOOKUP(Table14[[#This Row],[OpsID]], 'TARIKAN FMS'!$B:$W,19,0)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52"/>
  <sheetViews>
    <sheetView workbookViewId="0">
      <selection activeCell="C8" sqref="C8"/>
    </sheetView>
  </sheetViews>
  <sheetFormatPr defaultRowHeight="15" x14ac:dyDescent="0.25"/>
  <sheetData>
    <row r="2" spans="1:16" x14ac:dyDescent="0.25">
      <c r="A2" s="13"/>
      <c r="M2" s="14"/>
      <c r="N2" s="14"/>
      <c r="O2" s="13"/>
      <c r="P2" s="15"/>
    </row>
    <row r="3" spans="1:16" x14ac:dyDescent="0.25">
      <c r="A3" s="13"/>
      <c r="M3" s="14"/>
      <c r="N3" s="14"/>
      <c r="O3" s="13"/>
      <c r="P3" s="15"/>
    </row>
    <row r="4" spans="1:16" x14ac:dyDescent="0.25">
      <c r="A4" s="13"/>
      <c r="M4" s="14"/>
      <c r="N4" s="14"/>
      <c r="O4" s="13"/>
      <c r="P4" s="15"/>
    </row>
    <row r="5" spans="1:16" x14ac:dyDescent="0.25">
      <c r="A5" s="13"/>
      <c r="M5" s="14"/>
      <c r="N5" s="14"/>
      <c r="O5" s="13"/>
      <c r="P5" s="15"/>
    </row>
    <row r="6" spans="1:16" x14ac:dyDescent="0.25">
      <c r="A6" s="13"/>
      <c r="M6" s="14"/>
      <c r="N6" s="14"/>
      <c r="O6" s="13"/>
      <c r="P6" s="15"/>
    </row>
    <row r="7" spans="1:16" x14ac:dyDescent="0.25">
      <c r="A7" s="13"/>
      <c r="M7" s="14"/>
      <c r="N7" s="14"/>
      <c r="O7" s="13"/>
      <c r="P7" s="15"/>
    </row>
    <row r="8" spans="1:16" x14ac:dyDescent="0.25">
      <c r="A8" s="13"/>
      <c r="M8" s="14"/>
      <c r="N8" s="14"/>
      <c r="O8" s="13"/>
      <c r="P8" s="15"/>
    </row>
    <row r="9" spans="1:16" x14ac:dyDescent="0.25">
      <c r="A9" s="13"/>
      <c r="M9" s="14"/>
      <c r="N9" s="14"/>
      <c r="O9" s="13"/>
      <c r="P9" s="15"/>
    </row>
    <row r="10" spans="1:16" x14ac:dyDescent="0.25">
      <c r="A10" s="13"/>
      <c r="M10" s="14"/>
      <c r="N10" s="14"/>
      <c r="O10" s="13"/>
      <c r="P10" s="15"/>
    </row>
    <row r="11" spans="1:16" x14ac:dyDescent="0.25">
      <c r="A11" s="13"/>
      <c r="M11" s="14"/>
      <c r="N11" s="14"/>
      <c r="O11" s="13"/>
      <c r="P11" s="15"/>
    </row>
    <row r="12" spans="1:16" x14ac:dyDescent="0.25">
      <c r="A12" s="13"/>
      <c r="M12" s="14"/>
      <c r="N12" s="14"/>
      <c r="O12" s="13"/>
      <c r="P12" s="15"/>
    </row>
    <row r="13" spans="1:16" x14ac:dyDescent="0.25">
      <c r="A13" s="13"/>
      <c r="M13" s="14"/>
      <c r="N13" s="14"/>
      <c r="O13" s="13"/>
      <c r="P13" s="15"/>
    </row>
    <row r="14" spans="1:16" x14ac:dyDescent="0.25">
      <c r="A14" s="13"/>
      <c r="M14" s="14"/>
      <c r="N14" s="14"/>
      <c r="O14" s="13"/>
      <c r="P14" s="15"/>
    </row>
    <row r="15" spans="1:16" x14ac:dyDescent="0.25">
      <c r="A15" s="13"/>
      <c r="M15" s="14"/>
      <c r="N15" s="14"/>
      <c r="O15" s="13"/>
      <c r="P15" s="15"/>
    </row>
    <row r="16" spans="1:16" x14ac:dyDescent="0.25">
      <c r="A16" s="13"/>
      <c r="M16" s="14"/>
      <c r="N16" s="14"/>
      <c r="O16" s="13"/>
      <c r="P16" s="15"/>
    </row>
    <row r="17" spans="1:16" x14ac:dyDescent="0.25">
      <c r="A17" s="13"/>
      <c r="M17" s="14"/>
      <c r="N17" s="14"/>
      <c r="O17" s="13"/>
      <c r="P17" s="15"/>
    </row>
    <row r="18" spans="1:16" x14ac:dyDescent="0.25">
      <c r="A18" s="13"/>
      <c r="M18" s="14"/>
      <c r="N18" s="14"/>
      <c r="O18" s="13"/>
      <c r="P18" s="15"/>
    </row>
    <row r="19" spans="1:16" x14ac:dyDescent="0.25">
      <c r="A19" s="13"/>
      <c r="M19" s="14"/>
      <c r="N19" s="14"/>
      <c r="O19" s="13"/>
      <c r="P19" s="15"/>
    </row>
    <row r="20" spans="1:16" x14ac:dyDescent="0.25">
      <c r="A20" s="13"/>
      <c r="M20" s="14"/>
      <c r="N20" s="14"/>
      <c r="O20" s="13"/>
      <c r="P20" s="15"/>
    </row>
    <row r="21" spans="1:16" x14ac:dyDescent="0.25">
      <c r="A21" s="13"/>
      <c r="M21" s="14"/>
      <c r="N21" s="14"/>
      <c r="O21" s="13"/>
      <c r="P21" s="15"/>
    </row>
    <row r="22" spans="1:16" x14ac:dyDescent="0.25">
      <c r="A22" s="13"/>
      <c r="M22" s="14"/>
      <c r="N22" s="14"/>
      <c r="O22" s="13"/>
      <c r="P22" s="15"/>
    </row>
    <row r="23" spans="1:16" x14ac:dyDescent="0.25">
      <c r="A23" s="13"/>
      <c r="M23" s="14"/>
      <c r="N23" s="14"/>
      <c r="O23" s="13"/>
      <c r="P23" s="15"/>
    </row>
    <row r="24" spans="1:16" x14ac:dyDescent="0.25">
      <c r="A24" s="13"/>
      <c r="M24" s="14"/>
      <c r="N24" s="14"/>
      <c r="O24" s="13"/>
      <c r="P24" s="15"/>
    </row>
    <row r="25" spans="1:16" x14ac:dyDescent="0.25">
      <c r="A25" s="13"/>
      <c r="M25" s="14"/>
      <c r="N25" s="14"/>
      <c r="O25" s="13"/>
      <c r="P25" s="15"/>
    </row>
    <row r="26" spans="1:16" x14ac:dyDescent="0.25">
      <c r="A26" s="13"/>
      <c r="M26" s="14"/>
      <c r="N26" s="14"/>
      <c r="O26" s="13"/>
      <c r="P26" s="15"/>
    </row>
    <row r="27" spans="1:16" x14ac:dyDescent="0.25">
      <c r="A27" s="13"/>
      <c r="M27" s="14"/>
      <c r="N27" s="14"/>
      <c r="O27" s="13"/>
      <c r="P27" s="15"/>
    </row>
    <row r="28" spans="1:16" x14ac:dyDescent="0.25">
      <c r="A28" s="13"/>
      <c r="M28" s="14"/>
      <c r="N28" s="14"/>
      <c r="O28" s="13"/>
      <c r="P28" s="15"/>
    </row>
    <row r="29" spans="1:16" x14ac:dyDescent="0.25">
      <c r="A29" s="13"/>
      <c r="M29" s="14"/>
      <c r="N29" s="14"/>
      <c r="O29" s="13"/>
      <c r="P29" s="15"/>
    </row>
    <row r="30" spans="1:16" x14ac:dyDescent="0.25">
      <c r="A30" s="13"/>
      <c r="M30" s="14"/>
      <c r="N30" s="14"/>
      <c r="O30" s="13"/>
      <c r="P30" s="15"/>
    </row>
    <row r="31" spans="1:16" x14ac:dyDescent="0.25">
      <c r="A31" s="13"/>
      <c r="M31" s="14"/>
      <c r="N31" s="14"/>
      <c r="O31" s="13"/>
      <c r="P31" s="15"/>
    </row>
    <row r="32" spans="1:16" x14ac:dyDescent="0.25">
      <c r="A32" s="13"/>
      <c r="M32" s="14"/>
      <c r="N32" s="14"/>
      <c r="O32" s="13"/>
      <c r="P32" s="15"/>
    </row>
    <row r="33" spans="1:16" x14ac:dyDescent="0.25">
      <c r="A33" s="13"/>
      <c r="M33" s="14"/>
      <c r="N33" s="14"/>
      <c r="O33" s="13"/>
      <c r="P33" s="15"/>
    </row>
    <row r="34" spans="1:16" x14ac:dyDescent="0.25">
      <c r="A34" s="13"/>
      <c r="M34" s="14"/>
      <c r="N34" s="14"/>
      <c r="O34" s="13"/>
      <c r="P34" s="15"/>
    </row>
    <row r="35" spans="1:16" x14ac:dyDescent="0.25">
      <c r="A35" s="13"/>
      <c r="M35" s="14"/>
      <c r="N35" s="14"/>
      <c r="O35" s="13"/>
      <c r="P35" s="15"/>
    </row>
    <row r="36" spans="1:16" x14ac:dyDescent="0.25">
      <c r="A36" s="13"/>
      <c r="M36" s="14"/>
      <c r="N36" s="14"/>
      <c r="O36" s="13"/>
      <c r="P36" s="15"/>
    </row>
    <row r="37" spans="1:16" x14ac:dyDescent="0.25">
      <c r="A37" s="13"/>
      <c r="M37" s="14"/>
      <c r="N37" s="14"/>
      <c r="O37" s="13"/>
      <c r="P37" s="15"/>
    </row>
    <row r="38" spans="1:16" x14ac:dyDescent="0.25">
      <c r="A38" s="13"/>
      <c r="M38" s="14"/>
      <c r="N38" s="14"/>
      <c r="O38" s="13"/>
      <c r="P38" s="15"/>
    </row>
    <row r="39" spans="1:16" x14ac:dyDescent="0.25">
      <c r="A39" s="13"/>
      <c r="M39" s="14"/>
      <c r="N39" s="14"/>
      <c r="O39" s="13"/>
      <c r="P39" s="15"/>
    </row>
    <row r="40" spans="1:16" x14ac:dyDescent="0.25">
      <c r="A40" s="13"/>
      <c r="M40" s="14"/>
      <c r="N40" s="14"/>
      <c r="O40" s="13"/>
      <c r="P40" s="15"/>
    </row>
    <row r="41" spans="1:16" x14ac:dyDescent="0.25">
      <c r="A41" s="13"/>
      <c r="M41" s="14"/>
      <c r="N41" s="14"/>
      <c r="O41" s="13"/>
      <c r="P41" s="15"/>
    </row>
    <row r="42" spans="1:16" x14ac:dyDescent="0.25">
      <c r="A42" s="13"/>
      <c r="M42" s="14"/>
      <c r="N42" s="14"/>
      <c r="O42" s="13"/>
      <c r="P42" s="15"/>
    </row>
    <row r="43" spans="1:16" x14ac:dyDescent="0.25">
      <c r="A43" s="13"/>
      <c r="M43" s="14"/>
      <c r="N43" s="14"/>
      <c r="O43" s="13"/>
      <c r="P43" s="15"/>
    </row>
    <row r="44" spans="1:16" x14ac:dyDescent="0.25">
      <c r="A44" s="13"/>
      <c r="M44" s="14"/>
      <c r="N44" s="14"/>
      <c r="O44" s="13"/>
      <c r="P44" s="15"/>
    </row>
    <row r="45" spans="1:16" x14ac:dyDescent="0.25">
      <c r="A45" s="13"/>
      <c r="M45" s="14"/>
      <c r="N45" s="14"/>
      <c r="O45" s="13"/>
      <c r="P45" s="15"/>
    </row>
    <row r="46" spans="1:16" x14ac:dyDescent="0.25">
      <c r="A46" s="13"/>
      <c r="M46" s="14"/>
      <c r="N46" s="14"/>
      <c r="O46" s="13"/>
      <c r="P46" s="15"/>
    </row>
    <row r="47" spans="1:16" x14ac:dyDescent="0.25">
      <c r="A47" s="13"/>
      <c r="M47" s="14"/>
      <c r="N47" s="14"/>
      <c r="O47" s="13"/>
      <c r="P47" s="15"/>
    </row>
    <row r="48" spans="1:16" x14ac:dyDescent="0.25">
      <c r="A48" s="13"/>
      <c r="M48" s="14"/>
      <c r="N48" s="14"/>
      <c r="O48" s="13"/>
      <c r="P48" s="15"/>
    </row>
    <row r="49" spans="1:16" x14ac:dyDescent="0.25">
      <c r="A49" s="13"/>
      <c r="M49" s="14"/>
      <c r="N49" s="14"/>
      <c r="O49" s="13"/>
      <c r="P49" s="15"/>
    </row>
    <row r="50" spans="1:16" x14ac:dyDescent="0.25">
      <c r="A50" s="13"/>
      <c r="M50" s="14"/>
      <c r="N50" s="14"/>
      <c r="O50" s="13"/>
      <c r="P50" s="15"/>
    </row>
    <row r="51" spans="1:16" x14ac:dyDescent="0.25">
      <c r="A51" s="13"/>
      <c r="M51" s="14"/>
      <c r="N51" s="14"/>
      <c r="O51" s="13"/>
      <c r="P51" s="15"/>
    </row>
    <row r="52" spans="1:16" x14ac:dyDescent="0.25">
      <c r="A52" s="13"/>
      <c r="M52" s="14"/>
      <c r="N52" s="14"/>
      <c r="O52" s="13"/>
      <c r="P52" s="15"/>
    </row>
    <row r="53" spans="1:16" x14ac:dyDescent="0.25">
      <c r="A53" s="13"/>
      <c r="M53" s="14"/>
      <c r="N53" s="14"/>
      <c r="O53" s="13"/>
      <c r="P53" s="15"/>
    </row>
    <row r="54" spans="1:16" x14ac:dyDescent="0.25">
      <c r="A54" s="13"/>
      <c r="M54" s="14"/>
      <c r="N54" s="14"/>
      <c r="O54" s="13"/>
      <c r="P54" s="15"/>
    </row>
    <row r="55" spans="1:16" x14ac:dyDescent="0.25">
      <c r="A55" s="13"/>
      <c r="M55" s="14"/>
      <c r="N55" s="14"/>
      <c r="O55" s="13"/>
      <c r="P55" s="15"/>
    </row>
    <row r="56" spans="1:16" x14ac:dyDescent="0.25">
      <c r="A56" s="13"/>
      <c r="M56" s="14"/>
      <c r="N56" s="14"/>
      <c r="O56" s="13"/>
      <c r="P56" s="15"/>
    </row>
    <row r="57" spans="1:16" x14ac:dyDescent="0.25">
      <c r="A57" s="13"/>
      <c r="M57" s="14"/>
      <c r="N57" s="14"/>
      <c r="O57" s="13"/>
      <c r="P57" s="15"/>
    </row>
    <row r="58" spans="1:16" x14ac:dyDescent="0.25">
      <c r="A58" s="13"/>
      <c r="M58" s="14"/>
      <c r="N58" s="14"/>
      <c r="O58" s="13"/>
      <c r="P58" s="15"/>
    </row>
    <row r="59" spans="1:16" x14ac:dyDescent="0.25">
      <c r="A59" s="13"/>
      <c r="M59" s="14"/>
      <c r="N59" s="14"/>
      <c r="O59" s="13"/>
      <c r="P59" s="15"/>
    </row>
    <row r="60" spans="1:16" x14ac:dyDescent="0.25">
      <c r="A60" s="13"/>
      <c r="M60" s="14"/>
      <c r="N60" s="14"/>
      <c r="O60" s="13"/>
      <c r="P60" s="15"/>
    </row>
    <row r="61" spans="1:16" x14ac:dyDescent="0.25">
      <c r="A61" s="13"/>
      <c r="M61" s="14"/>
      <c r="N61" s="14"/>
      <c r="O61" s="13"/>
      <c r="P61" s="15"/>
    </row>
    <row r="62" spans="1:16" x14ac:dyDescent="0.25">
      <c r="A62" s="13"/>
      <c r="M62" s="14"/>
      <c r="N62" s="14"/>
      <c r="O62" s="13"/>
      <c r="P62" s="15"/>
    </row>
    <row r="63" spans="1:16" x14ac:dyDescent="0.25">
      <c r="A63" s="13"/>
      <c r="M63" s="14"/>
      <c r="N63" s="14"/>
      <c r="O63" s="13"/>
      <c r="P63" s="15"/>
    </row>
    <row r="64" spans="1:16" x14ac:dyDescent="0.25">
      <c r="A64" s="13"/>
      <c r="M64" s="14"/>
      <c r="N64" s="14"/>
      <c r="O64" s="13"/>
      <c r="P64" s="15"/>
    </row>
    <row r="65" spans="1:16" x14ac:dyDescent="0.25">
      <c r="A65" s="13"/>
      <c r="M65" s="14"/>
      <c r="N65" s="14"/>
      <c r="O65" s="13"/>
      <c r="P65" s="15"/>
    </row>
    <row r="66" spans="1:16" x14ac:dyDescent="0.25">
      <c r="A66" s="13"/>
      <c r="M66" s="14"/>
      <c r="N66" s="14"/>
      <c r="O66" s="13"/>
      <c r="P66" s="15"/>
    </row>
    <row r="67" spans="1:16" x14ac:dyDescent="0.25">
      <c r="A67" s="13"/>
      <c r="M67" s="14"/>
      <c r="N67" s="14"/>
      <c r="O67" s="13"/>
      <c r="P67" s="15"/>
    </row>
    <row r="68" spans="1:16" x14ac:dyDescent="0.25">
      <c r="A68" s="13"/>
      <c r="M68" s="14"/>
      <c r="N68" s="14"/>
      <c r="O68" s="13"/>
      <c r="P68" s="15"/>
    </row>
    <row r="69" spans="1:16" x14ac:dyDescent="0.25">
      <c r="A69" s="13"/>
      <c r="M69" s="14"/>
      <c r="N69" s="14"/>
      <c r="O69" s="13"/>
      <c r="P69" s="15"/>
    </row>
    <row r="70" spans="1:16" x14ac:dyDescent="0.25">
      <c r="A70" s="13"/>
      <c r="M70" s="14"/>
      <c r="N70" s="14"/>
      <c r="O70" s="13"/>
      <c r="P70" s="15"/>
    </row>
    <row r="71" spans="1:16" x14ac:dyDescent="0.25">
      <c r="A71" s="13"/>
      <c r="M71" s="14"/>
      <c r="N71" s="14"/>
      <c r="O71" s="13"/>
      <c r="P71" s="15"/>
    </row>
    <row r="72" spans="1:16" x14ac:dyDescent="0.25">
      <c r="A72" s="13"/>
      <c r="M72" s="14"/>
      <c r="N72" s="14"/>
      <c r="O72" s="13"/>
      <c r="P72" s="15"/>
    </row>
    <row r="73" spans="1:16" x14ac:dyDescent="0.25">
      <c r="A73" s="13"/>
      <c r="M73" s="14"/>
      <c r="N73" s="14"/>
      <c r="O73" s="13"/>
      <c r="P73" s="15"/>
    </row>
    <row r="74" spans="1:16" x14ac:dyDescent="0.25">
      <c r="A74" s="13"/>
      <c r="M74" s="14"/>
      <c r="N74" s="14"/>
      <c r="O74" s="13"/>
      <c r="P74" s="15"/>
    </row>
    <row r="75" spans="1:16" x14ac:dyDescent="0.25">
      <c r="A75" s="13"/>
      <c r="M75" s="14"/>
      <c r="N75" s="14"/>
      <c r="O75" s="13"/>
      <c r="P75" s="15"/>
    </row>
    <row r="76" spans="1:16" x14ac:dyDescent="0.25">
      <c r="A76" s="13"/>
      <c r="M76" s="14"/>
      <c r="N76" s="14"/>
      <c r="O76" s="13"/>
      <c r="P76" s="15"/>
    </row>
    <row r="77" spans="1:16" x14ac:dyDescent="0.25">
      <c r="A77" s="13"/>
      <c r="M77" s="14"/>
      <c r="N77" s="14"/>
      <c r="O77" s="13"/>
      <c r="P77" s="15"/>
    </row>
    <row r="78" spans="1:16" x14ac:dyDescent="0.25">
      <c r="A78" s="13"/>
      <c r="M78" s="14"/>
      <c r="N78" s="14"/>
      <c r="O78" s="13"/>
      <c r="P78" s="15"/>
    </row>
    <row r="79" spans="1:16" x14ac:dyDescent="0.25">
      <c r="A79" s="13"/>
      <c r="M79" s="14"/>
      <c r="N79" s="14"/>
      <c r="O79" s="13"/>
      <c r="P79" s="15"/>
    </row>
    <row r="80" spans="1:16" x14ac:dyDescent="0.25">
      <c r="A80" s="13"/>
      <c r="M80" s="14"/>
      <c r="N80" s="14"/>
      <c r="O80" s="13"/>
      <c r="P80" s="15"/>
    </row>
    <row r="81" spans="1:16" x14ac:dyDescent="0.25">
      <c r="A81" s="13"/>
      <c r="M81" s="14"/>
      <c r="N81" s="14"/>
      <c r="O81" s="13"/>
      <c r="P81" s="15"/>
    </row>
    <row r="82" spans="1:16" x14ac:dyDescent="0.25">
      <c r="A82" s="13"/>
      <c r="M82" s="14"/>
      <c r="N82" s="14"/>
      <c r="O82" s="13"/>
      <c r="P82" s="15"/>
    </row>
    <row r="83" spans="1:16" x14ac:dyDescent="0.25">
      <c r="A83" s="13"/>
      <c r="M83" s="14"/>
      <c r="N83" s="14"/>
      <c r="O83" s="13"/>
      <c r="P83" s="15"/>
    </row>
    <row r="84" spans="1:16" x14ac:dyDescent="0.25">
      <c r="A84" s="13"/>
      <c r="M84" s="14"/>
      <c r="N84" s="14"/>
      <c r="O84" s="13"/>
      <c r="P84" s="15"/>
    </row>
    <row r="85" spans="1:16" x14ac:dyDescent="0.25">
      <c r="A85" s="13"/>
      <c r="M85" s="14"/>
      <c r="N85" s="14"/>
      <c r="O85" s="13"/>
      <c r="P85" s="15"/>
    </row>
    <row r="86" spans="1:16" x14ac:dyDescent="0.25">
      <c r="A86" s="13"/>
      <c r="M86" s="14"/>
      <c r="N86" s="14"/>
      <c r="O86" s="13"/>
      <c r="P86" s="15"/>
    </row>
    <row r="87" spans="1:16" x14ac:dyDescent="0.25">
      <c r="A87" s="13"/>
      <c r="M87" s="14"/>
      <c r="N87" s="14"/>
      <c r="O87" s="13"/>
      <c r="P87" s="15"/>
    </row>
    <row r="88" spans="1:16" x14ac:dyDescent="0.25">
      <c r="A88" s="13"/>
      <c r="M88" s="14"/>
      <c r="N88" s="14"/>
      <c r="O88" s="13"/>
      <c r="P88" s="15"/>
    </row>
    <row r="89" spans="1:16" x14ac:dyDescent="0.25">
      <c r="A89" s="13"/>
      <c r="M89" s="14"/>
      <c r="N89" s="14"/>
      <c r="O89" s="13"/>
      <c r="P89" s="15"/>
    </row>
    <row r="90" spans="1:16" x14ac:dyDescent="0.25">
      <c r="A90" s="13"/>
      <c r="M90" s="14"/>
      <c r="N90" s="14"/>
      <c r="O90" s="13"/>
      <c r="P90" s="15"/>
    </row>
    <row r="91" spans="1:16" x14ac:dyDescent="0.25">
      <c r="A91" s="13"/>
      <c r="M91" s="14"/>
      <c r="N91" s="14"/>
      <c r="O91" s="13"/>
      <c r="P91" s="15"/>
    </row>
    <row r="92" spans="1:16" x14ac:dyDescent="0.25">
      <c r="A92" s="13"/>
      <c r="M92" s="14"/>
      <c r="N92" s="14"/>
      <c r="O92" s="13"/>
      <c r="P92" s="15"/>
    </row>
    <row r="93" spans="1:16" x14ac:dyDescent="0.25">
      <c r="A93" s="13"/>
      <c r="M93" s="14"/>
      <c r="N93" s="14"/>
      <c r="O93" s="13"/>
      <c r="P93" s="15"/>
    </row>
    <row r="94" spans="1:16" x14ac:dyDescent="0.25">
      <c r="A94" s="13"/>
      <c r="M94" s="14"/>
      <c r="N94" s="14"/>
      <c r="O94" s="13"/>
      <c r="P94" s="15"/>
    </row>
    <row r="95" spans="1:16" x14ac:dyDescent="0.25">
      <c r="A95" s="13"/>
      <c r="M95" s="14"/>
      <c r="N95" s="14"/>
      <c r="O95" s="13"/>
      <c r="P95" s="15"/>
    </row>
    <row r="96" spans="1:16" x14ac:dyDescent="0.25">
      <c r="A96" s="13"/>
      <c r="M96" s="14"/>
      <c r="N96" s="14"/>
      <c r="O96" s="13"/>
      <c r="P96" s="15"/>
    </row>
    <row r="97" spans="1:16" x14ac:dyDescent="0.25">
      <c r="A97" s="13"/>
      <c r="M97" s="14"/>
      <c r="N97" s="14"/>
      <c r="O97" s="13"/>
      <c r="P97" s="15"/>
    </row>
    <row r="98" spans="1:16" x14ac:dyDescent="0.25">
      <c r="A98" s="13"/>
      <c r="M98" s="14"/>
      <c r="N98" s="14"/>
      <c r="O98" s="13"/>
      <c r="P98" s="15"/>
    </row>
    <row r="99" spans="1:16" x14ac:dyDescent="0.25">
      <c r="A99" s="13"/>
      <c r="M99" s="14"/>
      <c r="N99" s="14"/>
      <c r="O99" s="13"/>
      <c r="P99" s="15"/>
    </row>
    <row r="100" spans="1:16" x14ac:dyDescent="0.25">
      <c r="A100" s="13"/>
      <c r="M100" s="14"/>
      <c r="N100" s="14"/>
      <c r="O100" s="13"/>
      <c r="P100" s="15"/>
    </row>
    <row r="101" spans="1:16" x14ac:dyDescent="0.25">
      <c r="A101" s="13"/>
      <c r="M101" s="14"/>
      <c r="N101" s="14"/>
      <c r="O101" s="13"/>
      <c r="P101" s="15"/>
    </row>
    <row r="102" spans="1:16" x14ac:dyDescent="0.25">
      <c r="A102" s="13"/>
      <c r="M102" s="14"/>
      <c r="N102" s="14"/>
      <c r="O102" s="13"/>
      <c r="P102" s="15"/>
    </row>
    <row r="103" spans="1:16" x14ac:dyDescent="0.25">
      <c r="A103" s="13"/>
      <c r="M103" s="14"/>
      <c r="N103" s="14"/>
      <c r="O103" s="13"/>
      <c r="P103" s="15"/>
    </row>
    <row r="104" spans="1:16" x14ac:dyDescent="0.25">
      <c r="A104" s="13"/>
      <c r="M104" s="14"/>
      <c r="N104" s="14"/>
      <c r="O104" s="13"/>
      <c r="P104" s="15"/>
    </row>
    <row r="105" spans="1:16" x14ac:dyDescent="0.25">
      <c r="A105" s="13"/>
      <c r="M105" s="14"/>
      <c r="N105" s="14"/>
      <c r="O105" s="13"/>
      <c r="P105" s="15"/>
    </row>
    <row r="106" spans="1:16" x14ac:dyDescent="0.25">
      <c r="A106" s="13"/>
      <c r="M106" s="14"/>
      <c r="N106" s="14"/>
      <c r="O106" s="13"/>
      <c r="P106" s="15"/>
    </row>
    <row r="107" spans="1:16" x14ac:dyDescent="0.25">
      <c r="A107" s="13"/>
      <c r="M107" s="14"/>
      <c r="N107" s="14"/>
      <c r="O107" s="13"/>
      <c r="P107" s="15"/>
    </row>
    <row r="108" spans="1:16" x14ac:dyDescent="0.25">
      <c r="A108" s="13"/>
      <c r="M108" s="14"/>
      <c r="N108" s="14"/>
      <c r="O108" s="13"/>
      <c r="P108" s="15"/>
    </row>
    <row r="109" spans="1:16" x14ac:dyDescent="0.25">
      <c r="A109" s="13"/>
      <c r="M109" s="14"/>
      <c r="N109" s="14"/>
      <c r="O109" s="13"/>
      <c r="P109" s="15"/>
    </row>
    <row r="110" spans="1:16" x14ac:dyDescent="0.25">
      <c r="A110" s="13"/>
      <c r="M110" s="14"/>
      <c r="N110" s="14"/>
      <c r="O110" s="13"/>
      <c r="P110" s="15"/>
    </row>
    <row r="111" spans="1:16" x14ac:dyDescent="0.25">
      <c r="A111" s="13"/>
      <c r="M111" s="14"/>
      <c r="N111" s="14"/>
      <c r="O111" s="13"/>
      <c r="P111" s="15"/>
    </row>
    <row r="112" spans="1:16" x14ac:dyDescent="0.25">
      <c r="A112" s="13"/>
      <c r="M112" s="14"/>
      <c r="N112" s="14"/>
      <c r="O112" s="13"/>
      <c r="P112" s="15"/>
    </row>
    <row r="113" spans="1:16" x14ac:dyDescent="0.25">
      <c r="A113" s="13"/>
      <c r="M113" s="14"/>
      <c r="N113" s="14"/>
      <c r="O113" s="13"/>
      <c r="P113" s="15"/>
    </row>
    <row r="114" spans="1:16" x14ac:dyDescent="0.25">
      <c r="A114" s="13"/>
      <c r="M114" s="14"/>
      <c r="N114" s="14"/>
      <c r="O114" s="13"/>
      <c r="P114" s="15"/>
    </row>
    <row r="115" spans="1:16" x14ac:dyDescent="0.25">
      <c r="A115" s="13"/>
      <c r="M115" s="14"/>
      <c r="N115" s="14"/>
      <c r="O115" s="13"/>
      <c r="P115" s="15"/>
    </row>
    <row r="116" spans="1:16" x14ac:dyDescent="0.25">
      <c r="A116" s="13"/>
      <c r="M116" s="14"/>
      <c r="N116" s="14"/>
      <c r="O116" s="13"/>
      <c r="P116" s="15"/>
    </row>
    <row r="117" spans="1:16" x14ac:dyDescent="0.25">
      <c r="A117" s="13"/>
      <c r="M117" s="14"/>
      <c r="N117" s="14"/>
      <c r="O117" s="13"/>
      <c r="P117" s="15"/>
    </row>
    <row r="118" spans="1:16" x14ac:dyDescent="0.25">
      <c r="A118" s="13"/>
      <c r="M118" s="14"/>
      <c r="N118" s="14"/>
      <c r="O118" s="13"/>
      <c r="P118" s="15"/>
    </row>
    <row r="119" spans="1:16" x14ac:dyDescent="0.25">
      <c r="A119" s="13"/>
      <c r="M119" s="14"/>
      <c r="N119" s="14"/>
      <c r="O119" s="13"/>
      <c r="P119" s="15"/>
    </row>
    <row r="120" spans="1:16" x14ac:dyDescent="0.25">
      <c r="A120" s="13"/>
      <c r="M120" s="14"/>
      <c r="N120" s="14"/>
      <c r="O120" s="13"/>
      <c r="P120" s="15"/>
    </row>
    <row r="121" spans="1:16" x14ac:dyDescent="0.25">
      <c r="A121" s="13"/>
      <c r="M121" s="14"/>
      <c r="N121" s="14"/>
      <c r="O121" s="13"/>
      <c r="P121" s="15"/>
    </row>
    <row r="122" spans="1:16" x14ac:dyDescent="0.25">
      <c r="A122" s="13"/>
      <c r="M122" s="14"/>
      <c r="N122" s="14"/>
      <c r="O122" s="13"/>
      <c r="P122" s="15"/>
    </row>
    <row r="123" spans="1:16" x14ac:dyDescent="0.25">
      <c r="A123" s="13"/>
      <c r="M123" s="14"/>
      <c r="N123" s="14"/>
      <c r="O123" s="13"/>
      <c r="P123" s="15"/>
    </row>
    <row r="124" spans="1:16" x14ac:dyDescent="0.25">
      <c r="A124" s="13"/>
      <c r="M124" s="14"/>
      <c r="N124" s="14"/>
      <c r="O124" s="13"/>
      <c r="P124" s="15"/>
    </row>
    <row r="125" spans="1:16" x14ac:dyDescent="0.25">
      <c r="A125" s="13"/>
      <c r="M125" s="14"/>
      <c r="N125" s="14"/>
      <c r="O125" s="13"/>
      <c r="P125" s="15"/>
    </row>
    <row r="126" spans="1:16" x14ac:dyDescent="0.25">
      <c r="A126" s="13"/>
      <c r="M126" s="14"/>
      <c r="N126" s="14"/>
      <c r="O126" s="13"/>
      <c r="P126" s="15"/>
    </row>
    <row r="127" spans="1:16" x14ac:dyDescent="0.25">
      <c r="A127" s="13"/>
      <c r="M127" s="14"/>
      <c r="N127" s="14"/>
      <c r="O127" s="13"/>
      <c r="P127" s="15"/>
    </row>
    <row r="128" spans="1:16" x14ac:dyDescent="0.25">
      <c r="A128" s="13"/>
      <c r="M128" s="14"/>
      <c r="N128" s="14"/>
      <c r="O128" s="13"/>
      <c r="P128" s="15"/>
    </row>
    <row r="129" spans="1:16" x14ac:dyDescent="0.25">
      <c r="A129" s="13"/>
      <c r="M129" s="14"/>
      <c r="N129" s="14"/>
      <c r="O129" s="13"/>
      <c r="P129" s="15"/>
    </row>
    <row r="130" spans="1:16" x14ac:dyDescent="0.25">
      <c r="A130" s="13"/>
      <c r="M130" s="14"/>
      <c r="N130" s="14"/>
      <c r="O130" s="13"/>
      <c r="P130" s="15"/>
    </row>
    <row r="131" spans="1:16" x14ac:dyDescent="0.25">
      <c r="A131" s="13"/>
      <c r="M131" s="14"/>
      <c r="N131" s="14"/>
      <c r="O131" s="13"/>
      <c r="P131" s="15"/>
    </row>
    <row r="132" spans="1:16" x14ac:dyDescent="0.25">
      <c r="A132" s="13"/>
      <c r="M132" s="14"/>
      <c r="N132" s="14"/>
      <c r="O132" s="13"/>
      <c r="P132" s="15"/>
    </row>
    <row r="133" spans="1:16" x14ac:dyDescent="0.25">
      <c r="A133" s="13"/>
      <c r="M133" s="14"/>
      <c r="N133" s="14"/>
      <c r="O133" s="13"/>
      <c r="P133" s="15"/>
    </row>
    <row r="134" spans="1:16" x14ac:dyDescent="0.25">
      <c r="A134" s="13"/>
      <c r="M134" s="14"/>
      <c r="N134" s="14"/>
      <c r="O134" s="13"/>
      <c r="P134" s="15"/>
    </row>
    <row r="135" spans="1:16" x14ac:dyDescent="0.25">
      <c r="A135" s="13"/>
      <c r="M135" s="14"/>
      <c r="N135" s="14"/>
      <c r="O135" s="13"/>
      <c r="P135" s="15"/>
    </row>
    <row r="136" spans="1:16" x14ac:dyDescent="0.25">
      <c r="A136" s="13"/>
      <c r="M136" s="14"/>
      <c r="N136" s="14"/>
      <c r="O136" s="13"/>
      <c r="P136" s="15"/>
    </row>
    <row r="137" spans="1:16" x14ac:dyDescent="0.25">
      <c r="A137" s="13"/>
      <c r="M137" s="14"/>
      <c r="N137" s="14"/>
      <c r="O137" s="13"/>
      <c r="P137" s="15"/>
    </row>
    <row r="138" spans="1:16" x14ac:dyDescent="0.25">
      <c r="A138" s="13"/>
      <c r="M138" s="14"/>
      <c r="N138" s="14"/>
      <c r="O138" s="13"/>
      <c r="P138" s="15"/>
    </row>
    <row r="139" spans="1:16" x14ac:dyDescent="0.25">
      <c r="A139" s="13"/>
      <c r="M139" s="14"/>
      <c r="N139" s="14"/>
      <c r="O139" s="13"/>
      <c r="P139" s="15"/>
    </row>
    <row r="140" spans="1:16" x14ac:dyDescent="0.25">
      <c r="A140" s="13"/>
      <c r="M140" s="14"/>
      <c r="N140" s="14"/>
      <c r="O140" s="13"/>
      <c r="P140" s="15"/>
    </row>
    <row r="141" spans="1:16" x14ac:dyDescent="0.25">
      <c r="A141" s="13"/>
      <c r="M141" s="14"/>
      <c r="N141" s="14"/>
      <c r="O141" s="13"/>
      <c r="P141" s="15"/>
    </row>
    <row r="142" spans="1:16" x14ac:dyDescent="0.25">
      <c r="A142" s="13"/>
      <c r="M142" s="14"/>
      <c r="N142" s="14"/>
      <c r="O142" s="13"/>
      <c r="P142" s="15"/>
    </row>
    <row r="143" spans="1:16" x14ac:dyDescent="0.25">
      <c r="A143" s="13"/>
      <c r="M143" s="14"/>
      <c r="N143" s="14"/>
      <c r="O143" s="13"/>
      <c r="P143" s="15"/>
    </row>
    <row r="144" spans="1:16" x14ac:dyDescent="0.25">
      <c r="A144" s="13"/>
      <c r="M144" s="14"/>
      <c r="N144" s="14"/>
      <c r="O144" s="13"/>
      <c r="P144" s="15"/>
    </row>
    <row r="145" spans="1:16" x14ac:dyDescent="0.25">
      <c r="A145" s="13"/>
      <c r="M145" s="14"/>
      <c r="N145" s="14"/>
      <c r="O145" s="13"/>
      <c r="P145" s="15"/>
    </row>
    <row r="146" spans="1:16" x14ac:dyDescent="0.25">
      <c r="A146" s="13"/>
      <c r="M146" s="14"/>
      <c r="N146" s="14"/>
      <c r="O146" s="13"/>
      <c r="P146" s="15"/>
    </row>
    <row r="147" spans="1:16" x14ac:dyDescent="0.25">
      <c r="A147" s="13"/>
      <c r="M147" s="14"/>
      <c r="N147" s="14"/>
      <c r="O147" s="13"/>
      <c r="P147" s="15"/>
    </row>
    <row r="148" spans="1:16" x14ac:dyDescent="0.25">
      <c r="A148" s="13"/>
      <c r="M148" s="14"/>
      <c r="N148" s="14"/>
      <c r="O148" s="13"/>
      <c r="P148" s="15"/>
    </row>
    <row r="149" spans="1:16" x14ac:dyDescent="0.25">
      <c r="A149" s="13"/>
      <c r="M149" s="14"/>
      <c r="N149" s="14"/>
      <c r="O149" s="13"/>
      <c r="P149" s="15"/>
    </row>
    <row r="150" spans="1:16" x14ac:dyDescent="0.25">
      <c r="A150" s="13"/>
      <c r="M150" s="14"/>
      <c r="N150" s="14"/>
      <c r="O150" s="13"/>
      <c r="P150" s="15"/>
    </row>
    <row r="151" spans="1:16" x14ac:dyDescent="0.25">
      <c r="A151" s="13"/>
      <c r="M151" s="14"/>
      <c r="N151" s="14"/>
      <c r="O151" s="13"/>
      <c r="P151" s="15"/>
    </row>
    <row r="152" spans="1:16" x14ac:dyDescent="0.25">
      <c r="A152" s="13"/>
      <c r="M152" s="14"/>
      <c r="N152" s="14"/>
      <c r="O152" s="13"/>
      <c r="P152" s="15"/>
    </row>
    <row r="153" spans="1:16" x14ac:dyDescent="0.25">
      <c r="A153" s="13"/>
      <c r="M153" s="14"/>
      <c r="N153" s="14"/>
      <c r="O153" s="13"/>
      <c r="P153" s="15"/>
    </row>
    <row r="154" spans="1:16" x14ac:dyDescent="0.25">
      <c r="A154" s="13"/>
      <c r="M154" s="14"/>
      <c r="N154" s="14"/>
      <c r="O154" s="13"/>
      <c r="P154" s="15"/>
    </row>
    <row r="155" spans="1:16" x14ac:dyDescent="0.25">
      <c r="A155" s="13"/>
      <c r="M155" s="14"/>
      <c r="N155" s="14"/>
      <c r="O155" s="13"/>
      <c r="P155" s="15"/>
    </row>
    <row r="156" spans="1:16" x14ac:dyDescent="0.25">
      <c r="A156" s="13"/>
      <c r="M156" s="14"/>
      <c r="N156" s="14"/>
      <c r="O156" s="13"/>
      <c r="P156" s="15"/>
    </row>
    <row r="157" spans="1:16" x14ac:dyDescent="0.25">
      <c r="A157" s="13"/>
      <c r="M157" s="14"/>
      <c r="N157" s="14"/>
      <c r="O157" s="13"/>
      <c r="P157" s="15"/>
    </row>
    <row r="158" spans="1:16" x14ac:dyDescent="0.25">
      <c r="A158" s="13"/>
      <c r="M158" s="14"/>
      <c r="N158" s="14"/>
      <c r="O158" s="13"/>
      <c r="P158" s="15"/>
    </row>
    <row r="159" spans="1:16" x14ac:dyDescent="0.25">
      <c r="A159" s="13"/>
      <c r="M159" s="14"/>
      <c r="N159" s="14"/>
      <c r="O159" s="13"/>
      <c r="P159" s="15"/>
    </row>
    <row r="160" spans="1:16" x14ac:dyDescent="0.25">
      <c r="A160" s="13"/>
      <c r="M160" s="14"/>
      <c r="N160" s="14"/>
      <c r="O160" s="13"/>
      <c r="P160" s="15"/>
    </row>
    <row r="161" spans="1:16" x14ac:dyDescent="0.25">
      <c r="A161" s="13"/>
      <c r="M161" s="14"/>
      <c r="N161" s="14"/>
      <c r="O161" s="13"/>
      <c r="P161" s="15"/>
    </row>
    <row r="162" spans="1:16" x14ac:dyDescent="0.25">
      <c r="A162" s="13"/>
      <c r="M162" s="14"/>
      <c r="N162" s="14"/>
      <c r="O162" s="13"/>
      <c r="P162" s="15"/>
    </row>
    <row r="163" spans="1:16" x14ac:dyDescent="0.25">
      <c r="A163" s="13"/>
      <c r="M163" s="14"/>
      <c r="N163" s="14"/>
      <c r="O163" s="13"/>
      <c r="P163" s="15"/>
    </row>
    <row r="164" spans="1:16" x14ac:dyDescent="0.25">
      <c r="A164" s="13"/>
      <c r="M164" s="14"/>
      <c r="N164" s="14"/>
      <c r="O164" s="13"/>
      <c r="P164" s="15"/>
    </row>
    <row r="165" spans="1:16" x14ac:dyDescent="0.25">
      <c r="A165" s="13"/>
      <c r="M165" s="14"/>
      <c r="N165" s="14"/>
      <c r="O165" s="13"/>
      <c r="P165" s="15"/>
    </row>
    <row r="166" spans="1:16" x14ac:dyDescent="0.25">
      <c r="A166" s="13"/>
      <c r="M166" s="14"/>
      <c r="N166" s="14"/>
      <c r="O166" s="13"/>
      <c r="P166" s="15"/>
    </row>
    <row r="167" spans="1:16" x14ac:dyDescent="0.25">
      <c r="A167" s="13"/>
      <c r="M167" s="14"/>
      <c r="N167" s="14"/>
      <c r="O167" s="13"/>
      <c r="P167" s="15"/>
    </row>
    <row r="168" spans="1:16" x14ac:dyDescent="0.25">
      <c r="A168" s="13"/>
      <c r="M168" s="14"/>
      <c r="N168" s="14"/>
      <c r="O168" s="13"/>
      <c r="P168" s="15"/>
    </row>
    <row r="169" spans="1:16" x14ac:dyDescent="0.25">
      <c r="A169" s="13"/>
      <c r="M169" s="14"/>
      <c r="N169" s="14"/>
      <c r="O169" s="13"/>
      <c r="P169" s="15"/>
    </row>
    <row r="170" spans="1:16" x14ac:dyDescent="0.25">
      <c r="A170" s="13"/>
      <c r="M170" s="14"/>
      <c r="N170" s="14"/>
      <c r="O170" s="13"/>
      <c r="P170" s="15"/>
    </row>
    <row r="171" spans="1:16" x14ac:dyDescent="0.25">
      <c r="A171" s="13"/>
      <c r="M171" s="14"/>
      <c r="N171" s="14"/>
      <c r="O171" s="13"/>
      <c r="P171" s="15"/>
    </row>
    <row r="172" spans="1:16" x14ac:dyDescent="0.25">
      <c r="A172" s="13"/>
      <c r="M172" s="14"/>
      <c r="N172" s="14"/>
      <c r="O172" s="13"/>
      <c r="P172" s="15"/>
    </row>
    <row r="173" spans="1:16" x14ac:dyDescent="0.25">
      <c r="A173" s="13"/>
      <c r="M173" s="14"/>
      <c r="N173" s="14"/>
      <c r="O173" s="13"/>
      <c r="P173" s="15"/>
    </row>
    <row r="174" spans="1:16" x14ac:dyDescent="0.25">
      <c r="A174" s="13"/>
      <c r="M174" s="14"/>
      <c r="N174" s="14"/>
      <c r="O174" s="13"/>
      <c r="P174" s="15"/>
    </row>
    <row r="175" spans="1:16" x14ac:dyDescent="0.25">
      <c r="A175" s="13"/>
      <c r="M175" s="14"/>
      <c r="N175" s="14"/>
      <c r="O175" s="13"/>
      <c r="P175" s="15"/>
    </row>
    <row r="176" spans="1:16" x14ac:dyDescent="0.25">
      <c r="A176" s="13"/>
      <c r="M176" s="14"/>
      <c r="N176" s="14"/>
      <c r="O176" s="13"/>
      <c r="P176" s="15"/>
    </row>
    <row r="177" spans="1:16" x14ac:dyDescent="0.25">
      <c r="A177" s="13"/>
      <c r="M177" s="14"/>
      <c r="N177" s="14"/>
      <c r="O177" s="13"/>
      <c r="P177" s="15"/>
    </row>
    <row r="178" spans="1:16" x14ac:dyDescent="0.25">
      <c r="A178" s="13"/>
      <c r="M178" s="14"/>
      <c r="N178" s="14"/>
      <c r="O178" s="13"/>
      <c r="P178" s="15"/>
    </row>
    <row r="179" spans="1:16" x14ac:dyDescent="0.25">
      <c r="A179" s="13"/>
      <c r="M179" s="14"/>
      <c r="N179" s="14"/>
      <c r="O179" s="13"/>
      <c r="P179" s="15"/>
    </row>
    <row r="180" spans="1:16" x14ac:dyDescent="0.25">
      <c r="A180" s="13"/>
      <c r="M180" s="14"/>
      <c r="N180" s="14"/>
      <c r="O180" s="13"/>
      <c r="P180" s="15"/>
    </row>
    <row r="181" spans="1:16" x14ac:dyDescent="0.25">
      <c r="A181" s="13"/>
      <c r="M181" s="14"/>
      <c r="N181" s="14"/>
      <c r="O181" s="13"/>
      <c r="P181" s="15"/>
    </row>
    <row r="182" spans="1:16" x14ac:dyDescent="0.25">
      <c r="A182" s="13"/>
      <c r="M182" s="14"/>
      <c r="N182" s="14"/>
      <c r="O182" s="13"/>
      <c r="P182" s="15"/>
    </row>
    <row r="183" spans="1:16" x14ac:dyDescent="0.25">
      <c r="A183" s="13"/>
      <c r="M183" s="14"/>
      <c r="N183" s="14"/>
      <c r="O183" s="13"/>
      <c r="P183" s="15"/>
    </row>
    <row r="184" spans="1:16" x14ac:dyDescent="0.25">
      <c r="A184" s="13"/>
      <c r="M184" s="14"/>
      <c r="N184" s="14"/>
      <c r="O184" s="13"/>
      <c r="P184" s="15"/>
    </row>
    <row r="185" spans="1:16" x14ac:dyDescent="0.25">
      <c r="A185" s="13"/>
      <c r="M185" s="14"/>
      <c r="N185" s="14"/>
      <c r="O185" s="13"/>
      <c r="P185" s="15"/>
    </row>
    <row r="186" spans="1:16" x14ac:dyDescent="0.25">
      <c r="A186" s="13"/>
      <c r="M186" s="14"/>
      <c r="N186" s="14"/>
      <c r="O186" s="13"/>
      <c r="P186" s="15"/>
    </row>
    <row r="187" spans="1:16" x14ac:dyDescent="0.25">
      <c r="A187" s="13"/>
      <c r="M187" s="14"/>
      <c r="N187" s="14"/>
      <c r="O187" s="13"/>
      <c r="P187" s="15"/>
    </row>
    <row r="188" spans="1:16" x14ac:dyDescent="0.25">
      <c r="A188" s="13"/>
      <c r="M188" s="14"/>
      <c r="N188" s="14"/>
      <c r="O188" s="13"/>
      <c r="P188" s="15"/>
    </row>
    <row r="189" spans="1:16" x14ac:dyDescent="0.25">
      <c r="A189" s="13"/>
      <c r="M189" s="14"/>
      <c r="N189" s="14"/>
      <c r="O189" s="13"/>
      <c r="P189" s="15"/>
    </row>
    <row r="190" spans="1:16" x14ac:dyDescent="0.25">
      <c r="A190" s="13"/>
      <c r="M190" s="14"/>
      <c r="N190" s="14"/>
      <c r="O190" s="13"/>
      <c r="P190" s="15"/>
    </row>
    <row r="191" spans="1:16" x14ac:dyDescent="0.25">
      <c r="A191" s="13"/>
      <c r="M191" s="14"/>
      <c r="N191" s="14"/>
      <c r="O191" s="13"/>
      <c r="P191" s="15"/>
    </row>
    <row r="192" spans="1:16" x14ac:dyDescent="0.25">
      <c r="A192" s="13"/>
      <c r="M192" s="14"/>
      <c r="N192" s="14"/>
      <c r="O192" s="13"/>
      <c r="P192" s="15"/>
    </row>
    <row r="193" spans="1:16" x14ac:dyDescent="0.25">
      <c r="A193" s="13"/>
      <c r="M193" s="14"/>
      <c r="N193" s="14"/>
      <c r="O193" s="13"/>
      <c r="P193" s="15"/>
    </row>
    <row r="194" spans="1:16" x14ac:dyDescent="0.25">
      <c r="A194" s="13"/>
      <c r="M194" s="14"/>
      <c r="N194" s="14"/>
      <c r="O194" s="13"/>
      <c r="P194" s="15"/>
    </row>
    <row r="195" spans="1:16" x14ac:dyDescent="0.25">
      <c r="A195" s="13"/>
      <c r="M195" s="14"/>
      <c r="N195" s="14"/>
      <c r="O195" s="13"/>
      <c r="P195" s="15"/>
    </row>
    <row r="196" spans="1:16" x14ac:dyDescent="0.25">
      <c r="A196" s="13"/>
      <c r="M196" s="14"/>
      <c r="N196" s="14"/>
      <c r="O196" s="13"/>
      <c r="P196" s="15"/>
    </row>
    <row r="197" spans="1:16" x14ac:dyDescent="0.25">
      <c r="A197" s="13"/>
      <c r="M197" s="14"/>
      <c r="N197" s="14"/>
      <c r="O197" s="13"/>
      <c r="P197" s="15"/>
    </row>
    <row r="198" spans="1:16" x14ac:dyDescent="0.25">
      <c r="A198" s="13"/>
      <c r="M198" s="14"/>
      <c r="N198" s="14"/>
      <c r="O198" s="13"/>
      <c r="P198" s="15"/>
    </row>
    <row r="199" spans="1:16" x14ac:dyDescent="0.25">
      <c r="A199" s="13"/>
      <c r="M199" s="14"/>
      <c r="N199" s="14"/>
      <c r="O199" s="13"/>
      <c r="P199" s="15"/>
    </row>
    <row r="200" spans="1:16" x14ac:dyDescent="0.25">
      <c r="A200" s="13"/>
      <c r="M200" s="14"/>
      <c r="N200" s="14"/>
      <c r="O200" s="13"/>
      <c r="P200" s="15"/>
    </row>
    <row r="201" spans="1:16" x14ac:dyDescent="0.25">
      <c r="A201" s="13"/>
      <c r="M201" s="14"/>
      <c r="N201" s="14"/>
      <c r="O201" s="13"/>
      <c r="P201" s="15"/>
    </row>
    <row r="202" spans="1:16" x14ac:dyDescent="0.25">
      <c r="A202" s="13"/>
      <c r="M202" s="14"/>
      <c r="N202" s="14"/>
      <c r="O202" s="13"/>
      <c r="P202" s="15"/>
    </row>
    <row r="203" spans="1:16" x14ac:dyDescent="0.25">
      <c r="A203" s="13"/>
      <c r="M203" s="14"/>
      <c r="N203" s="14"/>
      <c r="O203" s="13"/>
      <c r="P203" s="15"/>
    </row>
    <row r="204" spans="1:16" x14ac:dyDescent="0.25">
      <c r="A204" s="13"/>
      <c r="M204" s="14"/>
      <c r="N204" s="14"/>
      <c r="O204" s="13"/>
      <c r="P204" s="15"/>
    </row>
    <row r="205" spans="1:16" x14ac:dyDescent="0.25">
      <c r="A205" s="13"/>
      <c r="M205" s="14"/>
      <c r="N205" s="14"/>
      <c r="O205" s="13"/>
      <c r="P205" s="15"/>
    </row>
    <row r="206" spans="1:16" x14ac:dyDescent="0.25">
      <c r="A206" s="13"/>
      <c r="M206" s="14"/>
      <c r="N206" s="14"/>
      <c r="O206" s="13"/>
      <c r="P206" s="15"/>
    </row>
    <row r="207" spans="1:16" x14ac:dyDescent="0.25">
      <c r="A207" s="13"/>
      <c r="M207" s="14"/>
      <c r="N207" s="14"/>
      <c r="O207" s="13"/>
      <c r="P207" s="15"/>
    </row>
    <row r="208" spans="1:16" x14ac:dyDescent="0.25">
      <c r="A208" s="13"/>
      <c r="M208" s="14"/>
      <c r="N208" s="14"/>
      <c r="O208" s="13"/>
      <c r="P208" s="15"/>
    </row>
    <row r="209" spans="1:16" x14ac:dyDescent="0.25">
      <c r="A209" s="13"/>
      <c r="M209" s="14"/>
      <c r="N209" s="14"/>
      <c r="O209" s="13"/>
      <c r="P209" s="15"/>
    </row>
    <row r="210" spans="1:16" x14ac:dyDescent="0.25">
      <c r="A210" s="13"/>
      <c r="M210" s="14"/>
      <c r="N210" s="14"/>
      <c r="O210" s="13"/>
      <c r="P210" s="15"/>
    </row>
    <row r="211" spans="1:16" x14ac:dyDescent="0.25">
      <c r="A211" s="13"/>
      <c r="M211" s="14"/>
      <c r="N211" s="14"/>
      <c r="O211" s="13"/>
      <c r="P211" s="15"/>
    </row>
    <row r="212" spans="1:16" x14ac:dyDescent="0.25">
      <c r="A212" s="13"/>
      <c r="M212" s="14"/>
      <c r="N212" s="14"/>
      <c r="O212" s="13"/>
      <c r="P212" s="15"/>
    </row>
    <row r="213" spans="1:16" x14ac:dyDescent="0.25">
      <c r="A213" s="13"/>
      <c r="M213" s="14"/>
      <c r="N213" s="14"/>
      <c r="O213" s="13"/>
      <c r="P213" s="15"/>
    </row>
    <row r="214" spans="1:16" x14ac:dyDescent="0.25">
      <c r="A214" s="13"/>
      <c r="M214" s="14"/>
      <c r="N214" s="14"/>
      <c r="O214" s="13"/>
      <c r="P214" s="15"/>
    </row>
    <row r="215" spans="1:16" x14ac:dyDescent="0.25">
      <c r="A215" s="13"/>
      <c r="M215" s="14"/>
      <c r="N215" s="14"/>
      <c r="O215" s="13"/>
      <c r="P215" s="15"/>
    </row>
    <row r="216" spans="1:16" x14ac:dyDescent="0.25">
      <c r="A216" s="13"/>
      <c r="M216" s="14"/>
      <c r="N216" s="14"/>
      <c r="O216" s="13"/>
      <c r="P216" s="15"/>
    </row>
    <row r="217" spans="1:16" x14ac:dyDescent="0.25">
      <c r="A217" s="13"/>
      <c r="M217" s="14"/>
      <c r="N217" s="14"/>
      <c r="O217" s="13"/>
      <c r="P217" s="15"/>
    </row>
    <row r="218" spans="1:16" x14ac:dyDescent="0.25">
      <c r="A218" s="13"/>
      <c r="M218" s="14"/>
      <c r="N218" s="14"/>
      <c r="O218" s="13"/>
      <c r="P218" s="15"/>
    </row>
    <row r="219" spans="1:16" x14ac:dyDescent="0.25">
      <c r="A219" s="13"/>
      <c r="M219" s="14"/>
      <c r="N219" s="14"/>
      <c r="O219" s="13"/>
      <c r="P219" s="15"/>
    </row>
    <row r="220" spans="1:16" x14ac:dyDescent="0.25">
      <c r="A220" s="13"/>
      <c r="M220" s="14"/>
      <c r="N220" s="14"/>
      <c r="O220" s="13"/>
      <c r="P220" s="15"/>
    </row>
    <row r="221" spans="1:16" x14ac:dyDescent="0.25">
      <c r="A221" s="13"/>
      <c r="M221" s="14"/>
      <c r="N221" s="14"/>
      <c r="O221" s="13"/>
      <c r="P221" s="15"/>
    </row>
    <row r="222" spans="1:16" x14ac:dyDescent="0.25">
      <c r="A222" s="13"/>
      <c r="M222" s="14"/>
      <c r="N222" s="14"/>
      <c r="O222" s="13"/>
      <c r="P222" s="15"/>
    </row>
    <row r="223" spans="1:16" x14ac:dyDescent="0.25">
      <c r="A223" s="13"/>
      <c r="M223" s="14"/>
      <c r="N223" s="14"/>
      <c r="O223" s="13"/>
      <c r="P223" s="15"/>
    </row>
    <row r="224" spans="1:16" x14ac:dyDescent="0.25">
      <c r="A224" s="13"/>
      <c r="M224" s="14"/>
      <c r="N224" s="14"/>
      <c r="O224" s="13"/>
      <c r="P224" s="15"/>
    </row>
    <row r="225" spans="1:16" x14ac:dyDescent="0.25">
      <c r="A225" s="13"/>
      <c r="M225" s="14"/>
      <c r="N225" s="14"/>
      <c r="O225" s="13"/>
      <c r="P225" s="15"/>
    </row>
    <row r="226" spans="1:16" x14ac:dyDescent="0.25">
      <c r="A226" s="13"/>
      <c r="M226" s="14"/>
      <c r="N226" s="14"/>
      <c r="O226" s="13"/>
      <c r="P226" s="15"/>
    </row>
    <row r="227" spans="1:16" x14ac:dyDescent="0.25">
      <c r="A227" s="13"/>
      <c r="M227" s="14"/>
      <c r="N227" s="14"/>
      <c r="O227" s="13"/>
      <c r="P227" s="15"/>
    </row>
    <row r="228" spans="1:16" x14ac:dyDescent="0.25">
      <c r="A228" s="13"/>
      <c r="M228" s="14"/>
      <c r="N228" s="14"/>
      <c r="O228" s="13"/>
      <c r="P228" s="15"/>
    </row>
    <row r="229" spans="1:16" x14ac:dyDescent="0.25">
      <c r="A229" s="13"/>
      <c r="M229" s="14"/>
      <c r="N229" s="14"/>
      <c r="O229" s="13"/>
      <c r="P229" s="15"/>
    </row>
    <row r="230" spans="1:16" x14ac:dyDescent="0.25">
      <c r="A230" s="13"/>
      <c r="M230" s="14"/>
      <c r="N230" s="14"/>
      <c r="O230" s="13"/>
      <c r="P230" s="15"/>
    </row>
    <row r="231" spans="1:16" x14ac:dyDescent="0.25">
      <c r="A231" s="13"/>
      <c r="M231" s="14"/>
      <c r="N231" s="14"/>
      <c r="O231" s="13"/>
      <c r="P231" s="15"/>
    </row>
    <row r="232" spans="1:16" x14ac:dyDescent="0.25">
      <c r="A232" s="13"/>
      <c r="M232" s="14"/>
      <c r="N232" s="14"/>
      <c r="O232" s="13"/>
      <c r="P232" s="15"/>
    </row>
    <row r="233" spans="1:16" x14ac:dyDescent="0.25">
      <c r="A233" s="13"/>
      <c r="M233" s="14"/>
      <c r="N233" s="14"/>
      <c r="O233" s="13"/>
      <c r="P233" s="15"/>
    </row>
    <row r="234" spans="1:16" x14ac:dyDescent="0.25">
      <c r="A234" s="13"/>
      <c r="M234" s="14"/>
      <c r="N234" s="14"/>
      <c r="O234" s="13"/>
      <c r="P234" s="15"/>
    </row>
    <row r="235" spans="1:16" x14ac:dyDescent="0.25">
      <c r="A235" s="13"/>
      <c r="M235" s="14"/>
      <c r="N235" s="14"/>
      <c r="O235" s="13"/>
      <c r="P235" s="15"/>
    </row>
    <row r="236" spans="1:16" x14ac:dyDescent="0.25">
      <c r="A236" s="13"/>
      <c r="M236" s="14"/>
      <c r="N236" s="14"/>
      <c r="O236" s="13"/>
      <c r="P236" s="15"/>
    </row>
    <row r="237" spans="1:16" x14ac:dyDescent="0.25">
      <c r="A237" s="13"/>
      <c r="M237" s="14"/>
      <c r="N237" s="14"/>
      <c r="O237" s="13"/>
      <c r="P237" s="15"/>
    </row>
    <row r="238" spans="1:16" x14ac:dyDescent="0.25">
      <c r="A238" s="13"/>
      <c r="M238" s="14"/>
      <c r="N238" s="14"/>
      <c r="O238" s="13"/>
      <c r="P238" s="15"/>
    </row>
    <row r="239" spans="1:16" x14ac:dyDescent="0.25">
      <c r="A239" s="13"/>
      <c r="M239" s="14"/>
      <c r="N239" s="14"/>
      <c r="O239" s="13"/>
      <c r="P239" s="15"/>
    </row>
    <row r="240" spans="1:16" x14ac:dyDescent="0.25">
      <c r="A240" s="13"/>
      <c r="M240" s="14"/>
      <c r="N240" s="14"/>
      <c r="O240" s="13"/>
      <c r="P240" s="15"/>
    </row>
    <row r="241" spans="1:24" x14ac:dyDescent="0.25">
      <c r="A241" s="13"/>
      <c r="M241" s="14"/>
      <c r="N241" s="14"/>
      <c r="O241" s="13"/>
      <c r="P241" s="15"/>
    </row>
    <row r="242" spans="1:24" x14ac:dyDescent="0.25">
      <c r="A242" s="13"/>
      <c r="M242" s="14"/>
      <c r="N242" s="14"/>
      <c r="O242" s="13"/>
      <c r="P242" s="15"/>
    </row>
    <row r="243" spans="1:24" x14ac:dyDescent="0.25">
      <c r="A243" s="13"/>
      <c r="M243" s="14"/>
      <c r="N243" s="14"/>
      <c r="O243" s="13"/>
      <c r="P243" s="15"/>
    </row>
    <row r="244" spans="1:24" x14ac:dyDescent="0.25">
      <c r="A244" s="13"/>
      <c r="M244" s="14"/>
      <c r="N244" s="14"/>
      <c r="O244" s="13"/>
      <c r="P244" s="15"/>
    </row>
    <row r="245" spans="1:24" x14ac:dyDescent="0.25">
      <c r="A245" s="13"/>
      <c r="M245" s="14"/>
      <c r="N245" s="14"/>
      <c r="O245" s="13"/>
      <c r="P245" s="15"/>
    </row>
    <row r="246" spans="1:24" x14ac:dyDescent="0.25">
      <c r="A246" s="13"/>
      <c r="M246" s="14"/>
      <c r="N246" s="14"/>
      <c r="O246" s="13"/>
      <c r="P246" s="15"/>
    </row>
    <row r="247" spans="1:24" x14ac:dyDescent="0.25">
      <c r="A247" s="13"/>
      <c r="M247" s="14"/>
      <c r="N247" s="14"/>
      <c r="O247" s="13"/>
      <c r="P247" s="15"/>
    </row>
    <row r="248" spans="1:24" x14ac:dyDescent="0.25">
      <c r="A248" s="13"/>
      <c r="M248" s="14"/>
      <c r="N248" s="14"/>
      <c r="O248" s="13"/>
      <c r="P248" s="15"/>
    </row>
    <row r="249" spans="1:24" x14ac:dyDescent="0.25">
      <c r="A249" s="13"/>
      <c r="M249" s="14"/>
      <c r="N249" s="14"/>
      <c r="O249" s="13"/>
      <c r="P249" s="15"/>
    </row>
    <row r="250" spans="1:24" x14ac:dyDescent="0.25">
      <c r="A250" s="13"/>
      <c r="M250" s="14"/>
      <c r="N250" s="14"/>
      <c r="O250" s="13"/>
      <c r="P250" s="15"/>
    </row>
    <row r="251" spans="1:24" x14ac:dyDescent="0.25">
      <c r="A251" s="13"/>
      <c r="X251" s="16"/>
    </row>
    <row r="252" spans="1:24" x14ac:dyDescent="0.25">
      <c r="A252" s="13"/>
      <c r="X252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abSelected="1" zoomScale="82" zoomScaleNormal="70" workbookViewId="0">
      <selection activeCell="A4" sqref="A4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23.85546875" customWidth="1"/>
    <col min="4" max="4" width="22.140625" style="7" bestFit="1" customWidth="1"/>
    <col min="5" max="5" width="8.5703125" style="2" customWidth="1"/>
    <col min="6" max="6" width="16.7109375" bestFit="1" customWidth="1"/>
    <col min="7" max="7" width="17.7109375" style="1" bestFit="1" customWidth="1"/>
    <col min="8" max="8" width="17" bestFit="1" customWidth="1"/>
    <col min="9" max="9" width="13.7109375" customWidth="1"/>
    <col min="10" max="10" width="7.7109375" customWidth="1"/>
    <col min="11" max="11" width="15.85546875" customWidth="1"/>
  </cols>
  <sheetData>
    <row r="1" spans="1:12" ht="15.75" x14ac:dyDescent="0.25">
      <c r="A1" s="11" t="s">
        <v>6</v>
      </c>
      <c r="B1" s="11"/>
      <c r="C1" s="11"/>
      <c r="D1" s="11"/>
      <c r="E1" s="11"/>
      <c r="F1" s="11"/>
      <c r="G1" s="11"/>
      <c r="H1" s="11"/>
      <c r="I1" s="11"/>
    </row>
    <row r="2" spans="1:12" x14ac:dyDescent="0.25">
      <c r="A2" s="7" t="s">
        <v>15</v>
      </c>
      <c r="B2" s="7" t="s">
        <v>9</v>
      </c>
      <c r="C2" s="7" t="s">
        <v>0</v>
      </c>
      <c r="D2" s="7" t="s">
        <v>1</v>
      </c>
      <c r="E2" s="7" t="s">
        <v>2</v>
      </c>
      <c r="F2" s="2" t="s">
        <v>3</v>
      </c>
      <c r="G2" s="7" t="s">
        <v>12</v>
      </c>
      <c r="H2" s="2" t="s">
        <v>4</v>
      </c>
      <c r="I2" s="7" t="s">
        <v>11</v>
      </c>
      <c r="K2" s="9" t="s">
        <v>5</v>
      </c>
      <c r="L2" s="9"/>
    </row>
    <row r="3" spans="1:12" ht="15" customHeight="1" x14ac:dyDescent="0.25">
      <c r="E3" s="7" t="e">
        <f>VLOOKUP(Table1[[#This Row],[OpsID]], 'TARIKAN FMS'!$B:$W,11,0)</f>
        <v>#N/A</v>
      </c>
      <c r="F3" s="2" t="e">
        <f>VLOOKUP(Table1[[#This Row],[OpsID]], 'TARIKAN FMS'!$B:$W,15,0)</f>
        <v>#N/A</v>
      </c>
      <c r="G3" t="e">
        <f>VLOOKUP(Table1[[#This Row],[OpsID]], 'TARIKAN FMS'!$B:$W,16,0)</f>
        <v>#N/A</v>
      </c>
      <c r="H3" s="2" t="e">
        <f>VLOOKUP(Table1[[#This Row],[OpsID]], 'TARIKAN FMS'!$B:$W,18,0)</f>
        <v>#N/A</v>
      </c>
      <c r="I3" t="e">
        <f>VLOOKUP(Table1[[#This Row],[OpsID]], 'TARIKAN FMS'!$B:$W,19,0)</f>
        <v>#N/A</v>
      </c>
      <c r="K3" s="10">
        <f>COUNTA(A3:A2119)</f>
        <v>0</v>
      </c>
      <c r="L3" s="10"/>
    </row>
    <row r="4" spans="1:12" ht="15" customHeight="1" x14ac:dyDescent="0.25">
      <c r="E4" s="7" t="e">
        <f>VLOOKUP(Table1[[#This Row],[OpsID]], 'TARIKAN FMS'!$B:$W,11,0)</f>
        <v>#N/A</v>
      </c>
      <c r="F4" s="2" t="e">
        <f>VLOOKUP(Table1[[#This Row],[OpsID]], 'TARIKAN FMS'!$B:$W,15,0)</f>
        <v>#N/A</v>
      </c>
      <c r="G4" t="e">
        <f>VLOOKUP(Table1[[#This Row],[OpsID]], 'TARIKAN FMS'!$B:$W,16,0)</f>
        <v>#N/A</v>
      </c>
      <c r="H4" s="2" t="e">
        <f>VLOOKUP(Table1[[#This Row],[OpsID]], 'TARIKAN FMS'!$B:$W,18,0)</f>
        <v>#N/A</v>
      </c>
      <c r="I4" t="e">
        <f>VLOOKUP(Table1[[#This Row],[OpsID]], 'TARIKAN FMS'!$B:$W,19,0)</f>
        <v>#N/A</v>
      </c>
      <c r="K4" s="10"/>
      <c r="L4" s="10"/>
    </row>
    <row r="5" spans="1:12" ht="15" customHeight="1" x14ac:dyDescent="0.25">
      <c r="E5" s="7" t="e">
        <f>VLOOKUP(Table1[[#This Row],[OpsID]], 'TARIKAN FMS'!$B:$W,11,0)</f>
        <v>#N/A</v>
      </c>
      <c r="F5" s="2" t="e">
        <f>VLOOKUP(Table1[[#This Row],[OpsID]], 'TARIKAN FMS'!$B:$W,15,0)</f>
        <v>#N/A</v>
      </c>
      <c r="G5" t="e">
        <f>VLOOKUP(Table1[[#This Row],[OpsID]], 'TARIKAN FMS'!$B:$W,16,0)</f>
        <v>#N/A</v>
      </c>
      <c r="H5" s="2" t="e">
        <f>VLOOKUP(Table1[[#This Row],[OpsID]], 'TARIKAN FMS'!$B:$W,18,0)</f>
        <v>#N/A</v>
      </c>
      <c r="I5" t="e">
        <f>VLOOKUP(Table1[[#This Row],[OpsID]], 'TARIKAN FMS'!$B:$W,19,0)</f>
        <v>#N/A</v>
      </c>
      <c r="K5" s="10"/>
      <c r="L5" s="10"/>
    </row>
    <row r="6" spans="1:12" x14ac:dyDescent="0.25">
      <c r="E6" s="17" t="e">
        <f>VLOOKUP(Table1[[#This Row],[OpsID]], 'TARIKAN FMS'!$B:$W,11,0)</f>
        <v>#N/A</v>
      </c>
      <c r="F6" s="2" t="e">
        <f>VLOOKUP(Table1[[#This Row],[OpsID]], 'TARIKAN FMS'!$B:$W,15,0)</f>
        <v>#N/A</v>
      </c>
      <c r="G6" s="12" t="e">
        <f>VLOOKUP(Table1[[#This Row],[OpsID]], 'TARIKAN FMS'!$B:$W,16,0)</f>
        <v>#N/A</v>
      </c>
      <c r="H6" s="2" t="e">
        <f>VLOOKUP(Table1[[#This Row],[OpsID]], 'TARIKAN FMS'!$B:$W,18,0)</f>
        <v>#N/A</v>
      </c>
      <c r="I6" s="12" t="e">
        <f>VLOOKUP(Table1[[#This Row],[OpsID]], 'TARIKAN FMS'!$B:$W,19,0)</f>
        <v>#N/A</v>
      </c>
      <c r="K6" s="5" t="s">
        <v>6</v>
      </c>
      <c r="L6" s="3">
        <f>COUNTIF($C$3:$C$2119,"SOC Operator")</f>
        <v>0</v>
      </c>
    </row>
    <row r="7" spans="1:12" x14ac:dyDescent="0.25">
      <c r="E7" s="17" t="e">
        <f>VLOOKUP(Table1[[#This Row],[OpsID]], 'TARIKAN FMS'!$B:$W,11,0)</f>
        <v>#N/A</v>
      </c>
      <c r="F7" s="2" t="e">
        <f>VLOOKUP(Table1[[#This Row],[OpsID]], 'TARIKAN FMS'!$B:$W,15,0)</f>
        <v>#N/A</v>
      </c>
      <c r="G7" s="12" t="e">
        <f>VLOOKUP(Table1[[#This Row],[OpsID]], 'TARIKAN FMS'!$B:$W,16,0)</f>
        <v>#N/A</v>
      </c>
      <c r="H7" s="2" t="e">
        <f>VLOOKUP(Table1[[#This Row],[OpsID]], 'TARIKAN FMS'!$B:$W,18,0)</f>
        <v>#N/A</v>
      </c>
      <c r="I7" s="12" t="e">
        <f>VLOOKUP(Table1[[#This Row],[OpsID]], 'TARIKAN FMS'!$B:$W,19,0)</f>
        <v>#N/A</v>
      </c>
      <c r="K7" s="6" t="s">
        <v>7</v>
      </c>
      <c r="L7" s="4">
        <f>COUNTIF($C$3:$C$2119,"RETURN OPERATOR")</f>
        <v>0</v>
      </c>
    </row>
    <row r="8" spans="1:12" x14ac:dyDescent="0.25">
      <c r="E8" s="17" t="e">
        <f>VLOOKUP(Table1[[#This Row],[OpsID]], 'TARIKAN FMS'!$B:$W,11,0)</f>
        <v>#N/A</v>
      </c>
      <c r="F8" s="2" t="e">
        <f>VLOOKUP(Table1[[#This Row],[OpsID]], 'TARIKAN FMS'!$B:$W,15,0)</f>
        <v>#N/A</v>
      </c>
      <c r="G8" s="12" t="e">
        <f>VLOOKUP(Table1[[#This Row],[OpsID]], 'TARIKAN FMS'!$B:$W,16,0)</f>
        <v>#N/A</v>
      </c>
      <c r="H8" s="2" t="e">
        <f>VLOOKUP(Table1[[#This Row],[OpsID]], 'TARIKAN FMS'!$B:$W,18,0)</f>
        <v>#N/A</v>
      </c>
      <c r="I8" s="12" t="e">
        <f>VLOOKUP(Table1[[#This Row],[OpsID]], 'TARIKAN FMS'!$B:$W,19,0)</f>
        <v>#N/A</v>
      </c>
      <c r="K8" s="5" t="s">
        <v>8</v>
      </c>
      <c r="L8" s="3">
        <f>COUNTIF($C$3:$C$2119,"Team Leader")+COUNTIF($C$3:$C$2119,"Acting Team Lead")+COUNTIF($C$3:$C$2119,"PIC Team Lead")</f>
        <v>0</v>
      </c>
    </row>
    <row r="9" spans="1:12" x14ac:dyDescent="0.25">
      <c r="E9" s="17" t="e">
        <f>VLOOKUP(Table1[[#This Row],[OpsID]], 'TARIKAN FMS'!$B:$W,11,0)</f>
        <v>#N/A</v>
      </c>
      <c r="F9" s="2" t="e">
        <f>VLOOKUP(Table1[[#This Row],[OpsID]], 'TARIKAN FMS'!$B:$W,15,0)</f>
        <v>#N/A</v>
      </c>
      <c r="G9" s="12" t="e">
        <f>VLOOKUP(Table1[[#This Row],[OpsID]], 'TARIKAN FMS'!$B:$W,16,0)</f>
        <v>#N/A</v>
      </c>
      <c r="H9" s="2" t="e">
        <f>VLOOKUP(Table1[[#This Row],[OpsID]], 'TARIKAN FMS'!$B:$W,18,0)</f>
        <v>#N/A</v>
      </c>
      <c r="I9" s="12" t="e">
        <f>VLOOKUP(Table1[[#This Row],[OpsID]], 'TARIKAN FMS'!$B:$W,19,0)</f>
        <v>#N/A</v>
      </c>
      <c r="K9" s="6" t="s">
        <v>10</v>
      </c>
      <c r="L9" s="4">
        <f>COUNTIF($C$3:$C$2119,"Acting Admin &amp; Tracer")+COUNTIF($C$3:$C$2119,"Admin &amp; Tracer")</f>
        <v>0</v>
      </c>
    </row>
    <row r="10" spans="1:12" x14ac:dyDescent="0.25">
      <c r="E10" s="17" t="e">
        <f>VLOOKUP(Table1[[#This Row],[OpsID]], 'TARIKAN FMS'!$B:$W,11,0)</f>
        <v>#N/A</v>
      </c>
      <c r="F10" s="2" t="e">
        <f>VLOOKUP(Table1[[#This Row],[OpsID]], 'TARIKAN FMS'!$B:$W,15,0)</f>
        <v>#N/A</v>
      </c>
      <c r="G10" s="12" t="e">
        <f>VLOOKUP(Table1[[#This Row],[OpsID]], 'TARIKAN FMS'!$B:$W,16,0)</f>
        <v>#N/A</v>
      </c>
      <c r="H10" s="2" t="e">
        <f>VLOOKUP(Table1[[#This Row],[OpsID]], 'TARIKAN FMS'!$B:$W,18,0)</f>
        <v>#N/A</v>
      </c>
      <c r="I10" s="12" t="e">
        <f>VLOOKUP(Table1[[#This Row],[OpsID]], 'TARIKAN FMS'!$B:$W,19,0)</f>
        <v>#N/A</v>
      </c>
    </row>
    <row r="11" spans="1:12" x14ac:dyDescent="0.25">
      <c r="E11" s="17" t="e">
        <f>VLOOKUP(Table1[[#This Row],[OpsID]], 'TARIKAN FMS'!$B:$W,11,0)</f>
        <v>#N/A</v>
      </c>
      <c r="F11" s="2" t="e">
        <f>VLOOKUP(Table1[[#This Row],[OpsID]], 'TARIKAN FMS'!$B:$W,15,0)</f>
        <v>#N/A</v>
      </c>
      <c r="G11" s="12" t="e">
        <f>VLOOKUP(Table1[[#This Row],[OpsID]], 'TARIKAN FMS'!$B:$W,16,0)</f>
        <v>#N/A</v>
      </c>
      <c r="H11" s="2" t="e">
        <f>VLOOKUP(Table1[[#This Row],[OpsID]], 'TARIKAN FMS'!$B:$W,18,0)</f>
        <v>#N/A</v>
      </c>
      <c r="I11" s="12" t="e">
        <f>VLOOKUP(Table1[[#This Row],[OpsID]], 'TARIKAN FMS'!$B:$W,19,0)</f>
        <v>#N/A</v>
      </c>
    </row>
    <row r="12" spans="1:12" x14ac:dyDescent="0.25">
      <c r="E12" s="17" t="e">
        <f>VLOOKUP(Table1[[#This Row],[OpsID]], 'TARIKAN FMS'!$B:$W,11,0)</f>
        <v>#N/A</v>
      </c>
      <c r="F12" s="2" t="e">
        <f>VLOOKUP(Table1[[#This Row],[OpsID]], 'TARIKAN FMS'!$B:$W,15,0)</f>
        <v>#N/A</v>
      </c>
      <c r="G12" s="12" t="e">
        <f>VLOOKUP(Table1[[#This Row],[OpsID]], 'TARIKAN FMS'!$B:$W,16,0)</f>
        <v>#N/A</v>
      </c>
      <c r="H12" s="2" t="e">
        <f>VLOOKUP(Table1[[#This Row],[OpsID]], 'TARIKAN FMS'!$B:$W,18,0)</f>
        <v>#N/A</v>
      </c>
      <c r="I12" s="12" t="e">
        <f>VLOOKUP(Table1[[#This Row],[OpsID]], 'TARIKAN FMS'!$B:$W,19,0)</f>
        <v>#N/A</v>
      </c>
    </row>
    <row r="13" spans="1:12" x14ac:dyDescent="0.25">
      <c r="E13" s="17" t="e">
        <f>VLOOKUP(Table1[[#This Row],[OpsID]], 'TARIKAN FMS'!$B:$W,11,0)</f>
        <v>#N/A</v>
      </c>
      <c r="F13" s="2" t="e">
        <f>VLOOKUP(Table1[[#This Row],[OpsID]], 'TARIKAN FMS'!$B:$W,15,0)</f>
        <v>#N/A</v>
      </c>
      <c r="G13" s="12" t="e">
        <f>VLOOKUP(Table1[[#This Row],[OpsID]], 'TARIKAN FMS'!$B:$W,16,0)</f>
        <v>#N/A</v>
      </c>
      <c r="H13" s="2" t="e">
        <f>VLOOKUP(Table1[[#This Row],[OpsID]], 'TARIKAN FMS'!$B:$W,18,0)</f>
        <v>#N/A</v>
      </c>
      <c r="I13" s="12" t="e">
        <f>VLOOKUP(Table1[[#This Row],[OpsID]], 'TARIKAN FMS'!$B:$W,19,0)</f>
        <v>#N/A</v>
      </c>
    </row>
    <row r="14" spans="1:12" x14ac:dyDescent="0.25">
      <c r="E14" s="17" t="e">
        <f>VLOOKUP(Table1[[#This Row],[OpsID]], 'TARIKAN FMS'!$B:$W,11,0)</f>
        <v>#N/A</v>
      </c>
      <c r="F14" s="2" t="e">
        <f>VLOOKUP(Table1[[#This Row],[OpsID]], 'TARIKAN FMS'!$B:$W,15,0)</f>
        <v>#N/A</v>
      </c>
      <c r="G14" s="12" t="e">
        <f>VLOOKUP(Table1[[#This Row],[OpsID]], 'TARIKAN FMS'!$B:$W,16,0)</f>
        <v>#N/A</v>
      </c>
      <c r="H14" s="2" t="e">
        <f>VLOOKUP(Table1[[#This Row],[OpsID]], 'TARIKAN FMS'!$B:$W,18,0)</f>
        <v>#N/A</v>
      </c>
      <c r="I14" s="12" t="e">
        <f>VLOOKUP(Table1[[#This Row],[OpsID]], 'TARIKAN FMS'!$B:$W,19,0)</f>
        <v>#N/A</v>
      </c>
    </row>
    <row r="15" spans="1:12" x14ac:dyDescent="0.25">
      <c r="E15" s="17" t="e">
        <f>VLOOKUP(Table1[[#This Row],[OpsID]], 'TARIKAN FMS'!$B:$W,11,0)</f>
        <v>#N/A</v>
      </c>
      <c r="F15" s="2" t="e">
        <f>VLOOKUP(Table1[[#This Row],[OpsID]], 'TARIKAN FMS'!$B:$W,15,0)</f>
        <v>#N/A</v>
      </c>
      <c r="G15" s="12" t="e">
        <f>VLOOKUP(Table1[[#This Row],[OpsID]], 'TARIKAN FMS'!$B:$W,16,0)</f>
        <v>#N/A</v>
      </c>
      <c r="H15" s="2" t="e">
        <f>VLOOKUP(Table1[[#This Row],[OpsID]], 'TARIKAN FMS'!$B:$W,18,0)</f>
        <v>#N/A</v>
      </c>
      <c r="I15" s="12" t="e">
        <f>VLOOKUP(Table1[[#This Row],[OpsID]], 'TARIKAN FMS'!$B:$W,19,0)</f>
        <v>#N/A</v>
      </c>
    </row>
    <row r="16" spans="1:12" x14ac:dyDescent="0.25">
      <c r="E16" s="17" t="e">
        <f>VLOOKUP(Table1[[#This Row],[OpsID]], 'TARIKAN FMS'!$B:$W,11,0)</f>
        <v>#N/A</v>
      </c>
      <c r="F16" s="2" t="e">
        <f>VLOOKUP(Table1[[#This Row],[OpsID]], 'TARIKAN FMS'!$B:$W,15,0)</f>
        <v>#N/A</v>
      </c>
      <c r="G16" s="12" t="e">
        <f>VLOOKUP(Table1[[#This Row],[OpsID]], 'TARIKAN FMS'!$B:$W,16,0)</f>
        <v>#N/A</v>
      </c>
      <c r="H16" s="2" t="e">
        <f>VLOOKUP(Table1[[#This Row],[OpsID]], 'TARIKAN FMS'!$B:$W,18,0)</f>
        <v>#N/A</v>
      </c>
      <c r="I16" s="12" t="e">
        <f>VLOOKUP(Table1[[#This Row],[OpsID]], 'TARIKAN FMS'!$B:$W,19,0)</f>
        <v>#N/A</v>
      </c>
    </row>
    <row r="17" spans="5:9" x14ac:dyDescent="0.25">
      <c r="E17" s="17" t="e">
        <f>VLOOKUP(Table1[[#This Row],[OpsID]], 'TARIKAN FMS'!$B:$W,11,0)</f>
        <v>#N/A</v>
      </c>
      <c r="F17" s="2" t="e">
        <f>VLOOKUP(Table1[[#This Row],[OpsID]], 'TARIKAN FMS'!$B:$W,15,0)</f>
        <v>#N/A</v>
      </c>
      <c r="G17" s="12" t="e">
        <f>VLOOKUP(Table1[[#This Row],[OpsID]], 'TARIKAN FMS'!$B:$W,16,0)</f>
        <v>#N/A</v>
      </c>
      <c r="H17" s="2" t="e">
        <f>VLOOKUP(Table1[[#This Row],[OpsID]], 'TARIKAN FMS'!$B:$W,18,0)</f>
        <v>#N/A</v>
      </c>
      <c r="I17" s="12" t="e">
        <f>VLOOKUP(Table1[[#This Row],[OpsID]], 'TARIKAN FMS'!$B:$W,19,0)</f>
        <v>#N/A</v>
      </c>
    </row>
    <row r="18" spans="5:9" x14ac:dyDescent="0.25">
      <c r="E18" s="17" t="e">
        <f>VLOOKUP(Table1[[#This Row],[OpsID]], 'TARIKAN FMS'!$B:$W,11,0)</f>
        <v>#N/A</v>
      </c>
      <c r="F18" s="2" t="e">
        <f>VLOOKUP(Table1[[#This Row],[OpsID]], 'TARIKAN FMS'!$B:$W,15,0)</f>
        <v>#N/A</v>
      </c>
      <c r="G18" s="12" t="e">
        <f>VLOOKUP(Table1[[#This Row],[OpsID]], 'TARIKAN FMS'!$B:$W,16,0)</f>
        <v>#N/A</v>
      </c>
      <c r="H18" s="2" t="e">
        <f>VLOOKUP(Table1[[#This Row],[OpsID]], 'TARIKAN FMS'!$B:$W,18,0)</f>
        <v>#N/A</v>
      </c>
      <c r="I18" s="12" t="e">
        <f>VLOOKUP(Table1[[#This Row],[OpsID]], 'TARIKAN FMS'!$B:$W,19,0)</f>
        <v>#N/A</v>
      </c>
    </row>
    <row r="19" spans="5:9" x14ac:dyDescent="0.25">
      <c r="E19" s="17" t="e">
        <f>VLOOKUP(Table1[[#This Row],[OpsID]], 'TARIKAN FMS'!$B:$W,11,0)</f>
        <v>#N/A</v>
      </c>
      <c r="F19" s="2" t="e">
        <f>VLOOKUP(Table1[[#This Row],[OpsID]], 'TARIKAN FMS'!$B:$W,15,0)</f>
        <v>#N/A</v>
      </c>
      <c r="G19" s="12" t="e">
        <f>VLOOKUP(Table1[[#This Row],[OpsID]], 'TARIKAN FMS'!$B:$W,16,0)</f>
        <v>#N/A</v>
      </c>
      <c r="H19" s="2" t="e">
        <f>VLOOKUP(Table1[[#This Row],[OpsID]], 'TARIKAN FMS'!$B:$W,18,0)</f>
        <v>#N/A</v>
      </c>
      <c r="I19" s="12" t="e">
        <f>VLOOKUP(Table1[[#This Row],[OpsID]], 'TARIKAN FMS'!$B:$W,19,0)</f>
        <v>#N/A</v>
      </c>
    </row>
    <row r="20" spans="5:9" x14ac:dyDescent="0.25">
      <c r="E20" s="17" t="e">
        <f>VLOOKUP(Table1[[#This Row],[OpsID]], 'TARIKAN FMS'!$B:$W,11,0)</f>
        <v>#N/A</v>
      </c>
      <c r="F20" s="2" t="e">
        <f>VLOOKUP(Table1[[#This Row],[OpsID]], 'TARIKAN FMS'!$B:$W,15,0)</f>
        <v>#N/A</v>
      </c>
      <c r="G20" s="12" t="e">
        <f>VLOOKUP(Table1[[#This Row],[OpsID]], 'TARIKAN FMS'!$B:$W,16,0)</f>
        <v>#N/A</v>
      </c>
      <c r="H20" s="2" t="e">
        <f>VLOOKUP(Table1[[#This Row],[OpsID]], 'TARIKAN FMS'!$B:$W,18,0)</f>
        <v>#N/A</v>
      </c>
      <c r="I20" s="12" t="e">
        <f>VLOOKUP(Table1[[#This Row],[OpsID]], 'TARIKAN FMS'!$B:$W,19,0)</f>
        <v>#N/A</v>
      </c>
    </row>
    <row r="21" spans="5:9" x14ac:dyDescent="0.25">
      <c r="E21" s="17" t="e">
        <f>VLOOKUP(Table1[[#This Row],[OpsID]], 'TARIKAN FMS'!$B:$W,11,0)</f>
        <v>#N/A</v>
      </c>
      <c r="F21" s="2" t="e">
        <f>VLOOKUP(Table1[[#This Row],[OpsID]], 'TARIKAN FMS'!$B:$W,15,0)</f>
        <v>#N/A</v>
      </c>
      <c r="G21" s="12" t="e">
        <f>VLOOKUP(Table1[[#This Row],[OpsID]], 'TARIKAN FMS'!$B:$W,16,0)</f>
        <v>#N/A</v>
      </c>
      <c r="H21" s="2" t="e">
        <f>VLOOKUP(Table1[[#This Row],[OpsID]], 'TARIKAN FMS'!$B:$W,18,0)</f>
        <v>#N/A</v>
      </c>
      <c r="I21" s="12" t="e">
        <f>VLOOKUP(Table1[[#This Row],[OpsID]], 'TARIKAN FMS'!$B:$W,19,0)</f>
        <v>#N/A</v>
      </c>
    </row>
    <row r="22" spans="5:9" x14ac:dyDescent="0.25">
      <c r="E22" s="17" t="e">
        <f>VLOOKUP(Table1[[#This Row],[OpsID]], 'TARIKAN FMS'!$B:$W,11,0)</f>
        <v>#N/A</v>
      </c>
      <c r="F22" s="2" t="e">
        <f>VLOOKUP(Table1[[#This Row],[OpsID]], 'TARIKAN FMS'!$B:$W,15,0)</f>
        <v>#N/A</v>
      </c>
      <c r="G22" s="12" t="e">
        <f>VLOOKUP(Table1[[#This Row],[OpsID]], 'TARIKAN FMS'!$B:$W,16,0)</f>
        <v>#N/A</v>
      </c>
      <c r="H22" s="2" t="e">
        <f>VLOOKUP(Table1[[#This Row],[OpsID]], 'TARIKAN FMS'!$B:$W,18,0)</f>
        <v>#N/A</v>
      </c>
      <c r="I22" s="12" t="e">
        <f>VLOOKUP(Table1[[#This Row],[OpsID]], 'TARIKAN FMS'!$B:$W,19,0)</f>
        <v>#N/A</v>
      </c>
    </row>
    <row r="23" spans="5:9" x14ac:dyDescent="0.25">
      <c r="E23" s="17" t="e">
        <f>VLOOKUP(Table1[[#This Row],[OpsID]], 'TARIKAN FMS'!$B:$W,11,0)</f>
        <v>#N/A</v>
      </c>
      <c r="F23" s="2" t="e">
        <f>VLOOKUP(Table1[[#This Row],[OpsID]], 'TARIKAN FMS'!$B:$W,15,0)</f>
        <v>#N/A</v>
      </c>
      <c r="G23" s="12" t="e">
        <f>VLOOKUP(Table1[[#This Row],[OpsID]], 'TARIKAN FMS'!$B:$W,16,0)</f>
        <v>#N/A</v>
      </c>
      <c r="H23" s="2" t="e">
        <f>VLOOKUP(Table1[[#This Row],[OpsID]], 'TARIKAN FMS'!$B:$W,18,0)</f>
        <v>#N/A</v>
      </c>
      <c r="I23" s="12" t="e">
        <f>VLOOKUP(Table1[[#This Row],[OpsID]], 'TARIKAN FMS'!$B:$W,19,0)</f>
        <v>#N/A</v>
      </c>
    </row>
    <row r="24" spans="5:9" x14ac:dyDescent="0.25">
      <c r="E24" s="17" t="e">
        <f>VLOOKUP(Table1[[#This Row],[OpsID]], 'TARIKAN FMS'!$B:$W,11,0)</f>
        <v>#N/A</v>
      </c>
      <c r="F24" s="2" t="e">
        <f>VLOOKUP(Table1[[#This Row],[OpsID]], 'TARIKAN FMS'!$B:$W,15,0)</f>
        <v>#N/A</v>
      </c>
      <c r="G24" s="12" t="e">
        <f>VLOOKUP(Table1[[#This Row],[OpsID]], 'TARIKAN FMS'!$B:$W,16,0)</f>
        <v>#N/A</v>
      </c>
      <c r="H24" s="2" t="e">
        <f>VLOOKUP(Table1[[#This Row],[OpsID]], 'TARIKAN FMS'!$B:$W,18,0)</f>
        <v>#N/A</v>
      </c>
      <c r="I24" s="12" t="e">
        <f>VLOOKUP(Table1[[#This Row],[OpsID]], 'TARIKAN FMS'!$B:$W,19,0)</f>
        <v>#N/A</v>
      </c>
    </row>
  </sheetData>
  <mergeCells count="3">
    <mergeCell ref="K2:L2"/>
    <mergeCell ref="K3:L5"/>
    <mergeCell ref="A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zoomScale="82" zoomScaleNormal="70" workbookViewId="0">
      <selection activeCell="F16" sqref="F16"/>
    </sheetView>
  </sheetViews>
  <sheetFormatPr defaultRowHeight="15" x14ac:dyDescent="0.25"/>
  <cols>
    <col min="1" max="1" width="10.42578125" bestFit="1" customWidth="1"/>
    <col min="2" max="2" width="31.42578125" bestFit="1" customWidth="1"/>
    <col min="3" max="3" width="7.5703125" bestFit="1" customWidth="1"/>
    <col min="4" max="4" width="8.7109375" customWidth="1"/>
    <col min="5" max="5" width="12.7109375" style="1" bestFit="1" customWidth="1"/>
    <col min="6" max="6" width="16.7109375" bestFit="1" customWidth="1"/>
    <col min="7" max="7" width="14.140625" style="1" bestFit="1" customWidth="1"/>
    <col min="8" max="8" width="17" bestFit="1" customWidth="1"/>
    <col min="9" max="9" width="3.28515625" customWidth="1"/>
    <col min="10" max="10" width="18" bestFit="1" customWidth="1"/>
  </cols>
  <sheetData>
    <row r="1" spans="1:11" ht="15.75" x14ac:dyDescent="0.25">
      <c r="A1" s="11" t="s">
        <v>13</v>
      </c>
      <c r="B1" s="11"/>
      <c r="C1" s="11"/>
      <c r="D1" s="11"/>
      <c r="E1" s="11"/>
      <c r="F1" s="11"/>
      <c r="G1" s="11"/>
      <c r="H1" s="11"/>
    </row>
    <row r="2" spans="1:11" x14ac:dyDescent="0.25">
      <c r="A2" s="7" t="s">
        <v>9</v>
      </c>
      <c r="B2" s="7" t="s">
        <v>0</v>
      </c>
      <c r="C2" s="7" t="s">
        <v>14</v>
      </c>
      <c r="D2" s="7" t="s">
        <v>2</v>
      </c>
      <c r="E2" s="2" t="s">
        <v>3</v>
      </c>
      <c r="F2" s="7" t="s">
        <v>12</v>
      </c>
      <c r="G2" s="2" t="s">
        <v>4</v>
      </c>
      <c r="H2" s="7" t="s">
        <v>11</v>
      </c>
      <c r="J2" s="9" t="s">
        <v>5</v>
      </c>
      <c r="K2" s="9"/>
    </row>
    <row r="3" spans="1:11" ht="15" customHeight="1" x14ac:dyDescent="0.25">
      <c r="C3" t="e">
        <f>VLOOKUP(Table14[[#This Row],[OpsID]], 'TARIKAN FMS'!$B:$W,5,0)</f>
        <v>#N/A</v>
      </c>
      <c r="D3" t="e">
        <f>VLOOKUP(Table14[[#This Row],[OpsID]], 'TARIKAN FMS'!$B:$W,11,0)</f>
        <v>#N/A</v>
      </c>
      <c r="E3" s="2" t="e">
        <f>VLOOKUP(Table14[[#This Row],[OpsID]], 'TARIKAN FMS'!$B:$W,15,0)</f>
        <v>#N/A</v>
      </c>
      <c r="F3" t="e">
        <f>VLOOKUP(Table14[[#This Row],[OpsID]], 'TARIKAN FMS'!$B:$W,16,0)</f>
        <v>#N/A</v>
      </c>
      <c r="G3" s="2" t="e">
        <f>VLOOKUP(Table14[[#This Row],[OpsID]], 'TARIKAN FMS'!$B:$W,18,0)</f>
        <v>#N/A</v>
      </c>
      <c r="H3" t="e">
        <f>VLOOKUP(Table14[[#This Row],[OpsID]], 'TARIKAN FMS'!$B:$W,19,0)</f>
        <v>#N/A</v>
      </c>
      <c r="J3" s="10">
        <f>COUNTA(A3:A2100)</f>
        <v>0</v>
      </c>
      <c r="K3" s="10"/>
    </row>
    <row r="4" spans="1:11" ht="15" customHeight="1" x14ac:dyDescent="0.25">
      <c r="C4" t="e">
        <f>VLOOKUP(Table14[[#This Row],[OpsID]], 'TARIKAN FMS'!$B:$W,5,0)</f>
        <v>#N/A</v>
      </c>
      <c r="D4" t="e">
        <f>VLOOKUP(Table14[[#This Row],[OpsID]], 'TARIKAN FMS'!$B:$W,11,0)</f>
        <v>#N/A</v>
      </c>
      <c r="E4" s="2" t="e">
        <f>VLOOKUP(Table14[[#This Row],[OpsID]], 'TARIKAN FMS'!$B:$W,15,0)</f>
        <v>#N/A</v>
      </c>
      <c r="F4" t="e">
        <f>VLOOKUP(Table14[[#This Row],[OpsID]], 'TARIKAN FMS'!$B:$W,16,0)</f>
        <v>#N/A</v>
      </c>
      <c r="G4" s="2" t="e">
        <f>VLOOKUP(Table14[[#This Row],[OpsID]], 'TARIKAN FMS'!$B:$W,18,0)</f>
        <v>#N/A</v>
      </c>
      <c r="H4" t="e">
        <f>VLOOKUP(Table14[[#This Row],[OpsID]], 'TARIKAN FMS'!$B:$W,19,0)</f>
        <v>#N/A</v>
      </c>
      <c r="J4" s="10"/>
      <c r="K4" s="10"/>
    </row>
    <row r="5" spans="1:11" ht="15" customHeight="1" x14ac:dyDescent="0.25">
      <c r="C5" t="e">
        <f>VLOOKUP(Table14[[#This Row],[OpsID]], 'TARIKAN FMS'!$B:$W,5,0)</f>
        <v>#N/A</v>
      </c>
      <c r="D5" t="e">
        <f>VLOOKUP(Table14[[#This Row],[OpsID]], 'TARIKAN FMS'!$B:$W,11,0)</f>
        <v>#N/A</v>
      </c>
      <c r="E5" s="2" t="e">
        <f>VLOOKUP(Table14[[#This Row],[OpsID]], 'TARIKAN FMS'!$B:$W,15,0)</f>
        <v>#N/A</v>
      </c>
      <c r="F5" t="e">
        <f>VLOOKUP(Table14[[#This Row],[OpsID]], 'TARIKAN FMS'!$B:$W,16,0)</f>
        <v>#N/A</v>
      </c>
      <c r="G5" s="2" t="e">
        <f>VLOOKUP(Table14[[#This Row],[OpsID]], 'TARIKAN FMS'!$B:$W,18,0)</f>
        <v>#N/A</v>
      </c>
      <c r="H5" t="e">
        <f>VLOOKUP(Table14[[#This Row],[OpsID]], 'TARIKAN FMS'!$B:$W,19,0)</f>
        <v>#N/A</v>
      </c>
      <c r="J5" s="10"/>
      <c r="K5" s="10"/>
    </row>
    <row r="6" spans="1:11" x14ac:dyDescent="0.25">
      <c r="J6" s="8"/>
      <c r="K6" s="8"/>
    </row>
  </sheetData>
  <mergeCells count="3">
    <mergeCell ref="A1:H1"/>
    <mergeCell ref="J2:K2"/>
    <mergeCell ref="J3:K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TARIKAN FMS</vt:lpstr>
      <vt:lpstr>Dediacted</vt:lpstr>
      <vt:lpstr>Daily Worker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HMX5G63-SPXOPS</dc:creator>
  <cp:lastModifiedBy>Rebi Diansyah</cp:lastModifiedBy>
  <dcterms:created xsi:type="dcterms:W3CDTF">2023-09-14T03:26:48Z</dcterms:created>
  <dcterms:modified xsi:type="dcterms:W3CDTF">2024-01-18T22:31:29Z</dcterms:modified>
</cp:coreProperties>
</file>