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Documents\dpr-event-detection\"/>
    </mc:Choice>
  </mc:AlternateContent>
  <xr:revisionPtr revIDLastSave="0" documentId="13_ncr:1_{104DF193-F362-4379-AD5B-738FFD0FB58A}" xr6:coauthVersionLast="47" xr6:coauthVersionMax="47" xr10:uidLastSave="{00000000-0000-0000-0000-000000000000}"/>
  <bookViews>
    <workbookView xWindow="-120" yWindow="-120" windowWidth="29040" windowHeight="15840" activeTab="1" xr2:uid="{E2A42F1A-9299-BA4D-8E30-43A6E9429B06}"/>
  </bookViews>
  <sheets>
    <sheet name="Tags" sheetId="17" r:id="rId1"/>
    <sheet name="Events" sheetId="18" r:id="rId2"/>
    <sheet name="Outlier Tests" sheetId="4" state="hidden" r:id="rId3"/>
  </sheets>
  <definedNames>
    <definedName name="Actions" localSheetId="2">#REF!</definedName>
    <definedName name="Actions">#REF!</definedName>
    <definedName name="Tag">#REF!</definedName>
    <definedName name="TagDescription">#REF!</definedName>
    <definedName name="TestFrequency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7" l="1"/>
  <c r="F22" i="17"/>
  <c r="F21" i="17"/>
  <c r="F20" i="17" l="1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B40" i="4" l="1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34" i="4"/>
  <c r="E34" i="4" s="1"/>
  <c r="B35" i="4"/>
  <c r="E35" i="4" s="1"/>
  <c r="B36" i="4"/>
  <c r="E36" i="4" s="1"/>
  <c r="B37" i="4"/>
  <c r="B38" i="4"/>
  <c r="B39" i="4"/>
  <c r="E39" i="4" s="1"/>
  <c r="B2" i="4"/>
  <c r="E2" i="4" s="1"/>
  <c r="B3" i="4"/>
  <c r="E3" i="4" s="1"/>
  <c r="B4" i="4"/>
  <c r="E4" i="4" s="1"/>
  <c r="B5" i="4"/>
  <c r="E5" i="4" s="1"/>
  <c r="B6" i="4"/>
  <c r="E6" i="4" s="1"/>
  <c r="B7" i="4"/>
  <c r="E7" i="4" s="1"/>
  <c r="B8" i="4"/>
  <c r="E8" i="4" s="1"/>
  <c r="B9" i="4"/>
  <c r="B10" i="4"/>
  <c r="E10" i="4" s="1"/>
  <c r="B11" i="4"/>
  <c r="E11" i="4" s="1"/>
  <c r="B12" i="4"/>
  <c r="E12" i="4" s="1"/>
  <c r="B13" i="4"/>
  <c r="B14" i="4"/>
  <c r="E14" i="4" s="1"/>
  <c r="B15" i="4"/>
  <c r="E15" i="4" s="1"/>
  <c r="B16" i="4"/>
  <c r="E16" i="4" s="1"/>
  <c r="B17" i="4"/>
  <c r="E17" i="4" s="1"/>
  <c r="B18" i="4"/>
  <c r="E18" i="4" s="1"/>
  <c r="B19" i="4"/>
  <c r="B20" i="4"/>
  <c r="E20" i="4" s="1"/>
  <c r="B21" i="4"/>
  <c r="E21" i="4" s="1"/>
  <c r="B22" i="4"/>
  <c r="E22" i="4" s="1"/>
  <c r="B23" i="4"/>
  <c r="C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B33" i="4"/>
  <c r="E33" i="4" s="1"/>
  <c r="C32" i="4" l="1"/>
  <c r="E32" i="4"/>
  <c r="C9" i="4"/>
  <c r="C49" i="4"/>
  <c r="C19" i="4"/>
  <c r="C17" i="4"/>
  <c r="C7" i="4"/>
  <c r="C25" i="4"/>
  <c r="C6" i="4"/>
  <c r="C44" i="4"/>
  <c r="C40" i="4"/>
  <c r="C48" i="4"/>
  <c r="C20" i="4"/>
  <c r="C43" i="4"/>
  <c r="C13" i="4"/>
  <c r="C26" i="4"/>
  <c r="C12" i="4"/>
  <c r="E9" i="4"/>
  <c r="C14" i="4"/>
  <c r="C28" i="4"/>
  <c r="E13" i="4"/>
  <c r="C42" i="4"/>
  <c r="C10" i="4"/>
  <c r="C5" i="4"/>
  <c r="C50" i="4"/>
  <c r="C35" i="4"/>
  <c r="C3" i="4"/>
  <c r="C33" i="4"/>
  <c r="C29" i="4"/>
  <c r="C16" i="4"/>
  <c r="E19" i="4"/>
  <c r="C2" i="4"/>
  <c r="C38" i="4"/>
  <c r="C15" i="4"/>
  <c r="C8" i="4"/>
  <c r="C11" i="4"/>
  <c r="C34" i="4"/>
  <c r="C37" i="4"/>
  <c r="C41" i="4"/>
  <c r="E38" i="4"/>
  <c r="E37" i="4"/>
  <c r="C27" i="4"/>
  <c r="C21" i="4"/>
  <c r="C45" i="4"/>
  <c r="C31" i="4"/>
  <c r="E23" i="4"/>
  <c r="C47" i="4"/>
  <c r="C46" i="4"/>
  <c r="C22" i="4"/>
  <c r="C4" i="4"/>
  <c r="C36" i="4"/>
  <c r="C24" i="4"/>
  <c r="C18" i="4"/>
  <c r="C30" i="4"/>
  <c r="C39" i="4"/>
</calcChain>
</file>

<file path=xl/sharedStrings.xml><?xml version="1.0" encoding="utf-8"?>
<sst xmlns="http://schemas.openxmlformats.org/spreadsheetml/2006/main" count="459" uniqueCount="171">
  <si>
    <t>Tag</t>
  </si>
  <si>
    <t>TagID</t>
  </si>
  <si>
    <t>Tag Description</t>
  </si>
  <si>
    <t>Process</t>
  </si>
  <si>
    <t>Units</t>
  </si>
  <si>
    <t>TagIDLong</t>
  </si>
  <si>
    <t>Notes</t>
  </si>
  <si>
    <t>Status</t>
  </si>
  <si>
    <t>Cumulative Train Cryptosporidium LRV</t>
  </si>
  <si>
    <t>LRV</t>
  </si>
  <si>
    <t>Cumulative Train Giardia LRV</t>
  </si>
  <si>
    <t>Cumulative Train virus LRV</t>
  </si>
  <si>
    <t>MF Filtrate Turbidity</t>
  </si>
  <si>
    <t>MF</t>
  </si>
  <si>
    <t>Filtrate</t>
  </si>
  <si>
    <t>NTU</t>
  </si>
  <si>
    <t>MF/UF Feed Chloramines</t>
  </si>
  <si>
    <t>Feed</t>
  </si>
  <si>
    <t>mg/L</t>
  </si>
  <si>
    <t>%</t>
  </si>
  <si>
    <t>Ozone</t>
  </si>
  <si>
    <t>Water flow</t>
  </si>
  <si>
    <t>OSP 10 Meter</t>
  </si>
  <si>
    <t>Ozone Generator Production Rate</t>
  </si>
  <si>
    <t>Calculated ozone decay between locations 1 and 2</t>
  </si>
  <si>
    <t>Calculated ozone decay between locations 1 and 3</t>
  </si>
  <si>
    <t>Ozone Cryptosporidium LRV</t>
  </si>
  <si>
    <t>Ozone Giardia LRV</t>
  </si>
  <si>
    <t>Ozone Virus LRV</t>
  </si>
  <si>
    <t>Filter 1</t>
  </si>
  <si>
    <t>Filter 2</t>
  </si>
  <si>
    <t>Tertiary Effluent TOC</t>
  </si>
  <si>
    <t>Applied Ozone Dose</t>
  </si>
  <si>
    <t>Ozone to TOC ratio</t>
  </si>
  <si>
    <t>RO Feed TOC</t>
  </si>
  <si>
    <t>RO</t>
  </si>
  <si>
    <t>ug/L</t>
  </si>
  <si>
    <t xml:space="preserve">RO Combined Permeate TOC  </t>
  </si>
  <si>
    <t>Combined Permeate</t>
  </si>
  <si>
    <t>RO EC Removal</t>
  </si>
  <si>
    <t>RO TOC Removal</t>
  </si>
  <si>
    <t>RO Cryptosporidium LRV</t>
  </si>
  <si>
    <t>RO Giardia LRV</t>
  </si>
  <si>
    <t>RO Virus LRV</t>
  </si>
  <si>
    <t>RO Train A Permeate Conductivity</t>
  </si>
  <si>
    <t>uS/cm</t>
  </si>
  <si>
    <t>RO Feed Conductivity</t>
  </si>
  <si>
    <t>RO Train B Permeate Conductivity</t>
  </si>
  <si>
    <t>UF Filtrate Turbidity</t>
  </si>
  <si>
    <t>UF Temperature</t>
  </si>
  <si>
    <t>UV Feed UVT</t>
  </si>
  <si>
    <t>UV Dose</t>
  </si>
  <si>
    <t>mJ/cm2</t>
  </si>
  <si>
    <t>UV Ballast Power</t>
  </si>
  <si>
    <t>UV Influent Sodium Hypochlorite Pump Speed</t>
  </si>
  <si>
    <t>UV Intensity Sensor</t>
  </si>
  <si>
    <t>mW/cm2</t>
  </si>
  <si>
    <t xml:space="preserve">Permeate </t>
  </si>
  <si>
    <t>TestID</t>
  </si>
  <si>
    <t>Test Description</t>
  </si>
  <si>
    <t>Lower Bound (stdev)</t>
  </si>
  <si>
    <t>Upper Bound (stdev)</t>
  </si>
  <si>
    <t>Minimum Failure Duration (mins)</t>
  </si>
  <si>
    <t>Test Frequency</t>
  </si>
  <si>
    <t>Moving Window Size</t>
  </si>
  <si>
    <t>Action</t>
  </si>
  <si>
    <t>Test Order</t>
  </si>
  <si>
    <t>Outlier_1</t>
  </si>
  <si>
    <t>Acute outlier</t>
  </si>
  <si>
    <t>Every 1 minute</t>
  </si>
  <si>
    <t>Daily</t>
  </si>
  <si>
    <t>Flag, Keep, and Alert</t>
  </si>
  <si>
    <t>Outlier_2</t>
  </si>
  <si>
    <t>Outlier_3</t>
  </si>
  <si>
    <t>Outlier_4</t>
  </si>
  <si>
    <t>Outlier_5</t>
  </si>
  <si>
    <t>Outlier_6</t>
  </si>
  <si>
    <t>Outlier_7</t>
  </si>
  <si>
    <t>Outlier_8</t>
  </si>
  <si>
    <t>Outlier_9</t>
  </si>
  <si>
    <t>Outlier_10</t>
  </si>
  <si>
    <t>Outlier_11</t>
  </si>
  <si>
    <t>Chronic outlier</t>
  </si>
  <si>
    <t>Outlier_12</t>
  </si>
  <si>
    <t>Outlier_13</t>
  </si>
  <si>
    <t>Outlier_14</t>
  </si>
  <si>
    <t>Outlier_15</t>
  </si>
  <si>
    <t>Outlier_16</t>
  </si>
  <si>
    <t>Outlier_17</t>
  </si>
  <si>
    <t>Outlier_18</t>
  </si>
  <si>
    <t>Outlier_19</t>
  </si>
  <si>
    <t>Outlier_20</t>
  </si>
  <si>
    <t>Outlier_21</t>
  </si>
  <si>
    <t>OSP 4 Meter</t>
  </si>
  <si>
    <t>Every 15 minutes</t>
  </si>
  <si>
    <t>Outlier_22</t>
  </si>
  <si>
    <t>OSP 7 Meter</t>
  </si>
  <si>
    <t>Outlier_23</t>
  </si>
  <si>
    <t>Outlier_24</t>
  </si>
  <si>
    <t>OSP 4 Meter 2</t>
  </si>
  <si>
    <t>Outlier_25</t>
  </si>
  <si>
    <t>OSP 7 Meter 2</t>
  </si>
  <si>
    <t>Outlier_26</t>
  </si>
  <si>
    <t>Outlier_27</t>
  </si>
  <si>
    <t>Outlier_28</t>
  </si>
  <si>
    <t>Outlier_29</t>
  </si>
  <si>
    <t>Outlier_30</t>
  </si>
  <si>
    <t>Outlier_31</t>
  </si>
  <si>
    <t>Outlier_32</t>
  </si>
  <si>
    <t>Ozone Demand 1</t>
  </si>
  <si>
    <t>Ozone Demand 2</t>
  </si>
  <si>
    <t>Expected OSP 7 Reading 1</t>
  </si>
  <si>
    <t>Expected OSP 7 Reading 2</t>
  </si>
  <si>
    <t>EventID</t>
  </si>
  <si>
    <t>Low UV Feed UVT</t>
  </si>
  <si>
    <t>Stagnant UV Intensity Sensor</t>
  </si>
  <si>
    <t>Train A Permeate</t>
  </si>
  <si>
    <t>Train B Permeate</t>
  </si>
  <si>
    <t>UV Intensity</t>
  </si>
  <si>
    <t>RO Permeate Total Chlorine</t>
  </si>
  <si>
    <t>All</t>
  </si>
  <si>
    <t>BAC Filter 1 Status</t>
  </si>
  <si>
    <t>BAC Filter 2 Status</t>
  </si>
  <si>
    <t>Location Detail</t>
  </si>
  <si>
    <t>MF Status</t>
  </si>
  <si>
    <t>Plantwide Status</t>
  </si>
  <si>
    <t>1 = production</t>
  </si>
  <si>
    <t>1 = production. BAC filter status indicates ozone status</t>
  </si>
  <si>
    <t>Tag (Units)</t>
  </si>
  <si>
    <t>Ozone LRV via Cryptosporidium</t>
  </si>
  <si>
    <t>RO LRV via TOC</t>
  </si>
  <si>
    <t>Purpose</t>
  </si>
  <si>
    <t>Value</t>
  </si>
  <si>
    <t>Event Text</t>
  </si>
  <si>
    <t>High Filtrate Turbidity (0.15 NTU)</t>
  </si>
  <si>
    <t>Event Process</t>
  </si>
  <si>
    <t>Event Type</t>
  </si>
  <si>
    <t>Monitoring</t>
  </si>
  <si>
    <t>Stagnant Filtrate Turbidimeter</t>
  </si>
  <si>
    <t>Water Quality 1</t>
  </si>
  <si>
    <t>Water Quality 2</t>
  </si>
  <si>
    <t>Potential Membrane Breach</t>
  </si>
  <si>
    <t>Feed TOC Meter Drift</t>
  </si>
  <si>
    <t>Chemical Peak</t>
  </si>
  <si>
    <t>UVAOP</t>
  </si>
  <si>
    <t>TagIDs</t>
  </si>
  <si>
    <t>15, 29, 31</t>
  </si>
  <si>
    <t>1, 17</t>
  </si>
  <si>
    <t>Low UV Dose</t>
  </si>
  <si>
    <t>High UV Feed Chloramines</t>
  </si>
  <si>
    <t>Not applicable</t>
  </si>
  <si>
    <t>RO Combined Permeate TOC</t>
  </si>
  <si>
    <t>Partial Ozone Generator Failure</t>
  </si>
  <si>
    <t>Meter Drift at Ozone Meter</t>
  </si>
  <si>
    <t>OSP 4</t>
  </si>
  <si>
    <t>Hach</t>
  </si>
  <si>
    <t>Ozone Production Error</t>
  </si>
  <si>
    <t>decimal</t>
  </si>
  <si>
    <t>High Ozone Demand</t>
  </si>
  <si>
    <t>Ozone Demand Hach Meter</t>
  </si>
  <si>
    <t>OSP 4 Hach</t>
  </si>
  <si>
    <t>OSP 7 Hach</t>
  </si>
  <si>
    <t>Ozone Normalized Difference (Across Meters) OSP 4</t>
  </si>
  <si>
    <t>Ozone Demand Rosemount</t>
  </si>
  <si>
    <t>Rosemount</t>
  </si>
  <si>
    <t>Ozone Normalized Difference (Inst vs Rolling) OSP 4 Hach</t>
  </si>
  <si>
    <t>Ozone Normalized Difference (Inst vs Rolling) OSP 7 Hach</t>
  </si>
  <si>
    <t>Ozone Normalized Difference (Across Meters) OSP 7</t>
  </si>
  <si>
    <t>OSP 7</t>
  </si>
  <si>
    <t>67, 68</t>
  </si>
  <si>
    <t>91, 86, 59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</si>
</sst>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FAADC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4" fillId="0" borderId="1"/>
    <xf numFmtId="0" fontId="5" fillId="2" borderId="3" applyNumberFormat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5" fillId="2" borderId="3" xfId="2"/>
    <xf numFmtId="0" fontId="5" fillId="2" borderId="4" xfId="2" applyBorder="1"/>
    <xf numFmtId="3" fontId="5" fillId="2" borderId="3" xfId="2" applyNumberFormat="1" applyAlignment="1">
      <alignment horizontal="right"/>
    </xf>
    <xf numFmtId="3" fontId="5" fillId="2" borderId="3" xfId="2" applyNumberFormat="1"/>
    <xf numFmtId="0" fontId="5" fillId="2" borderId="3" xfId="2" applyAlignment="1">
      <alignment horizontal="left" wrapText="1"/>
    </xf>
    <xf numFmtId="0" fontId="6" fillId="0" borderId="0" xfId="0" applyFont="1"/>
    <xf numFmtId="0" fontId="5" fillId="2" borderId="3" xfId="2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2" borderId="3" xfId="2" applyNumberFormat="1" applyAlignment="1" applyProtection="1"/>
    <xf numFmtId="0" fontId="5" fillId="2" borderId="4" xfId="2" applyNumberFormat="1" applyBorder="1" applyAlignment="1" applyProtection="1"/>
    <xf numFmtId="3" fontId="5" fillId="2" borderId="4" xfId="2" applyNumberFormat="1" applyBorder="1"/>
    <xf numFmtId="3" fontId="0" fillId="0" borderId="1" xfId="0" applyNumberFormat="1" applyBorder="1"/>
    <xf numFmtId="0" fontId="5" fillId="2" borderId="4" xfId="2" applyBorder="1" applyAlignment="1">
      <alignment wrapText="1"/>
    </xf>
  </cellXfs>
  <cellStyles count="3">
    <cellStyle name="Input" xfId="2" builtinId="20"/>
    <cellStyle name="Normal" xfId="0" builtinId="0"/>
    <cellStyle name="Normal 2" xfId="1" xr:uid="{1AB6A997-213D-EF4F-A137-6A2645912667}"/>
  </cellStyles>
  <dxfs count="4"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OutlierTest" displayName="OutlierTest" ref="A1:M50" totalsRowShown="0">
  <autoFilter ref="A1:M50" xr:uid="{00000000-0009-0000-0100-000003000000}"/>
  <tableColumns count="13">
    <tableColumn id="1" xr3:uid="{00000000-0010-0000-0300-000001000000}" name="TestID"/>
    <tableColumn id="2" xr3:uid="{00000000-0010-0000-0300-000002000000}" name="TagID">
      <calculatedColumnFormula>INDEX(#REF!, MATCH($D2,#REF!, 0), 2)</calculatedColumnFormula>
    </tableColumn>
    <tableColumn id="12" xr3:uid="{A07EC478-7F44-4050-85FE-205B9B087D82}" name="TagIDLong" dataDxfId="3">
      <calculatedColumnFormula>INDEX(#REF!, MATCH($B2,#REF!, 0), 9)</calculatedColumnFormula>
    </tableColumn>
    <tableColumn id="3" xr3:uid="{00000000-0010-0000-0300-000003000000}" name="Tag Description" dataCellStyle="Input"/>
    <tableColumn id="4" xr3:uid="{00000000-0010-0000-0300-000004000000}" name="Units" dataDxfId="2">
      <calculatedColumnFormula>INDEX(#REF!, MATCH($B2,#REF!, 0), 7)</calculatedColumnFormula>
    </tableColumn>
    <tableColumn id="5" xr3:uid="{00000000-0010-0000-0300-000005000000}" name="Test Description" dataCellStyle="Input"/>
    <tableColumn id="6" xr3:uid="{00000000-0010-0000-0300-000006000000}" name="Lower Bound (stdev)" dataCellStyle="Input"/>
    <tableColumn id="7" xr3:uid="{00000000-0010-0000-0300-000007000000}" name="Upper Bound (stdev)" dataCellStyle="Input"/>
    <tableColumn id="8" xr3:uid="{00000000-0010-0000-0300-000008000000}" name="Minimum Failure Duration (mins)" dataCellStyle="Input"/>
    <tableColumn id="11" xr3:uid="{613207F3-8B14-4D54-B612-CD31A29ACD74}" name="Test Frequency" dataDxfId="1" dataCellStyle="Input"/>
    <tableColumn id="13" xr3:uid="{E99712D2-0D31-8849-AE15-BFE541688269}" name="Moving Window Size" dataDxfId="0" dataCellStyle="Input"/>
    <tableColumn id="9" xr3:uid="{00000000-0010-0000-0300-000009000000}" name="Action" dataCellStyle="Input"/>
    <tableColumn id="10" xr3:uid="{00000000-0010-0000-0300-00000A000000}" name="Test Order" dataCellStyle="In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817F-EB9C-47A4-804D-4CF06E690E34}">
  <dimension ref="A1:H23"/>
  <sheetViews>
    <sheetView zoomScale="175" zoomScaleNormal="175" workbookViewId="0">
      <selection activeCell="F26" sqref="F26"/>
    </sheetView>
  </sheetViews>
  <sheetFormatPr defaultRowHeight="15" x14ac:dyDescent="0.25"/>
  <cols>
    <col min="1" max="1" width="5.5703125" bestFit="1" customWidth="1"/>
    <col min="2" max="2" width="50.42578125" bestFit="1" customWidth="1"/>
    <col min="3" max="3" width="13" customWidth="1"/>
    <col min="4" max="4" width="19.5703125" bestFit="1" customWidth="1"/>
    <col min="5" max="5" width="8.5703125" bestFit="1" customWidth="1"/>
    <col min="6" max="6" width="57" bestFit="1" customWidth="1"/>
    <col min="7" max="7" width="7.7109375" bestFit="1" customWidth="1"/>
    <col min="8" max="8" width="46.7109375" bestFit="1" customWidth="1"/>
  </cols>
  <sheetData>
    <row r="1" spans="1:8" x14ac:dyDescent="0.25">
      <c r="A1" s="10" t="s">
        <v>1</v>
      </c>
      <c r="B1" s="10" t="s">
        <v>0</v>
      </c>
      <c r="C1" s="10" t="s">
        <v>3</v>
      </c>
      <c r="D1" s="10" t="s">
        <v>123</v>
      </c>
      <c r="E1" s="10" t="s">
        <v>4</v>
      </c>
      <c r="F1" s="10" t="s">
        <v>128</v>
      </c>
      <c r="G1" s="10" t="s">
        <v>131</v>
      </c>
      <c r="H1" s="10" t="s">
        <v>6</v>
      </c>
    </row>
    <row r="2" spans="1:8" x14ac:dyDescent="0.25">
      <c r="A2">
        <v>86</v>
      </c>
      <c r="B2" t="s">
        <v>156</v>
      </c>
      <c r="C2" t="s">
        <v>20</v>
      </c>
      <c r="E2" t="s">
        <v>157</v>
      </c>
      <c r="F2" s="2" t="str">
        <f t="shared" ref="F2:F23" si="0">IF(ISBLANK(E2)=TRUE,B2,B2&amp;" ("&amp;E2&amp;")")</f>
        <v>Ozone Production Error (decimal)</v>
      </c>
      <c r="G2" t="s">
        <v>132</v>
      </c>
    </row>
    <row r="3" spans="1:8" x14ac:dyDescent="0.25">
      <c r="A3">
        <v>67</v>
      </c>
      <c r="B3" t="s">
        <v>162</v>
      </c>
      <c r="C3" t="s">
        <v>20</v>
      </c>
      <c r="D3" t="s">
        <v>154</v>
      </c>
      <c r="E3" t="s">
        <v>157</v>
      </c>
      <c r="F3" t="str">
        <f t="shared" si="0"/>
        <v>Ozone Normalized Difference (Across Meters) OSP 4 (decimal)</v>
      </c>
      <c r="G3" t="s">
        <v>132</v>
      </c>
    </row>
    <row r="4" spans="1:8" x14ac:dyDescent="0.25">
      <c r="A4">
        <v>59</v>
      </c>
      <c r="B4" t="s">
        <v>159</v>
      </c>
      <c r="C4" t="s">
        <v>20</v>
      </c>
      <c r="D4" t="s">
        <v>155</v>
      </c>
      <c r="E4" t="s">
        <v>18</v>
      </c>
      <c r="F4" t="str">
        <f t="shared" si="0"/>
        <v>Ozone Demand Hach Meter (mg/L)</v>
      </c>
      <c r="G4" t="s">
        <v>132</v>
      </c>
    </row>
    <row r="5" spans="1:8" x14ac:dyDescent="0.25">
      <c r="A5">
        <v>21</v>
      </c>
      <c r="B5" t="s">
        <v>129</v>
      </c>
      <c r="C5" t="s">
        <v>20</v>
      </c>
      <c r="E5" t="s">
        <v>9</v>
      </c>
      <c r="F5" t="str">
        <f t="shared" si="0"/>
        <v>Ozone LRV via Cryptosporidium (LRV)</v>
      </c>
      <c r="G5" t="s">
        <v>132</v>
      </c>
    </row>
    <row r="6" spans="1:8" x14ac:dyDescent="0.25">
      <c r="A6">
        <v>10</v>
      </c>
      <c r="B6" t="s">
        <v>12</v>
      </c>
      <c r="C6" t="s">
        <v>13</v>
      </c>
      <c r="D6" t="s">
        <v>14</v>
      </c>
      <c r="E6" t="s">
        <v>15</v>
      </c>
      <c r="F6" t="str">
        <f t="shared" si="0"/>
        <v>MF Filtrate Turbidity (NTU)</v>
      </c>
      <c r="G6" t="s">
        <v>132</v>
      </c>
    </row>
    <row r="7" spans="1:8" x14ac:dyDescent="0.25">
      <c r="A7">
        <v>15</v>
      </c>
      <c r="B7" t="s">
        <v>151</v>
      </c>
      <c r="C7" t="s">
        <v>35</v>
      </c>
      <c r="D7" t="s">
        <v>38</v>
      </c>
      <c r="E7" t="s">
        <v>36</v>
      </c>
      <c r="F7" t="str">
        <f t="shared" si="0"/>
        <v>RO Combined Permeate TOC (ug/L)</v>
      </c>
      <c r="G7" t="s">
        <v>132</v>
      </c>
    </row>
    <row r="8" spans="1:8" x14ac:dyDescent="0.25">
      <c r="A8">
        <v>29</v>
      </c>
      <c r="B8" t="s">
        <v>44</v>
      </c>
      <c r="C8" t="s">
        <v>35</v>
      </c>
      <c r="D8" t="s">
        <v>116</v>
      </c>
      <c r="E8" t="s">
        <v>45</v>
      </c>
      <c r="F8" t="str">
        <f t="shared" si="0"/>
        <v>RO Train A Permeate Conductivity (uS/cm)</v>
      </c>
      <c r="G8" t="s">
        <v>132</v>
      </c>
    </row>
    <row r="9" spans="1:8" x14ac:dyDescent="0.25">
      <c r="A9">
        <v>31</v>
      </c>
      <c r="B9" t="s">
        <v>47</v>
      </c>
      <c r="C9" t="s">
        <v>35</v>
      </c>
      <c r="D9" t="s">
        <v>117</v>
      </c>
      <c r="E9" t="s">
        <v>45</v>
      </c>
      <c r="F9" t="str">
        <f t="shared" si="0"/>
        <v>RO Train B Permeate Conductivity (uS/cm)</v>
      </c>
      <c r="G9" t="s">
        <v>132</v>
      </c>
    </row>
    <row r="10" spans="1:8" x14ac:dyDescent="0.25">
      <c r="A10">
        <v>1</v>
      </c>
      <c r="B10" t="s">
        <v>34</v>
      </c>
      <c r="C10" t="s">
        <v>35</v>
      </c>
      <c r="D10" t="s">
        <v>17</v>
      </c>
      <c r="E10" t="s">
        <v>18</v>
      </c>
      <c r="F10" t="str">
        <f t="shared" si="0"/>
        <v>RO Feed TOC (mg/L)</v>
      </c>
      <c r="G10" t="s">
        <v>132</v>
      </c>
    </row>
    <row r="11" spans="1:8" x14ac:dyDescent="0.25">
      <c r="A11">
        <v>17</v>
      </c>
      <c r="B11" t="s">
        <v>130</v>
      </c>
      <c r="C11" t="s">
        <v>35</v>
      </c>
      <c r="E11" t="s">
        <v>9</v>
      </c>
      <c r="F11" t="str">
        <f t="shared" si="0"/>
        <v>RO LRV via TOC (LRV)</v>
      </c>
      <c r="G11" t="s">
        <v>132</v>
      </c>
    </row>
    <row r="12" spans="1:8" x14ac:dyDescent="0.25">
      <c r="A12">
        <v>40</v>
      </c>
      <c r="B12" t="s">
        <v>51</v>
      </c>
      <c r="C12" t="s">
        <v>144</v>
      </c>
      <c r="E12" t="s">
        <v>52</v>
      </c>
      <c r="F12" t="str">
        <f t="shared" si="0"/>
        <v>UV Dose (mJ/cm2)</v>
      </c>
      <c r="G12" t="s">
        <v>132</v>
      </c>
    </row>
    <row r="13" spans="1:8" x14ac:dyDescent="0.25">
      <c r="A13">
        <v>65</v>
      </c>
      <c r="B13" t="s">
        <v>118</v>
      </c>
      <c r="C13" t="s">
        <v>144</v>
      </c>
      <c r="E13" t="s">
        <v>56</v>
      </c>
      <c r="F13" t="str">
        <f t="shared" si="0"/>
        <v>UV Intensity (mW/cm2)</v>
      </c>
      <c r="G13" t="s">
        <v>132</v>
      </c>
    </row>
    <row r="14" spans="1:8" x14ac:dyDescent="0.25">
      <c r="A14">
        <v>32</v>
      </c>
      <c r="B14" t="s">
        <v>50</v>
      </c>
      <c r="C14" t="s">
        <v>144</v>
      </c>
      <c r="D14" t="s">
        <v>17</v>
      </c>
      <c r="E14" t="s">
        <v>19</v>
      </c>
      <c r="F14" t="str">
        <f t="shared" si="0"/>
        <v>UV Feed UVT (%)</v>
      </c>
      <c r="G14" t="s">
        <v>132</v>
      </c>
    </row>
    <row r="15" spans="1:8" x14ac:dyDescent="0.25">
      <c r="A15">
        <v>83</v>
      </c>
      <c r="B15" t="s">
        <v>119</v>
      </c>
      <c r="C15" t="s">
        <v>144</v>
      </c>
      <c r="D15" t="s">
        <v>57</v>
      </c>
      <c r="E15" t="s">
        <v>18</v>
      </c>
      <c r="F15" t="str">
        <f t="shared" si="0"/>
        <v>RO Permeate Total Chlorine (mg/L)</v>
      </c>
      <c r="G15" t="s">
        <v>132</v>
      </c>
    </row>
    <row r="16" spans="1:8" x14ac:dyDescent="0.25">
      <c r="A16">
        <v>48</v>
      </c>
      <c r="B16" t="s">
        <v>121</v>
      </c>
      <c r="C16" t="s">
        <v>20</v>
      </c>
      <c r="D16" t="s">
        <v>29</v>
      </c>
      <c r="F16" t="str">
        <f t="shared" si="0"/>
        <v>BAC Filter 1 Status</v>
      </c>
      <c r="G16" t="s">
        <v>7</v>
      </c>
      <c r="H16" t="s">
        <v>127</v>
      </c>
    </row>
    <row r="17" spans="1:8" x14ac:dyDescent="0.25">
      <c r="A17">
        <v>49</v>
      </c>
      <c r="B17" t="s">
        <v>122</v>
      </c>
      <c r="C17" t="s">
        <v>20</v>
      </c>
      <c r="D17" t="s">
        <v>30</v>
      </c>
      <c r="F17" t="str">
        <f t="shared" si="0"/>
        <v>BAC Filter 2 Status</v>
      </c>
      <c r="G17" t="s">
        <v>7</v>
      </c>
      <c r="H17" t="s">
        <v>127</v>
      </c>
    </row>
    <row r="18" spans="1:8" x14ac:dyDescent="0.25">
      <c r="A18">
        <v>64</v>
      </c>
      <c r="B18" t="s">
        <v>124</v>
      </c>
      <c r="C18" t="s">
        <v>13</v>
      </c>
      <c r="F18" t="str">
        <f t="shared" si="0"/>
        <v>MF Status</v>
      </c>
      <c r="G18" t="s">
        <v>7</v>
      </c>
      <c r="H18" t="s">
        <v>126</v>
      </c>
    </row>
    <row r="19" spans="1:8" x14ac:dyDescent="0.25">
      <c r="A19">
        <v>43</v>
      </c>
      <c r="B19" t="s">
        <v>125</v>
      </c>
      <c r="C19" t="s">
        <v>120</v>
      </c>
      <c r="F19" t="str">
        <f t="shared" si="0"/>
        <v>Plantwide Status</v>
      </c>
      <c r="G19" t="s">
        <v>7</v>
      </c>
      <c r="H19" t="s">
        <v>126</v>
      </c>
    </row>
    <row r="20" spans="1:8" x14ac:dyDescent="0.25">
      <c r="A20">
        <v>91</v>
      </c>
      <c r="B20" t="s">
        <v>165</v>
      </c>
      <c r="C20" t="s">
        <v>20</v>
      </c>
      <c r="D20" t="s">
        <v>160</v>
      </c>
      <c r="E20" t="s">
        <v>157</v>
      </c>
      <c r="F20" t="str">
        <f t="shared" si="0"/>
        <v>Ozone Normalized Difference (Inst vs Rolling) OSP 4 Hach (decimal)</v>
      </c>
      <c r="G20" t="s">
        <v>132</v>
      </c>
    </row>
    <row r="21" spans="1:8" x14ac:dyDescent="0.25">
      <c r="A21">
        <v>92</v>
      </c>
      <c r="B21" t="s">
        <v>166</v>
      </c>
      <c r="C21" t="s">
        <v>20</v>
      </c>
      <c r="D21" t="s">
        <v>161</v>
      </c>
      <c r="E21" t="s">
        <v>157</v>
      </c>
      <c r="F21" t="str">
        <f t="shared" si="0"/>
        <v>Ozone Normalized Difference (Inst vs Rolling) OSP 7 Hach (decimal)</v>
      </c>
      <c r="G21" t="s">
        <v>132</v>
      </c>
    </row>
    <row r="22" spans="1:8" x14ac:dyDescent="0.25">
      <c r="A22">
        <v>58</v>
      </c>
      <c r="B22" t="s">
        <v>163</v>
      </c>
      <c r="C22" t="s">
        <v>20</v>
      </c>
      <c r="D22" t="s">
        <v>164</v>
      </c>
      <c r="E22" t="s">
        <v>18</v>
      </c>
      <c r="F22" t="str">
        <f t="shared" si="0"/>
        <v>Ozone Demand Rosemount (mg/L)</v>
      </c>
      <c r="G22" t="s">
        <v>132</v>
      </c>
    </row>
    <row r="23" spans="1:8" x14ac:dyDescent="0.25">
      <c r="A23">
        <v>68</v>
      </c>
      <c r="B23" t="s">
        <v>167</v>
      </c>
      <c r="C23" t="s">
        <v>20</v>
      </c>
      <c r="D23" t="s">
        <v>168</v>
      </c>
      <c r="E23" t="s">
        <v>157</v>
      </c>
      <c r="F23" t="str">
        <f t="shared" si="0"/>
        <v>Ozone Normalized Difference (Across Meters) OSP 7 (decimal)</v>
      </c>
      <c r="G23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399E-CD42-4A99-B0FE-F8AB91E65093}">
  <dimension ref="A1:E17"/>
  <sheetViews>
    <sheetView tabSelected="1" zoomScale="160" zoomScaleNormal="160" workbookViewId="0">
      <selection activeCell="G15" sqref="G15"/>
    </sheetView>
  </sheetViews>
  <sheetFormatPr defaultRowHeight="15" x14ac:dyDescent="0.25"/>
  <cols>
    <col min="2" max="2" width="29.85546875" bestFit="1" customWidth="1"/>
    <col min="3" max="3" width="13.28515625" bestFit="1" customWidth="1"/>
    <col min="4" max="4" width="14.85546875" bestFit="1" customWidth="1"/>
  </cols>
  <sheetData>
    <row r="1" spans="1:5" x14ac:dyDescent="0.25">
      <c r="A1" s="10" t="s">
        <v>113</v>
      </c>
      <c r="B1" s="10" t="s">
        <v>133</v>
      </c>
      <c r="C1" s="10" t="s">
        <v>135</v>
      </c>
      <c r="D1" s="10" t="s">
        <v>136</v>
      </c>
      <c r="E1" s="10" t="s">
        <v>145</v>
      </c>
    </row>
    <row r="2" spans="1:5" x14ac:dyDescent="0.25">
      <c r="A2">
        <v>1</v>
      </c>
      <c r="B2" t="s">
        <v>134</v>
      </c>
      <c r="C2" t="s">
        <v>13</v>
      </c>
      <c r="D2" t="s">
        <v>3</v>
      </c>
      <c r="E2">
        <v>10</v>
      </c>
    </row>
    <row r="3" spans="1:5" x14ac:dyDescent="0.25">
      <c r="A3">
        <v>2</v>
      </c>
      <c r="B3" t="s">
        <v>138</v>
      </c>
      <c r="C3" t="s">
        <v>13</v>
      </c>
      <c r="D3" t="s">
        <v>137</v>
      </c>
      <c r="E3">
        <v>10</v>
      </c>
    </row>
    <row r="4" spans="1:5" x14ac:dyDescent="0.25">
      <c r="A4">
        <v>3</v>
      </c>
      <c r="B4" t="s">
        <v>150</v>
      </c>
      <c r="C4" t="s">
        <v>13</v>
      </c>
      <c r="D4" t="s">
        <v>139</v>
      </c>
    </row>
    <row r="5" spans="1:5" x14ac:dyDescent="0.25">
      <c r="A5">
        <v>4</v>
      </c>
      <c r="B5" t="s">
        <v>150</v>
      </c>
      <c r="C5" t="s">
        <v>13</v>
      </c>
      <c r="D5" t="s">
        <v>140</v>
      </c>
    </row>
    <row r="6" spans="1:5" x14ac:dyDescent="0.25">
      <c r="A6">
        <v>5</v>
      </c>
      <c r="B6" t="s">
        <v>141</v>
      </c>
      <c r="C6" t="s">
        <v>35</v>
      </c>
      <c r="D6" t="s">
        <v>3</v>
      </c>
      <c r="E6" t="s">
        <v>146</v>
      </c>
    </row>
    <row r="7" spans="1:5" x14ac:dyDescent="0.25">
      <c r="A7">
        <v>6</v>
      </c>
      <c r="B7" t="s">
        <v>142</v>
      </c>
      <c r="C7" t="s">
        <v>35</v>
      </c>
      <c r="D7" t="s">
        <v>137</v>
      </c>
      <c r="E7" t="s">
        <v>147</v>
      </c>
    </row>
    <row r="8" spans="1:5" x14ac:dyDescent="0.25">
      <c r="A8">
        <v>7</v>
      </c>
      <c r="B8" t="s">
        <v>143</v>
      </c>
      <c r="C8" t="s">
        <v>35</v>
      </c>
      <c r="D8" t="s">
        <v>139</v>
      </c>
      <c r="E8" t="s">
        <v>146</v>
      </c>
    </row>
    <row r="9" spans="1:5" x14ac:dyDescent="0.25">
      <c r="A9">
        <v>8</v>
      </c>
      <c r="B9" t="s">
        <v>150</v>
      </c>
      <c r="C9" t="s">
        <v>35</v>
      </c>
      <c r="D9" t="s">
        <v>140</v>
      </c>
    </row>
    <row r="10" spans="1:5" x14ac:dyDescent="0.25">
      <c r="A10">
        <v>9</v>
      </c>
      <c r="B10" t="s">
        <v>148</v>
      </c>
      <c r="C10" t="s">
        <v>144</v>
      </c>
      <c r="D10" t="s">
        <v>3</v>
      </c>
      <c r="E10">
        <v>40</v>
      </c>
    </row>
    <row r="11" spans="1:5" x14ac:dyDescent="0.25">
      <c r="A11">
        <v>10</v>
      </c>
      <c r="B11" t="s">
        <v>115</v>
      </c>
      <c r="C11" t="s">
        <v>144</v>
      </c>
      <c r="D11" t="s">
        <v>137</v>
      </c>
      <c r="E11">
        <v>65</v>
      </c>
    </row>
    <row r="12" spans="1:5" x14ac:dyDescent="0.25">
      <c r="A12">
        <v>11</v>
      </c>
      <c r="B12" t="s">
        <v>114</v>
      </c>
      <c r="C12" t="s">
        <v>144</v>
      </c>
      <c r="D12" t="s">
        <v>139</v>
      </c>
      <c r="E12">
        <v>32</v>
      </c>
    </row>
    <row r="13" spans="1:5" x14ac:dyDescent="0.25">
      <c r="A13">
        <v>12</v>
      </c>
      <c r="B13" t="s">
        <v>149</v>
      </c>
      <c r="C13" t="s">
        <v>144</v>
      </c>
      <c r="D13" t="s">
        <v>140</v>
      </c>
      <c r="E13">
        <v>83</v>
      </c>
    </row>
    <row r="14" spans="1:5" x14ac:dyDescent="0.25">
      <c r="A14">
        <v>13</v>
      </c>
      <c r="B14" t="s">
        <v>152</v>
      </c>
      <c r="C14" t="s">
        <v>20</v>
      </c>
      <c r="D14" t="s">
        <v>3</v>
      </c>
      <c r="E14">
        <v>86</v>
      </c>
    </row>
    <row r="15" spans="1:5" x14ac:dyDescent="0.25">
      <c r="A15">
        <v>14</v>
      </c>
      <c r="B15" t="s">
        <v>153</v>
      </c>
      <c r="C15" t="s">
        <v>20</v>
      </c>
      <c r="D15" t="s">
        <v>137</v>
      </c>
      <c r="E15" t="s">
        <v>169</v>
      </c>
    </row>
    <row r="16" spans="1:5" x14ac:dyDescent="0.25">
      <c r="A16">
        <v>15</v>
      </c>
      <c r="B16" t="s">
        <v>158</v>
      </c>
      <c r="C16" t="s">
        <v>20</v>
      </c>
      <c r="D16" t="s">
        <v>139</v>
      </c>
      <c r="E16" t="s">
        <v>170</v>
      </c>
    </row>
    <row r="17" spans="1:4" x14ac:dyDescent="0.25">
      <c r="A17">
        <v>16</v>
      </c>
      <c r="B17" t="s">
        <v>150</v>
      </c>
      <c r="C17" t="s">
        <v>20</v>
      </c>
      <c r="D17" t="s">
        <v>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00"/>
  <sheetViews>
    <sheetView workbookViewId="0"/>
  </sheetViews>
  <sheetFormatPr defaultColWidth="8.85546875" defaultRowHeight="15" x14ac:dyDescent="0.25"/>
  <cols>
    <col min="1" max="1" width="14.42578125" style="1" bestFit="1" customWidth="1"/>
    <col min="2" max="2" width="12.42578125" bestFit="1" customWidth="1"/>
    <col min="3" max="3" width="34.7109375" bestFit="1" customWidth="1"/>
    <col min="4" max="4" width="31.42578125" style="2" bestFit="1" customWidth="1"/>
    <col min="5" max="5" width="10" customWidth="1"/>
    <col min="6" max="6" width="17.42578125" bestFit="1" customWidth="1"/>
    <col min="7" max="7" width="21.85546875" style="1" bestFit="1" customWidth="1"/>
    <col min="8" max="8" width="22.85546875" style="1" bestFit="1" customWidth="1"/>
    <col min="9" max="9" width="33.42578125" style="1" bestFit="1" customWidth="1"/>
    <col min="10" max="11" width="28.42578125" style="1" customWidth="1"/>
    <col min="12" max="12" width="20.42578125" bestFit="1" customWidth="1"/>
    <col min="13" max="13" width="12.42578125" style="1" bestFit="1" customWidth="1"/>
  </cols>
  <sheetData>
    <row r="1" spans="1:13" ht="19.5" customHeight="1" x14ac:dyDescent="0.25">
      <c r="A1" s="1" t="s">
        <v>58</v>
      </c>
      <c r="B1" t="s">
        <v>1</v>
      </c>
      <c r="C1" t="s">
        <v>5</v>
      </c>
      <c r="D1" s="2" t="s">
        <v>2</v>
      </c>
      <c r="E1" t="s">
        <v>4</v>
      </c>
      <c r="F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t="s">
        <v>65</v>
      </c>
      <c r="M1" s="1" t="s">
        <v>66</v>
      </c>
    </row>
    <row r="2" spans="1:13" ht="19.5" customHeight="1" x14ac:dyDescent="0.25">
      <c r="A2" s="3" t="s">
        <v>67</v>
      </c>
      <c r="B2" s="4" t="e">
        <f>INDEX(#REF!, MATCH($D2,#REF!, 0), 2)</f>
        <v>#REF!</v>
      </c>
      <c r="C2" t="e">
        <f>INDEX(#REF!, MATCH($B2,#REF!, 0), 9)</f>
        <v>#REF!</v>
      </c>
      <c r="D2" s="9" t="s">
        <v>34</v>
      </c>
      <c r="E2" t="e">
        <f>INDEX(#REF!, MATCH($B2,#REF!, 0), 7)</f>
        <v>#REF!</v>
      </c>
      <c r="F2" s="5" t="s">
        <v>68</v>
      </c>
      <c r="G2" s="7">
        <v>-2</v>
      </c>
      <c r="H2" s="7">
        <v>2</v>
      </c>
      <c r="I2" s="7">
        <v>2</v>
      </c>
      <c r="J2" s="7" t="s">
        <v>69</v>
      </c>
      <c r="K2" s="7" t="s">
        <v>70</v>
      </c>
      <c r="L2" s="5" t="s">
        <v>71</v>
      </c>
      <c r="M2" s="7">
        <v>2</v>
      </c>
    </row>
    <row r="3" spans="1:13" ht="19.5" customHeight="1" x14ac:dyDescent="0.25">
      <c r="A3" s="3" t="s">
        <v>72</v>
      </c>
      <c r="B3" s="4" t="e">
        <f>INDEX(#REF!, MATCH($D3,#REF!, 0), 2)</f>
        <v>#REF!</v>
      </c>
      <c r="C3" t="e">
        <f>INDEX(#REF!, MATCH($B3,#REF!, 0), 9)</f>
        <v>#REF!</v>
      </c>
      <c r="D3" s="9" t="s">
        <v>37</v>
      </c>
      <c r="E3" t="e">
        <f>INDEX(#REF!, MATCH($B3,#REF!, 0), 7)</f>
        <v>#REF!</v>
      </c>
      <c r="F3" s="5" t="s">
        <v>68</v>
      </c>
      <c r="G3" s="7">
        <v>-2</v>
      </c>
      <c r="H3" s="7">
        <v>2</v>
      </c>
      <c r="I3" s="7">
        <v>2</v>
      </c>
      <c r="J3" s="7" t="s">
        <v>69</v>
      </c>
      <c r="K3" s="7" t="s">
        <v>70</v>
      </c>
      <c r="L3" s="5" t="s">
        <v>71</v>
      </c>
      <c r="M3" s="7">
        <v>2</v>
      </c>
    </row>
    <row r="4" spans="1:13" ht="19.5" customHeight="1" x14ac:dyDescent="0.25">
      <c r="A4" s="3" t="s">
        <v>73</v>
      </c>
      <c r="B4" s="4" t="e">
        <f>INDEX(#REF!, MATCH($D4,#REF!, 0), 2)</f>
        <v>#REF!</v>
      </c>
      <c r="C4" t="e">
        <f>INDEX(#REF!, MATCH($B4,#REF!, 0), 9)</f>
        <v>#REF!</v>
      </c>
      <c r="D4" s="9" t="s">
        <v>39</v>
      </c>
      <c r="E4" t="e">
        <f>INDEX(#REF!, MATCH($B4,#REF!, 0), 7)</f>
        <v>#REF!</v>
      </c>
      <c r="F4" s="5" t="s">
        <v>68</v>
      </c>
      <c r="G4" s="7">
        <v>-2</v>
      </c>
      <c r="H4" s="7">
        <v>2</v>
      </c>
      <c r="I4" s="7">
        <v>2</v>
      </c>
      <c r="J4" s="7" t="s">
        <v>69</v>
      </c>
      <c r="K4" s="7" t="s">
        <v>70</v>
      </c>
      <c r="L4" s="5" t="s">
        <v>71</v>
      </c>
      <c r="M4" s="7">
        <v>2</v>
      </c>
    </row>
    <row r="5" spans="1:13" ht="19.5" customHeight="1" x14ac:dyDescent="0.25">
      <c r="A5" s="3" t="s">
        <v>74</v>
      </c>
      <c r="B5" s="4" t="e">
        <f>INDEX(#REF!, MATCH($D5,#REF!, 0), 2)</f>
        <v>#REF!</v>
      </c>
      <c r="C5" t="e">
        <f>INDEX(#REF!, MATCH($B5,#REF!, 0), 9)</f>
        <v>#REF!</v>
      </c>
      <c r="D5" s="9" t="s">
        <v>40</v>
      </c>
      <c r="E5" t="e">
        <f>INDEX(#REF!, MATCH($B5,#REF!, 0), 7)</f>
        <v>#REF!</v>
      </c>
      <c r="F5" s="5" t="s">
        <v>68</v>
      </c>
      <c r="G5" s="7">
        <v>-2</v>
      </c>
      <c r="H5" s="7">
        <v>2</v>
      </c>
      <c r="I5" s="7">
        <v>2</v>
      </c>
      <c r="J5" s="7" t="s">
        <v>69</v>
      </c>
      <c r="K5" s="7" t="s">
        <v>70</v>
      </c>
      <c r="L5" s="5" t="s">
        <v>71</v>
      </c>
      <c r="M5" s="7">
        <v>2</v>
      </c>
    </row>
    <row r="6" spans="1:13" ht="19.5" customHeight="1" x14ac:dyDescent="0.25">
      <c r="A6" s="3" t="s">
        <v>75</v>
      </c>
      <c r="B6" s="4" t="e">
        <f>INDEX(#REF!, MATCH($D6,#REF!, 0), 2)</f>
        <v>#REF!</v>
      </c>
      <c r="C6" t="e">
        <f>INDEX(#REF!, MATCH($B6,#REF!, 0), 9)</f>
        <v>#REF!</v>
      </c>
      <c r="D6" s="9" t="s">
        <v>41</v>
      </c>
      <c r="E6" t="e">
        <f>INDEX(#REF!, MATCH($B6,#REF!, 0), 7)</f>
        <v>#REF!</v>
      </c>
      <c r="F6" s="5" t="s">
        <v>68</v>
      </c>
      <c r="G6" s="7">
        <v>-2</v>
      </c>
      <c r="H6" s="7">
        <v>2</v>
      </c>
      <c r="I6" s="7">
        <v>2</v>
      </c>
      <c r="J6" s="7" t="s">
        <v>69</v>
      </c>
      <c r="K6" s="7" t="s">
        <v>70</v>
      </c>
      <c r="L6" s="5" t="s">
        <v>71</v>
      </c>
      <c r="M6" s="7">
        <v>2</v>
      </c>
    </row>
    <row r="7" spans="1:13" ht="19.5" customHeight="1" x14ac:dyDescent="0.25">
      <c r="A7" s="3" t="s">
        <v>76</v>
      </c>
      <c r="B7" s="4" t="e">
        <f>INDEX(#REF!, MATCH($D7,#REF!, 0), 2)</f>
        <v>#REF!</v>
      </c>
      <c r="C7" t="e">
        <f>INDEX(#REF!, MATCH($B7,#REF!, 0), 9)</f>
        <v>#REF!</v>
      </c>
      <c r="D7" s="9" t="s">
        <v>42</v>
      </c>
      <c r="E7" t="e">
        <f>INDEX(#REF!, MATCH($B7,#REF!, 0), 7)</f>
        <v>#REF!</v>
      </c>
      <c r="F7" s="5" t="s">
        <v>68</v>
      </c>
      <c r="G7" s="7">
        <v>-2</v>
      </c>
      <c r="H7" s="7">
        <v>2</v>
      </c>
      <c r="I7" s="7">
        <v>2</v>
      </c>
      <c r="J7" s="7" t="s">
        <v>69</v>
      </c>
      <c r="K7" s="7" t="s">
        <v>70</v>
      </c>
      <c r="L7" s="5" t="s">
        <v>71</v>
      </c>
      <c r="M7" s="7">
        <v>2</v>
      </c>
    </row>
    <row r="8" spans="1:13" ht="19.5" customHeight="1" x14ac:dyDescent="0.25">
      <c r="A8" s="3" t="s">
        <v>77</v>
      </c>
      <c r="B8" s="4" t="e">
        <f>INDEX(#REF!, MATCH($D8,#REF!, 0), 2)</f>
        <v>#REF!</v>
      </c>
      <c r="C8" t="e">
        <f>INDEX(#REF!, MATCH($B8,#REF!, 0), 9)</f>
        <v>#REF!</v>
      </c>
      <c r="D8" s="9" t="s">
        <v>43</v>
      </c>
      <c r="E8" t="e">
        <f>INDEX(#REF!, MATCH($B8,#REF!, 0), 7)</f>
        <v>#REF!</v>
      </c>
      <c r="F8" s="5" t="s">
        <v>68</v>
      </c>
      <c r="G8" s="7">
        <v>-2</v>
      </c>
      <c r="H8" s="7">
        <v>2</v>
      </c>
      <c r="I8" s="7">
        <v>2</v>
      </c>
      <c r="J8" s="7" t="s">
        <v>69</v>
      </c>
      <c r="K8" s="7" t="s">
        <v>70</v>
      </c>
      <c r="L8" s="5" t="s">
        <v>71</v>
      </c>
      <c r="M8" s="7">
        <v>2</v>
      </c>
    </row>
    <row r="9" spans="1:13" ht="19.5" customHeight="1" x14ac:dyDescent="0.25">
      <c r="A9" s="3" t="s">
        <v>78</v>
      </c>
      <c r="B9" s="4" t="e">
        <f>INDEX(#REF!, MATCH($D9,#REF!, 0), 2)</f>
        <v>#REF!</v>
      </c>
      <c r="C9" t="e">
        <f>INDEX(#REF!, MATCH($B9,#REF!, 0), 9)</f>
        <v>#REF!</v>
      </c>
      <c r="D9" s="9" t="s">
        <v>46</v>
      </c>
      <c r="E9" t="e">
        <f>INDEX(#REF!, MATCH($B9,#REF!, 0), 7)</f>
        <v>#REF!</v>
      </c>
      <c r="F9" s="5" t="s">
        <v>68</v>
      </c>
      <c r="G9" s="7">
        <v>-2</v>
      </c>
      <c r="H9" s="7">
        <v>2</v>
      </c>
      <c r="I9" s="7">
        <v>2</v>
      </c>
      <c r="J9" s="7" t="s">
        <v>69</v>
      </c>
      <c r="K9" s="7" t="s">
        <v>70</v>
      </c>
      <c r="L9" s="5" t="s">
        <v>71</v>
      </c>
      <c r="M9" s="7">
        <v>2</v>
      </c>
    </row>
    <row r="10" spans="1:13" ht="19.5" customHeight="1" x14ac:dyDescent="0.25">
      <c r="A10" s="3" t="s">
        <v>79</v>
      </c>
      <c r="B10" s="4" t="e">
        <f>INDEX(#REF!, MATCH($D10,#REF!, 0), 2)</f>
        <v>#REF!</v>
      </c>
      <c r="C10" t="e">
        <f>INDEX(#REF!, MATCH($B10,#REF!, 0), 9)</f>
        <v>#REF!</v>
      </c>
      <c r="D10" s="9" t="s">
        <v>44</v>
      </c>
      <c r="E10" t="e">
        <f>INDEX(#REF!, MATCH($B10,#REF!, 0), 7)</f>
        <v>#REF!</v>
      </c>
      <c r="F10" s="5" t="s">
        <v>68</v>
      </c>
      <c r="G10" s="7">
        <v>-2</v>
      </c>
      <c r="H10" s="7">
        <v>2</v>
      </c>
      <c r="I10" s="7">
        <v>2</v>
      </c>
      <c r="J10" s="7" t="s">
        <v>69</v>
      </c>
      <c r="K10" s="7" t="s">
        <v>70</v>
      </c>
      <c r="L10" s="5" t="s">
        <v>71</v>
      </c>
      <c r="M10" s="7">
        <v>2</v>
      </c>
    </row>
    <row r="11" spans="1:13" ht="19.5" customHeight="1" x14ac:dyDescent="0.25">
      <c r="A11" s="3" t="s">
        <v>80</v>
      </c>
      <c r="B11" s="4" t="e">
        <f>INDEX(#REF!, MATCH($D11,#REF!, 0), 2)</f>
        <v>#REF!</v>
      </c>
      <c r="C11" t="e">
        <f>INDEX(#REF!, MATCH($B11,#REF!, 0), 9)</f>
        <v>#REF!</v>
      </c>
      <c r="D11" s="9" t="s">
        <v>47</v>
      </c>
      <c r="E11" t="e">
        <f>INDEX(#REF!, MATCH($B11,#REF!, 0), 7)</f>
        <v>#REF!</v>
      </c>
      <c r="F11" s="5" t="s">
        <v>68</v>
      </c>
      <c r="G11" s="7">
        <v>-2</v>
      </c>
      <c r="H11" s="7">
        <v>2</v>
      </c>
      <c r="I11" s="7">
        <v>2</v>
      </c>
      <c r="J11" s="7" t="s">
        <v>69</v>
      </c>
      <c r="K11" s="7" t="s">
        <v>70</v>
      </c>
      <c r="L11" s="5" t="s">
        <v>71</v>
      </c>
      <c r="M11" s="7">
        <v>2</v>
      </c>
    </row>
    <row r="12" spans="1:13" ht="19.5" customHeight="1" x14ac:dyDescent="0.25">
      <c r="A12" s="3" t="s">
        <v>81</v>
      </c>
      <c r="B12" s="4" t="e">
        <f>INDEX(#REF!, MATCH($D12,#REF!, 0), 2)</f>
        <v>#REF!</v>
      </c>
      <c r="C12" t="e">
        <f>INDEX(#REF!, MATCH($B12,#REF!, 0), 9)</f>
        <v>#REF!</v>
      </c>
      <c r="D12" s="9" t="s">
        <v>34</v>
      </c>
      <c r="E12" t="e">
        <f>INDEX(#REF!, MATCH($B12,#REF!, 0), 7)</f>
        <v>#REF!</v>
      </c>
      <c r="F12" s="5" t="s">
        <v>82</v>
      </c>
      <c r="G12" s="7">
        <v>-1</v>
      </c>
      <c r="H12" s="7">
        <v>1</v>
      </c>
      <c r="I12" s="7">
        <v>1440</v>
      </c>
      <c r="J12" s="7" t="s">
        <v>69</v>
      </c>
      <c r="K12" s="7" t="s">
        <v>70</v>
      </c>
      <c r="L12" s="5" t="s">
        <v>71</v>
      </c>
      <c r="M12" s="7">
        <v>2</v>
      </c>
    </row>
    <row r="13" spans="1:13" ht="19.5" customHeight="1" x14ac:dyDescent="0.25">
      <c r="A13" s="3" t="s">
        <v>83</v>
      </c>
      <c r="B13" s="4" t="e">
        <f>INDEX(#REF!, MATCH($D13,#REF!, 0), 2)</f>
        <v>#REF!</v>
      </c>
      <c r="C13" t="e">
        <f>INDEX(#REF!, MATCH($B13,#REF!, 0), 9)</f>
        <v>#REF!</v>
      </c>
      <c r="D13" s="9" t="s">
        <v>37</v>
      </c>
      <c r="E13" t="e">
        <f>INDEX(#REF!, MATCH($B13,#REF!, 0), 7)</f>
        <v>#REF!</v>
      </c>
      <c r="F13" s="5" t="s">
        <v>82</v>
      </c>
      <c r="G13" s="7">
        <v>-1</v>
      </c>
      <c r="H13" s="7">
        <v>1</v>
      </c>
      <c r="I13" s="7">
        <v>1440</v>
      </c>
      <c r="J13" s="7" t="s">
        <v>69</v>
      </c>
      <c r="K13" s="7" t="s">
        <v>70</v>
      </c>
      <c r="L13" s="5" t="s">
        <v>71</v>
      </c>
      <c r="M13" s="7">
        <v>2</v>
      </c>
    </row>
    <row r="14" spans="1:13" ht="19.5" customHeight="1" x14ac:dyDescent="0.25">
      <c r="A14" s="3" t="s">
        <v>84</v>
      </c>
      <c r="B14" s="4" t="e">
        <f>INDEX(#REF!, MATCH($D14,#REF!, 0), 2)</f>
        <v>#REF!</v>
      </c>
      <c r="C14" t="e">
        <f>INDEX(#REF!, MATCH($B14,#REF!, 0), 9)</f>
        <v>#REF!</v>
      </c>
      <c r="D14" s="9" t="s">
        <v>39</v>
      </c>
      <c r="E14" t="e">
        <f>INDEX(#REF!, MATCH($B14,#REF!, 0), 7)</f>
        <v>#REF!</v>
      </c>
      <c r="F14" s="5" t="s">
        <v>82</v>
      </c>
      <c r="G14" s="7">
        <v>-1</v>
      </c>
      <c r="H14" s="7">
        <v>1</v>
      </c>
      <c r="I14" s="7">
        <v>1440</v>
      </c>
      <c r="J14" s="7" t="s">
        <v>69</v>
      </c>
      <c r="K14" s="7" t="s">
        <v>70</v>
      </c>
      <c r="L14" s="5" t="s">
        <v>71</v>
      </c>
      <c r="M14" s="7">
        <v>2</v>
      </c>
    </row>
    <row r="15" spans="1:13" ht="19.5" customHeight="1" x14ac:dyDescent="0.25">
      <c r="A15" s="3" t="s">
        <v>85</v>
      </c>
      <c r="B15" s="4" t="e">
        <f>INDEX(#REF!, MATCH($D15,#REF!, 0), 2)</f>
        <v>#REF!</v>
      </c>
      <c r="C15" t="e">
        <f>INDEX(#REF!, MATCH($B15,#REF!, 0), 9)</f>
        <v>#REF!</v>
      </c>
      <c r="D15" s="9" t="s">
        <v>40</v>
      </c>
      <c r="E15" t="e">
        <f>INDEX(#REF!, MATCH($B15,#REF!, 0), 7)</f>
        <v>#REF!</v>
      </c>
      <c r="F15" s="5" t="s">
        <v>82</v>
      </c>
      <c r="G15" s="7">
        <v>-1</v>
      </c>
      <c r="H15" s="7">
        <v>1</v>
      </c>
      <c r="I15" s="7">
        <v>1440</v>
      </c>
      <c r="J15" s="7" t="s">
        <v>69</v>
      </c>
      <c r="K15" s="7" t="s">
        <v>70</v>
      </c>
      <c r="L15" s="5" t="s">
        <v>71</v>
      </c>
      <c r="M15" s="7">
        <v>2</v>
      </c>
    </row>
    <row r="16" spans="1:13" ht="19.5" customHeight="1" x14ac:dyDescent="0.25">
      <c r="A16" s="3" t="s">
        <v>86</v>
      </c>
      <c r="B16" s="4" t="e">
        <f>INDEX(#REF!, MATCH($D16,#REF!, 0), 2)</f>
        <v>#REF!</v>
      </c>
      <c r="C16" t="e">
        <f>INDEX(#REF!, MATCH($B16,#REF!, 0), 9)</f>
        <v>#REF!</v>
      </c>
      <c r="D16" s="9" t="s">
        <v>41</v>
      </c>
      <c r="E16" t="e">
        <f>INDEX(#REF!, MATCH($B16,#REF!, 0), 7)</f>
        <v>#REF!</v>
      </c>
      <c r="F16" s="5" t="s">
        <v>82</v>
      </c>
      <c r="G16" s="7">
        <v>-1</v>
      </c>
      <c r="H16" s="7">
        <v>1</v>
      </c>
      <c r="I16" s="7">
        <v>1440</v>
      </c>
      <c r="J16" s="7" t="s">
        <v>69</v>
      </c>
      <c r="K16" s="7" t="s">
        <v>70</v>
      </c>
      <c r="L16" s="5" t="s">
        <v>71</v>
      </c>
      <c r="M16" s="7">
        <v>2</v>
      </c>
    </row>
    <row r="17" spans="1:13" ht="19.5" customHeight="1" x14ac:dyDescent="0.25">
      <c r="A17" s="3" t="s">
        <v>87</v>
      </c>
      <c r="B17" s="4" t="e">
        <f>INDEX(#REF!, MATCH($D17,#REF!, 0), 2)</f>
        <v>#REF!</v>
      </c>
      <c r="C17" t="e">
        <f>INDEX(#REF!, MATCH($B17,#REF!, 0), 9)</f>
        <v>#REF!</v>
      </c>
      <c r="D17" s="9" t="s">
        <v>42</v>
      </c>
      <c r="E17" t="e">
        <f>INDEX(#REF!, MATCH($B17,#REF!, 0), 7)</f>
        <v>#REF!</v>
      </c>
      <c r="F17" s="5" t="s">
        <v>82</v>
      </c>
      <c r="G17" s="7">
        <v>-1</v>
      </c>
      <c r="H17" s="7">
        <v>1</v>
      </c>
      <c r="I17" s="7">
        <v>1440</v>
      </c>
      <c r="J17" s="7" t="s">
        <v>69</v>
      </c>
      <c r="K17" s="7" t="s">
        <v>70</v>
      </c>
      <c r="L17" s="5" t="s">
        <v>71</v>
      </c>
      <c r="M17" s="7">
        <v>2</v>
      </c>
    </row>
    <row r="18" spans="1:13" ht="19.5" customHeight="1" x14ac:dyDescent="0.25">
      <c r="A18" s="3" t="s">
        <v>88</v>
      </c>
      <c r="B18" s="4" t="e">
        <f>INDEX(#REF!, MATCH($D18,#REF!, 0), 2)</f>
        <v>#REF!</v>
      </c>
      <c r="C18" t="e">
        <f>INDEX(#REF!, MATCH($B18,#REF!, 0), 9)</f>
        <v>#REF!</v>
      </c>
      <c r="D18" s="9" t="s">
        <v>43</v>
      </c>
      <c r="E18" t="e">
        <f>INDEX(#REF!, MATCH($B18,#REF!, 0), 7)</f>
        <v>#REF!</v>
      </c>
      <c r="F18" s="5" t="s">
        <v>82</v>
      </c>
      <c r="G18" s="7">
        <v>-1</v>
      </c>
      <c r="H18" s="7">
        <v>1</v>
      </c>
      <c r="I18" s="7">
        <v>1440</v>
      </c>
      <c r="J18" s="7" t="s">
        <v>69</v>
      </c>
      <c r="K18" s="7" t="s">
        <v>70</v>
      </c>
      <c r="L18" s="5" t="s">
        <v>71</v>
      </c>
      <c r="M18" s="7">
        <v>2</v>
      </c>
    </row>
    <row r="19" spans="1:13" ht="19.5" customHeight="1" x14ac:dyDescent="0.25">
      <c r="A19" s="3" t="s">
        <v>89</v>
      </c>
      <c r="B19" s="4" t="e">
        <f>INDEX(#REF!, MATCH($D19,#REF!, 0), 2)</f>
        <v>#REF!</v>
      </c>
      <c r="C19" s="12" t="e">
        <f>INDEX(#REF!, MATCH($B19,#REF!, 0), 9)</f>
        <v>#REF!</v>
      </c>
      <c r="D19" s="9" t="s">
        <v>46</v>
      </c>
      <c r="E19" t="e">
        <f>INDEX(#REF!, MATCH($B19,#REF!, 0), 7)</f>
        <v>#REF!</v>
      </c>
      <c r="F19" s="5" t="s">
        <v>82</v>
      </c>
      <c r="G19" s="7">
        <v>-1</v>
      </c>
      <c r="H19" s="7">
        <v>1</v>
      </c>
      <c r="I19" s="7">
        <v>1440</v>
      </c>
      <c r="J19" s="7" t="s">
        <v>69</v>
      </c>
      <c r="K19" s="7" t="s">
        <v>70</v>
      </c>
      <c r="L19" s="5" t="s">
        <v>71</v>
      </c>
      <c r="M19" s="7">
        <v>2</v>
      </c>
    </row>
    <row r="20" spans="1:13" ht="19.5" customHeight="1" x14ac:dyDescent="0.25">
      <c r="A20" s="3" t="s">
        <v>90</v>
      </c>
      <c r="B20" s="4" t="e">
        <f>INDEX(#REF!, MATCH($D20,#REF!, 0), 2)</f>
        <v>#REF!</v>
      </c>
      <c r="C20" s="12" t="e">
        <f>INDEX(#REF!, MATCH($B20,#REF!, 0), 9)</f>
        <v>#REF!</v>
      </c>
      <c r="D20" s="9" t="s">
        <v>44</v>
      </c>
      <c r="E20" t="e">
        <f>INDEX(#REF!, MATCH($B20,#REF!, 0), 7)</f>
        <v>#REF!</v>
      </c>
      <c r="F20" s="5" t="s">
        <v>82</v>
      </c>
      <c r="G20" s="7">
        <v>-1</v>
      </c>
      <c r="H20" s="7">
        <v>1</v>
      </c>
      <c r="I20" s="7">
        <v>1440</v>
      </c>
      <c r="J20" s="7" t="s">
        <v>69</v>
      </c>
      <c r="K20" s="7" t="s">
        <v>70</v>
      </c>
      <c r="L20" s="5" t="s">
        <v>71</v>
      </c>
      <c r="M20" s="7">
        <v>2</v>
      </c>
    </row>
    <row r="21" spans="1:13" ht="19.5" customHeight="1" x14ac:dyDescent="0.25">
      <c r="A21" s="3" t="s">
        <v>91</v>
      </c>
      <c r="B21" s="4" t="e">
        <f>INDEX(#REF!, MATCH($D21,#REF!, 0), 2)</f>
        <v>#REF!</v>
      </c>
      <c r="C21" s="12" t="e">
        <f>INDEX(#REF!, MATCH($B21,#REF!, 0), 9)</f>
        <v>#REF!</v>
      </c>
      <c r="D21" s="9" t="s">
        <v>47</v>
      </c>
      <c r="E21" t="e">
        <f>INDEX(#REF!, MATCH($B21,#REF!, 0), 7)</f>
        <v>#REF!</v>
      </c>
      <c r="F21" s="5" t="s">
        <v>82</v>
      </c>
      <c r="G21" s="7">
        <v>-1</v>
      </c>
      <c r="H21" s="7">
        <v>1</v>
      </c>
      <c r="I21" s="7">
        <v>1440</v>
      </c>
      <c r="J21" s="7" t="s">
        <v>69</v>
      </c>
      <c r="K21" s="7" t="s">
        <v>70</v>
      </c>
      <c r="L21" s="5" t="s">
        <v>71</v>
      </c>
      <c r="M21" s="7">
        <v>2</v>
      </c>
    </row>
    <row r="22" spans="1:13" ht="19.5" customHeight="1" x14ac:dyDescent="0.25">
      <c r="A22" s="3" t="s">
        <v>92</v>
      </c>
      <c r="B22" s="4" t="e">
        <f>INDEX(#REF!, MATCH($D22,#REF!, 0), 2)</f>
        <v>#REF!</v>
      </c>
      <c r="C22" t="e">
        <f>INDEX(#REF!, MATCH($B22,#REF!, 0), 9)</f>
        <v>#REF!</v>
      </c>
      <c r="D22" s="9" t="s">
        <v>93</v>
      </c>
      <c r="E22" t="e">
        <f>INDEX(#REF!, MATCH($B22,#REF!, 0), 7)</f>
        <v>#REF!</v>
      </c>
      <c r="F22" s="5" t="s">
        <v>68</v>
      </c>
      <c r="G22" s="7">
        <v>-2</v>
      </c>
      <c r="H22" s="7">
        <v>2</v>
      </c>
      <c r="I22" s="7">
        <v>2</v>
      </c>
      <c r="J22" s="7" t="s">
        <v>69</v>
      </c>
      <c r="K22" s="7" t="s">
        <v>94</v>
      </c>
      <c r="L22" s="5" t="s">
        <v>71</v>
      </c>
      <c r="M22" s="7">
        <v>2</v>
      </c>
    </row>
    <row r="23" spans="1:13" ht="19.5" customHeight="1" x14ac:dyDescent="0.25">
      <c r="A23" s="3" t="s">
        <v>95</v>
      </c>
      <c r="B23" s="4" t="e">
        <f>INDEX(#REF!, MATCH($D23,#REF!, 0), 2)</f>
        <v>#REF!</v>
      </c>
      <c r="C23" t="e">
        <f>INDEX(#REF!, MATCH($B23,#REF!, 0), 9)</f>
        <v>#REF!</v>
      </c>
      <c r="D23" s="9" t="s">
        <v>96</v>
      </c>
      <c r="E23" t="e">
        <f>INDEX(#REF!, MATCH($B23,#REF!, 0), 7)</f>
        <v>#REF!</v>
      </c>
      <c r="F23" s="5" t="s">
        <v>68</v>
      </c>
      <c r="G23" s="7">
        <v>-2</v>
      </c>
      <c r="H23" s="7">
        <v>2</v>
      </c>
      <c r="I23" s="7">
        <v>2</v>
      </c>
      <c r="J23" s="7" t="s">
        <v>69</v>
      </c>
      <c r="K23" s="7" t="s">
        <v>94</v>
      </c>
      <c r="L23" s="5" t="s">
        <v>71</v>
      </c>
      <c r="M23" s="7">
        <v>2</v>
      </c>
    </row>
    <row r="24" spans="1:13" ht="19.5" customHeight="1" x14ac:dyDescent="0.25">
      <c r="A24" s="3" t="s">
        <v>97</v>
      </c>
      <c r="B24" s="4" t="e">
        <f>INDEX(#REF!, MATCH($D24,#REF!, 0), 2)</f>
        <v>#REF!</v>
      </c>
      <c r="C24" s="13" t="e">
        <f>INDEX(#REF!, MATCH($B24,#REF!, 0), 9)</f>
        <v>#REF!</v>
      </c>
      <c r="D24" s="9" t="s">
        <v>22</v>
      </c>
      <c r="E24" t="e">
        <f>INDEX(#REF!, MATCH($B24,#REF!, 0), 7)</f>
        <v>#REF!</v>
      </c>
      <c r="F24" s="5" t="s">
        <v>68</v>
      </c>
      <c r="G24" s="7">
        <v>-2</v>
      </c>
      <c r="H24" s="7">
        <v>2</v>
      </c>
      <c r="I24" s="7">
        <v>2</v>
      </c>
      <c r="J24" s="7" t="s">
        <v>69</v>
      </c>
      <c r="K24" s="7" t="s">
        <v>94</v>
      </c>
      <c r="L24" s="5" t="s">
        <v>71</v>
      </c>
      <c r="M24" s="7">
        <v>2</v>
      </c>
    </row>
    <row r="25" spans="1:13" ht="19.5" customHeight="1" x14ac:dyDescent="0.25">
      <c r="A25" s="3" t="s">
        <v>98</v>
      </c>
      <c r="B25" s="4" t="e">
        <f>INDEX(#REF!, MATCH($D25,#REF!, 0), 2)</f>
        <v>#REF!</v>
      </c>
      <c r="C25" s="13" t="e">
        <f>INDEX(#REF!, MATCH($B25,#REF!, 0), 9)</f>
        <v>#REF!</v>
      </c>
      <c r="D25" s="9" t="s">
        <v>99</v>
      </c>
      <c r="E25" t="e">
        <f>INDEX(#REF!, MATCH($B25,#REF!, 0), 7)</f>
        <v>#REF!</v>
      </c>
      <c r="F25" s="5" t="s">
        <v>68</v>
      </c>
      <c r="G25" s="7">
        <v>-2</v>
      </c>
      <c r="H25" s="7">
        <v>2</v>
      </c>
      <c r="I25" s="7">
        <v>2</v>
      </c>
      <c r="J25" s="7" t="s">
        <v>69</v>
      </c>
      <c r="K25" s="7" t="s">
        <v>94</v>
      </c>
      <c r="L25" s="5" t="s">
        <v>71</v>
      </c>
      <c r="M25" s="7">
        <v>2</v>
      </c>
    </row>
    <row r="26" spans="1:13" ht="19.5" customHeight="1" x14ac:dyDescent="0.25">
      <c r="A26" s="3" t="s">
        <v>100</v>
      </c>
      <c r="B26" s="4" t="e">
        <f>INDEX(#REF!, MATCH($D26,#REF!, 0), 2)</f>
        <v>#REF!</v>
      </c>
      <c r="C26" s="13" t="e">
        <f>INDEX(#REF!, MATCH($B26,#REF!, 0), 9)</f>
        <v>#REF!</v>
      </c>
      <c r="D26" s="9" t="s">
        <v>101</v>
      </c>
      <c r="E26" t="e">
        <f>INDEX(#REF!, MATCH($B26,#REF!, 0), 7)</f>
        <v>#REF!</v>
      </c>
      <c r="F26" s="5" t="s">
        <v>68</v>
      </c>
      <c r="G26" s="7">
        <v>-2</v>
      </c>
      <c r="H26" s="7">
        <v>2</v>
      </c>
      <c r="I26" s="7">
        <v>2</v>
      </c>
      <c r="J26" s="7" t="s">
        <v>69</v>
      </c>
      <c r="K26" s="7" t="s">
        <v>94</v>
      </c>
      <c r="L26" s="5" t="s">
        <v>71</v>
      </c>
      <c r="M26" s="7">
        <v>2</v>
      </c>
    </row>
    <row r="27" spans="1:13" ht="19.5" customHeight="1" x14ac:dyDescent="0.25">
      <c r="A27" s="3" t="s">
        <v>102</v>
      </c>
      <c r="B27" s="4" t="e">
        <f>INDEX(#REF!, MATCH($D27,#REF!, 0), 2)</f>
        <v>#REF!</v>
      </c>
      <c r="C27" s="13" t="e">
        <f>INDEX(#REF!, MATCH($B27,#REF!, 0), 9)</f>
        <v>#REF!</v>
      </c>
      <c r="D27" s="9" t="s">
        <v>23</v>
      </c>
      <c r="E27" t="e">
        <f>INDEX(#REF!, MATCH($B27,#REF!, 0), 7)</f>
        <v>#REF!</v>
      </c>
      <c r="F27" s="5" t="s">
        <v>68</v>
      </c>
      <c r="G27" s="7">
        <v>-2</v>
      </c>
      <c r="H27" s="7">
        <v>2</v>
      </c>
      <c r="I27" s="7">
        <v>5</v>
      </c>
      <c r="J27" s="7" t="s">
        <v>69</v>
      </c>
      <c r="K27" s="7" t="s">
        <v>70</v>
      </c>
      <c r="L27" s="5" t="s">
        <v>71</v>
      </c>
      <c r="M27" s="7">
        <v>2</v>
      </c>
    </row>
    <row r="28" spans="1:13" ht="19.5" customHeight="1" x14ac:dyDescent="0.25">
      <c r="A28" s="3" t="s">
        <v>103</v>
      </c>
      <c r="B28" s="4" t="e">
        <f>INDEX(#REF!, MATCH($D28,#REF!, 0), 2)</f>
        <v>#REF!</v>
      </c>
      <c r="C28" s="13" t="e">
        <f>INDEX(#REF!, MATCH($B28,#REF!, 0), 9)</f>
        <v>#REF!</v>
      </c>
      <c r="D28" s="9" t="s">
        <v>21</v>
      </c>
      <c r="E28" t="e">
        <f>INDEX(#REF!, MATCH($B28,#REF!, 0), 7)</f>
        <v>#REF!</v>
      </c>
      <c r="F28" s="5" t="s">
        <v>68</v>
      </c>
      <c r="G28" s="7">
        <v>-2</v>
      </c>
      <c r="H28" s="7">
        <v>2</v>
      </c>
      <c r="I28" s="7">
        <v>2</v>
      </c>
      <c r="J28" s="7" t="s">
        <v>69</v>
      </c>
      <c r="K28" s="7" t="s">
        <v>70</v>
      </c>
      <c r="L28" s="5" t="s">
        <v>71</v>
      </c>
      <c r="M28" s="7">
        <v>2</v>
      </c>
    </row>
    <row r="29" spans="1:13" ht="30" x14ac:dyDescent="0.25">
      <c r="A29" s="3" t="s">
        <v>104</v>
      </c>
      <c r="B29" s="4" t="e">
        <f>INDEX(#REF!, MATCH($D29,#REF!, 0), 2)</f>
        <v>#REF!</v>
      </c>
      <c r="C29" s="13" t="e">
        <f>INDEX(#REF!, MATCH($B29,#REF!, 0), 9)</f>
        <v>#REF!</v>
      </c>
      <c r="D29" s="9" t="s">
        <v>24</v>
      </c>
      <c r="E29" t="e">
        <f>INDEX(#REF!, MATCH($B29,#REF!, 0), 7)</f>
        <v>#REF!</v>
      </c>
      <c r="F29" s="5" t="s">
        <v>68</v>
      </c>
      <c r="G29" s="7">
        <v>-2</v>
      </c>
      <c r="H29" s="7">
        <v>2</v>
      </c>
      <c r="I29" s="7">
        <v>2</v>
      </c>
      <c r="J29" s="7" t="s">
        <v>69</v>
      </c>
      <c r="K29" s="7" t="s">
        <v>94</v>
      </c>
      <c r="L29" s="5" t="s">
        <v>71</v>
      </c>
      <c r="M29" s="7">
        <v>2</v>
      </c>
    </row>
    <row r="30" spans="1:13" ht="30" x14ac:dyDescent="0.25">
      <c r="A30" s="3" t="s">
        <v>105</v>
      </c>
      <c r="B30" s="4" t="e">
        <f>INDEX(#REF!, MATCH($D30,#REF!, 0), 2)</f>
        <v>#REF!</v>
      </c>
      <c r="C30" s="13" t="e">
        <f>INDEX(#REF!, MATCH($B30,#REF!, 0), 9)</f>
        <v>#REF!</v>
      </c>
      <c r="D30" s="9" t="s">
        <v>25</v>
      </c>
      <c r="E30" t="e">
        <f>INDEX(#REF!, MATCH($B30,#REF!, 0), 7)</f>
        <v>#REF!</v>
      </c>
      <c r="F30" s="5" t="s">
        <v>68</v>
      </c>
      <c r="G30" s="7">
        <v>-2</v>
      </c>
      <c r="H30" s="7">
        <v>2</v>
      </c>
      <c r="I30" s="7">
        <v>2</v>
      </c>
      <c r="J30" s="7" t="s">
        <v>69</v>
      </c>
      <c r="K30" s="7" t="s">
        <v>94</v>
      </c>
      <c r="L30" s="5" t="s">
        <v>71</v>
      </c>
      <c r="M30" s="7">
        <v>2</v>
      </c>
    </row>
    <row r="31" spans="1:13" ht="19.5" customHeight="1" x14ac:dyDescent="0.25">
      <c r="A31" s="3" t="s">
        <v>106</v>
      </c>
      <c r="B31" s="4" t="e">
        <f>INDEX(#REF!, MATCH($D31,#REF!, 0), 2)</f>
        <v>#REF!</v>
      </c>
      <c r="C31" s="13" t="e">
        <f>INDEX(#REF!, MATCH($B31,#REF!, 0), 9)</f>
        <v>#REF!</v>
      </c>
      <c r="D31" s="9" t="s">
        <v>26</v>
      </c>
      <c r="E31" t="e">
        <f>INDEX(#REF!, MATCH($B31,#REF!, 0), 7)</f>
        <v>#REF!</v>
      </c>
      <c r="F31" s="5" t="s">
        <v>68</v>
      </c>
      <c r="G31" s="7">
        <v>-2</v>
      </c>
      <c r="H31" s="7">
        <v>2</v>
      </c>
      <c r="I31" s="7">
        <v>2</v>
      </c>
      <c r="J31" s="7" t="s">
        <v>69</v>
      </c>
      <c r="K31" s="7" t="s">
        <v>94</v>
      </c>
      <c r="L31" s="5" t="s">
        <v>71</v>
      </c>
      <c r="M31" s="7">
        <v>2</v>
      </c>
    </row>
    <row r="32" spans="1:13" ht="19.5" customHeight="1" x14ac:dyDescent="0.25">
      <c r="A32" s="3" t="s">
        <v>107</v>
      </c>
      <c r="B32" s="4" t="e">
        <f>INDEX(#REF!, MATCH($D32,#REF!, 0), 2)</f>
        <v>#REF!</v>
      </c>
      <c r="C32" s="13" t="e">
        <f>INDEX(#REF!, MATCH($B32,#REF!, 0), 9)</f>
        <v>#REF!</v>
      </c>
      <c r="D32" s="9" t="s">
        <v>27</v>
      </c>
      <c r="E32" t="e">
        <f>INDEX(#REF!, MATCH($B32,#REF!, 0), 7)</f>
        <v>#REF!</v>
      </c>
      <c r="F32" s="5" t="s">
        <v>68</v>
      </c>
      <c r="G32" s="7">
        <v>-2</v>
      </c>
      <c r="H32" s="7">
        <v>2</v>
      </c>
      <c r="I32" s="7">
        <v>2</v>
      </c>
      <c r="J32" s="7" t="s">
        <v>69</v>
      </c>
      <c r="K32" s="7" t="s">
        <v>70</v>
      </c>
      <c r="L32" s="5" t="s">
        <v>71</v>
      </c>
      <c r="M32" s="7">
        <v>2</v>
      </c>
    </row>
    <row r="33" spans="1:13" ht="19.5" customHeight="1" x14ac:dyDescent="0.25">
      <c r="A33" s="3" t="s">
        <v>108</v>
      </c>
      <c r="B33" s="4" t="e">
        <f>INDEX(#REF!, MATCH($D33,#REF!, 0), 2)</f>
        <v>#REF!</v>
      </c>
      <c r="C33" s="13" t="e">
        <f>INDEX(#REF!, MATCH($B33,#REF!, 0), 9)</f>
        <v>#REF!</v>
      </c>
      <c r="D33" s="9" t="s">
        <v>28</v>
      </c>
      <c r="E33" t="e">
        <f>INDEX(#REF!, MATCH($B33,#REF!, 0), 7)</f>
        <v>#REF!</v>
      </c>
      <c r="F33" s="5" t="s">
        <v>68</v>
      </c>
      <c r="G33" s="7">
        <v>-2</v>
      </c>
      <c r="H33" s="7">
        <v>2</v>
      </c>
      <c r="I33" s="7">
        <v>2</v>
      </c>
      <c r="J33" s="7" t="s">
        <v>69</v>
      </c>
      <c r="K33" s="7" t="s">
        <v>70</v>
      </c>
      <c r="L33" s="5" t="s">
        <v>71</v>
      </c>
      <c r="M33" s="7">
        <v>2</v>
      </c>
    </row>
    <row r="34" spans="1:13" ht="19.5" customHeight="1" x14ac:dyDescent="0.25">
      <c r="B34" t="e">
        <f>INDEX(#REF!, MATCH($D34,#REF!, 0), 2)</f>
        <v>#REF!</v>
      </c>
      <c r="C34" s="14" t="e">
        <f>INDEX(#REF!, MATCH($B34,#REF!, 0), 9)</f>
        <v>#REF!</v>
      </c>
      <c r="D34" s="11" t="s">
        <v>12</v>
      </c>
      <c r="E34" t="e">
        <f>INDEX(#REF!, MATCH($B34,#REF!, 0), 7)</f>
        <v>#REF!</v>
      </c>
      <c r="F34" s="5" t="s">
        <v>68</v>
      </c>
      <c r="G34" s="7">
        <v>-2</v>
      </c>
      <c r="H34" s="7">
        <v>2</v>
      </c>
      <c r="I34" s="8">
        <v>5</v>
      </c>
      <c r="J34" s="7" t="s">
        <v>69</v>
      </c>
      <c r="K34" s="7" t="s">
        <v>94</v>
      </c>
      <c r="L34" s="5" t="s">
        <v>71</v>
      </c>
      <c r="M34" s="7">
        <v>2</v>
      </c>
    </row>
    <row r="35" spans="1:13" ht="19.5" customHeight="1" x14ac:dyDescent="0.25">
      <c r="B35" t="e">
        <f>INDEX(#REF!, MATCH($D35,#REF!, 0), 2)</f>
        <v>#REF!</v>
      </c>
      <c r="C35" s="14" t="e">
        <f>INDEX(#REF!, MATCH($B35,#REF!, 0), 9)</f>
        <v>#REF!</v>
      </c>
      <c r="D35" s="11" t="s">
        <v>48</v>
      </c>
      <c r="E35" t="e">
        <f>INDEX(#REF!, MATCH($B35,#REF!, 0), 7)</f>
        <v>#REF!</v>
      </c>
      <c r="F35" s="5" t="s">
        <v>68</v>
      </c>
      <c r="G35" s="7">
        <v>-2</v>
      </c>
      <c r="H35" s="7">
        <v>2</v>
      </c>
      <c r="I35" s="8">
        <v>5</v>
      </c>
      <c r="J35" s="7" t="s">
        <v>69</v>
      </c>
      <c r="K35" s="7" t="s">
        <v>94</v>
      </c>
      <c r="L35" s="5" t="s">
        <v>71</v>
      </c>
      <c r="M35" s="7">
        <v>2</v>
      </c>
    </row>
    <row r="36" spans="1:13" ht="19.5" customHeight="1" x14ac:dyDescent="0.25">
      <c r="B36" t="e">
        <f>INDEX(#REF!, MATCH($D36,#REF!, 0), 2)</f>
        <v>#REF!</v>
      </c>
      <c r="C36" s="14" t="e">
        <f>INDEX(#REF!, MATCH($B36,#REF!, 0), 9)</f>
        <v>#REF!</v>
      </c>
      <c r="D36" s="11" t="s">
        <v>31</v>
      </c>
      <c r="E36" t="e">
        <f>INDEX(#REF!, MATCH($B36,#REF!, 0), 7)</f>
        <v>#REF!</v>
      </c>
      <c r="F36" s="5" t="s">
        <v>68</v>
      </c>
      <c r="G36" s="7">
        <v>-2</v>
      </c>
      <c r="H36" s="7">
        <v>2</v>
      </c>
      <c r="I36" s="8">
        <v>10</v>
      </c>
      <c r="J36" s="7" t="s">
        <v>69</v>
      </c>
      <c r="K36" s="7" t="s">
        <v>70</v>
      </c>
      <c r="L36" s="5" t="s">
        <v>71</v>
      </c>
      <c r="M36" s="7">
        <v>2</v>
      </c>
    </row>
    <row r="37" spans="1:13" ht="19.5" customHeight="1" x14ac:dyDescent="0.25">
      <c r="B37" t="e">
        <f>INDEX(#REF!, MATCH($D37,#REF!, 0), 2)</f>
        <v>#REF!</v>
      </c>
      <c r="C37" s="14" t="e">
        <f>INDEX(#REF!, MATCH($B37,#REF!, 0), 9)</f>
        <v>#REF!</v>
      </c>
      <c r="D37" s="11" t="s">
        <v>32</v>
      </c>
      <c r="E37" t="e">
        <f>INDEX(#REF!, MATCH($B37,#REF!, 0), 7)</f>
        <v>#REF!</v>
      </c>
      <c r="F37" s="5" t="s">
        <v>68</v>
      </c>
      <c r="G37" s="7">
        <v>-2</v>
      </c>
      <c r="H37" s="7">
        <v>2</v>
      </c>
      <c r="I37" s="8">
        <v>5</v>
      </c>
      <c r="J37" s="7" t="s">
        <v>69</v>
      </c>
      <c r="K37" s="7" t="s">
        <v>94</v>
      </c>
      <c r="L37" s="5" t="s">
        <v>71</v>
      </c>
      <c r="M37" s="7">
        <v>2</v>
      </c>
    </row>
    <row r="38" spans="1:13" ht="19.5" customHeight="1" x14ac:dyDescent="0.25">
      <c r="B38" t="e">
        <f>INDEX(#REF!, MATCH($D38,#REF!, 0), 2)</f>
        <v>#REF!</v>
      </c>
      <c r="C38" s="14" t="e">
        <f>INDEX(#REF!, MATCH($B38,#REF!, 0), 9)</f>
        <v>#REF!</v>
      </c>
      <c r="D38" s="11" t="s">
        <v>109</v>
      </c>
      <c r="E38" t="e">
        <f>INDEX(#REF!, MATCH($B38,#REF!, 0), 7)</f>
        <v>#REF!</v>
      </c>
      <c r="F38" s="5" t="s">
        <v>68</v>
      </c>
      <c r="G38" s="7">
        <v>-2</v>
      </c>
      <c r="H38" s="7">
        <v>2</v>
      </c>
      <c r="I38" s="8">
        <v>5</v>
      </c>
      <c r="J38" s="7" t="s">
        <v>69</v>
      </c>
      <c r="K38" s="7" t="s">
        <v>94</v>
      </c>
      <c r="L38" s="5" t="s">
        <v>71</v>
      </c>
      <c r="M38" s="7">
        <v>2</v>
      </c>
    </row>
    <row r="39" spans="1:13" ht="19.5" customHeight="1" x14ac:dyDescent="0.25">
      <c r="A39" s="18"/>
      <c r="B39" s="12" t="e">
        <f>INDEX(#REF!, MATCH($D39,#REF!, 0), 2)</f>
        <v>#REF!</v>
      </c>
      <c r="C39" s="13" t="e">
        <f>INDEX(#REF!, MATCH($B39,#REF!, 0), 9)</f>
        <v>#REF!</v>
      </c>
      <c r="D39" s="19" t="s">
        <v>110</v>
      </c>
      <c r="E39" s="12" t="e">
        <f>INDEX(#REF!, MATCH($B39,#REF!, 0), 7)</f>
        <v>#REF!</v>
      </c>
      <c r="F39" s="5" t="s">
        <v>68</v>
      </c>
      <c r="G39" s="7">
        <v>-2</v>
      </c>
      <c r="H39" s="7">
        <v>2</v>
      </c>
      <c r="I39" s="17">
        <v>5</v>
      </c>
      <c r="J39" s="7" t="s">
        <v>69</v>
      </c>
      <c r="K39" s="7" t="s">
        <v>94</v>
      </c>
      <c r="L39" s="5" t="s">
        <v>71</v>
      </c>
      <c r="M39" s="7">
        <v>2</v>
      </c>
    </row>
    <row r="40" spans="1:13" ht="19.5" customHeight="1" x14ac:dyDescent="0.25">
      <c r="B40" t="e">
        <f>INDEX(#REF!, MATCH($D40,#REF!, 0), 2)</f>
        <v>#REF!</v>
      </c>
      <c r="C40" s="14" t="e">
        <f>INDEX(#REF!, MATCH($B40,#REF!, 0), 9)</f>
        <v>#REF!</v>
      </c>
      <c r="D40" s="11" t="s">
        <v>111</v>
      </c>
      <c r="E40" t="e">
        <f>INDEX(#REF!, MATCH($B40,#REF!, 0), 7)</f>
        <v>#REF!</v>
      </c>
      <c r="F40" s="5" t="s">
        <v>68</v>
      </c>
      <c r="G40" s="7">
        <v>-2</v>
      </c>
      <c r="H40" s="7">
        <v>2</v>
      </c>
      <c r="I40" s="8">
        <v>5</v>
      </c>
      <c r="J40" s="7" t="s">
        <v>69</v>
      </c>
      <c r="K40" s="7" t="s">
        <v>94</v>
      </c>
      <c r="L40" s="5" t="s">
        <v>71</v>
      </c>
      <c r="M40" s="7">
        <v>2</v>
      </c>
    </row>
    <row r="41" spans="1:13" ht="19.5" customHeight="1" x14ac:dyDescent="0.25">
      <c r="B41" t="e">
        <f>INDEX(#REF!, MATCH($D41,#REF!, 0), 2)</f>
        <v>#REF!</v>
      </c>
      <c r="C41" s="14" t="e">
        <f>INDEX(#REF!, MATCH($B41,#REF!, 0), 9)</f>
        <v>#REF!</v>
      </c>
      <c r="D41" s="11" t="s">
        <v>112</v>
      </c>
      <c r="E41" t="e">
        <f>INDEX(#REF!, MATCH($B41,#REF!, 0), 7)</f>
        <v>#REF!</v>
      </c>
      <c r="F41" s="5" t="s">
        <v>68</v>
      </c>
      <c r="G41" s="7">
        <v>-2</v>
      </c>
      <c r="H41" s="7">
        <v>2</v>
      </c>
      <c r="I41" s="8">
        <v>5</v>
      </c>
      <c r="J41" s="7" t="s">
        <v>69</v>
      </c>
      <c r="K41" s="7" t="s">
        <v>94</v>
      </c>
      <c r="L41" s="5" t="s">
        <v>71</v>
      </c>
      <c r="M41" s="7">
        <v>2</v>
      </c>
    </row>
    <row r="42" spans="1:13" ht="19.5" customHeight="1" x14ac:dyDescent="0.25">
      <c r="B42" t="e">
        <f>INDEX(#REF!, MATCH($D42,#REF!, 0), 2)</f>
        <v>#REF!</v>
      </c>
      <c r="C42" s="14" t="e">
        <f>INDEX(#REF!, MATCH($B42,#REF!, 0), 9)</f>
        <v>#REF!</v>
      </c>
      <c r="D42" s="11" t="s">
        <v>33</v>
      </c>
      <c r="E42" t="e">
        <f>INDEX(#REF!, MATCH($B42,#REF!, 0), 7)</f>
        <v>#REF!</v>
      </c>
      <c r="F42" s="5" t="s">
        <v>68</v>
      </c>
      <c r="G42" s="7">
        <v>-2</v>
      </c>
      <c r="H42" s="7">
        <v>2</v>
      </c>
      <c r="I42" s="8">
        <v>10</v>
      </c>
      <c r="J42" s="7" t="s">
        <v>69</v>
      </c>
      <c r="K42" s="7" t="s">
        <v>94</v>
      </c>
      <c r="L42" s="5" t="s">
        <v>71</v>
      </c>
      <c r="M42" s="7">
        <v>2</v>
      </c>
    </row>
    <row r="43" spans="1:13" ht="19.5" customHeight="1" x14ac:dyDescent="0.25">
      <c r="B43" t="e">
        <f>INDEX(#REF!, MATCH($D43,#REF!, 0), 2)</f>
        <v>#REF!</v>
      </c>
      <c r="C43" s="14" t="e">
        <f>INDEX(#REF!, MATCH($B43,#REF!, 0), 9)</f>
        <v>#REF!</v>
      </c>
      <c r="D43" s="11" t="s">
        <v>49</v>
      </c>
      <c r="E43" t="e">
        <f>INDEX(#REF!, MATCH($B43,#REF!, 0), 7)</f>
        <v>#REF!</v>
      </c>
      <c r="F43" s="5" t="s">
        <v>68</v>
      </c>
      <c r="G43" s="7">
        <v>-2</v>
      </c>
      <c r="H43" s="7">
        <v>2</v>
      </c>
      <c r="I43" s="8">
        <v>5</v>
      </c>
      <c r="J43" s="7" t="s">
        <v>69</v>
      </c>
      <c r="K43" s="7" t="s">
        <v>94</v>
      </c>
      <c r="L43" s="5" t="s">
        <v>71</v>
      </c>
      <c r="M43" s="7">
        <v>2</v>
      </c>
    </row>
    <row r="44" spans="1:13" ht="19.5" customHeight="1" x14ac:dyDescent="0.25">
      <c r="B44" t="e">
        <f>INDEX(#REF!, MATCH($D44,#REF!, 0), 2)</f>
        <v>#REF!</v>
      </c>
      <c r="C44" s="14" t="e">
        <f>INDEX(#REF!, MATCH($B44,#REF!, 0), 9)</f>
        <v>#REF!</v>
      </c>
      <c r="D44" s="5" t="s">
        <v>53</v>
      </c>
      <c r="E44" t="e">
        <f>INDEX(#REF!, MATCH($B44,#REF!, 0), 7)</f>
        <v>#REF!</v>
      </c>
      <c r="F44" s="5" t="s">
        <v>68</v>
      </c>
      <c r="G44" s="7">
        <v>-2</v>
      </c>
      <c r="H44" s="7">
        <v>2</v>
      </c>
      <c r="I44" s="8">
        <v>5</v>
      </c>
      <c r="J44" s="7" t="s">
        <v>69</v>
      </c>
      <c r="K44" s="7" t="s">
        <v>70</v>
      </c>
      <c r="L44" s="5" t="s">
        <v>71</v>
      </c>
      <c r="M44" s="7">
        <v>1</v>
      </c>
    </row>
    <row r="45" spans="1:13" ht="19.5" customHeight="1" x14ac:dyDescent="0.25">
      <c r="B45" t="e">
        <f>INDEX(#REF!, MATCH($D45,#REF!, 0), 2)</f>
        <v>#REF!</v>
      </c>
      <c r="C45" s="14" t="e">
        <f>INDEX(#REF!, MATCH($B45,#REF!, 0), 9)</f>
        <v>#REF!</v>
      </c>
      <c r="D45" s="5" t="s">
        <v>16</v>
      </c>
      <c r="E45" t="e">
        <f>INDEX(#REF!, MATCH($B45,#REF!, 0), 7)</f>
        <v>#REF!</v>
      </c>
      <c r="F45" s="5" t="s">
        <v>68</v>
      </c>
      <c r="G45" s="7">
        <v>-2</v>
      </c>
      <c r="H45" s="7">
        <v>2</v>
      </c>
      <c r="I45" s="8">
        <v>5</v>
      </c>
      <c r="J45" s="7" t="s">
        <v>69</v>
      </c>
      <c r="K45" s="7" t="s">
        <v>70</v>
      </c>
      <c r="L45" s="5" t="s">
        <v>71</v>
      </c>
      <c r="M45" s="7">
        <v>1</v>
      </c>
    </row>
    <row r="46" spans="1:13" ht="19.5" customHeight="1" x14ac:dyDescent="0.25">
      <c r="B46" t="e">
        <f>INDEX(#REF!, MATCH($D46,#REF!, 0), 2)</f>
        <v>#REF!</v>
      </c>
      <c r="C46" s="14" t="e">
        <f>INDEX(#REF!, MATCH($B46,#REF!, 0), 9)</f>
        <v>#REF!</v>
      </c>
      <c r="D46" s="5" t="s">
        <v>54</v>
      </c>
      <c r="E46" t="e">
        <f>INDEX(#REF!, MATCH($B46,#REF!, 0), 7)</f>
        <v>#REF!</v>
      </c>
      <c r="F46" s="5" t="s">
        <v>68</v>
      </c>
      <c r="G46" s="7">
        <v>-2</v>
      </c>
      <c r="H46" s="7">
        <v>2</v>
      </c>
      <c r="I46" s="8">
        <v>5</v>
      </c>
      <c r="J46" s="7" t="s">
        <v>69</v>
      </c>
      <c r="K46" s="7" t="s">
        <v>70</v>
      </c>
      <c r="L46" s="5" t="s">
        <v>71</v>
      </c>
      <c r="M46" s="7">
        <v>1</v>
      </c>
    </row>
    <row r="47" spans="1:13" ht="19.5" customHeight="1" x14ac:dyDescent="0.25">
      <c r="B47" t="e">
        <f>INDEX(#REF!, MATCH($D47,#REF!, 0), 2)</f>
        <v>#REF!</v>
      </c>
      <c r="C47" s="14" t="e">
        <f>INDEX(#REF!, MATCH($B47,#REF!, 0), 9)</f>
        <v>#REF!</v>
      </c>
      <c r="D47" s="6" t="s">
        <v>55</v>
      </c>
      <c r="E47" t="e">
        <f>INDEX(#REF!, MATCH($B47,#REF!, 0), 7)</f>
        <v>#REF!</v>
      </c>
      <c r="F47" s="5" t="s">
        <v>68</v>
      </c>
      <c r="G47" s="7">
        <v>-2</v>
      </c>
      <c r="H47" s="7">
        <v>2</v>
      </c>
      <c r="I47" s="8">
        <v>5</v>
      </c>
      <c r="J47" s="7" t="s">
        <v>69</v>
      </c>
      <c r="K47" s="7" t="s">
        <v>70</v>
      </c>
      <c r="L47" s="5" t="s">
        <v>71</v>
      </c>
      <c r="M47" s="7">
        <v>1</v>
      </c>
    </row>
    <row r="48" spans="1:13" ht="19.5" customHeight="1" x14ac:dyDescent="0.25">
      <c r="B48" t="e">
        <f>INDEX(#REF!, MATCH($D48,#REF!, 0), 2)</f>
        <v>#REF!</v>
      </c>
      <c r="C48" s="14" t="e">
        <f>INDEX(#REF!, MATCH($B48,#REF!, 0), 9)</f>
        <v>#REF!</v>
      </c>
      <c r="D48" s="16" t="s">
        <v>8</v>
      </c>
      <c r="E48" t="e">
        <f>INDEX(#REF!, MATCH($B48,#REF!, 0), 7)</f>
        <v>#REF!</v>
      </c>
      <c r="F48" s="5" t="s">
        <v>68</v>
      </c>
      <c r="G48" s="7">
        <v>-2</v>
      </c>
      <c r="H48" s="7">
        <v>2</v>
      </c>
      <c r="I48" s="8">
        <v>5</v>
      </c>
      <c r="J48" s="7" t="s">
        <v>69</v>
      </c>
      <c r="K48" s="7" t="s">
        <v>70</v>
      </c>
      <c r="L48" s="5" t="s">
        <v>71</v>
      </c>
      <c r="M48" s="7">
        <v>1</v>
      </c>
    </row>
    <row r="49" spans="1:13" ht="19.5" customHeight="1" x14ac:dyDescent="0.25">
      <c r="B49" t="e">
        <f>INDEX(#REF!, MATCH($D49,#REF!, 0), 2)</f>
        <v>#REF!</v>
      </c>
      <c r="C49" s="14" t="e">
        <f>INDEX(#REF!, MATCH($B49,#REF!, 0), 9)</f>
        <v>#REF!</v>
      </c>
      <c r="D49" s="15" t="s">
        <v>10</v>
      </c>
      <c r="E49" t="e">
        <f>INDEX(#REF!, MATCH($B49,#REF!, 0), 7)</f>
        <v>#REF!</v>
      </c>
      <c r="F49" s="5" t="s">
        <v>68</v>
      </c>
      <c r="G49" s="7">
        <v>-2</v>
      </c>
      <c r="H49" s="7">
        <v>2</v>
      </c>
      <c r="I49" s="8">
        <v>5</v>
      </c>
      <c r="J49" s="7" t="s">
        <v>69</v>
      </c>
      <c r="K49" s="7" t="s">
        <v>70</v>
      </c>
      <c r="L49" s="5" t="s">
        <v>71</v>
      </c>
      <c r="M49" s="7">
        <v>1</v>
      </c>
    </row>
    <row r="50" spans="1:13" ht="19.5" customHeight="1" x14ac:dyDescent="0.25">
      <c r="B50" t="e">
        <f>INDEX(#REF!, MATCH($D50,#REF!, 0), 2)</f>
        <v>#REF!</v>
      </c>
      <c r="C50" s="14" t="e">
        <f>INDEX(#REF!, MATCH($B50,#REF!, 0), 9)</f>
        <v>#REF!</v>
      </c>
      <c r="D50" s="16" t="s">
        <v>11</v>
      </c>
      <c r="E50" t="e">
        <f>INDEX(#REF!, MATCH($B50,#REF!, 0), 7)</f>
        <v>#REF!</v>
      </c>
      <c r="F50" s="5" t="s">
        <v>68</v>
      </c>
      <c r="G50" s="7">
        <v>-2</v>
      </c>
      <c r="H50" s="7">
        <v>2</v>
      </c>
      <c r="I50" s="8">
        <v>5</v>
      </c>
      <c r="J50" s="7" t="s">
        <v>69</v>
      </c>
      <c r="K50" s="7" t="s">
        <v>70</v>
      </c>
      <c r="L50" s="5" t="s">
        <v>71</v>
      </c>
      <c r="M50" s="7">
        <v>1</v>
      </c>
    </row>
    <row r="51" spans="1:13" ht="19.5" customHeight="1" x14ac:dyDescent="0.25">
      <c r="A51"/>
      <c r="D51"/>
      <c r="G51"/>
      <c r="H51"/>
      <c r="I51"/>
      <c r="J51"/>
      <c r="K51"/>
      <c r="M51"/>
    </row>
    <row r="52" spans="1:13" ht="19.5" customHeight="1" x14ac:dyDescent="0.25">
      <c r="A52"/>
      <c r="D52"/>
      <c r="G52"/>
      <c r="H52"/>
      <c r="I52"/>
      <c r="J52"/>
      <c r="K52"/>
      <c r="M52"/>
    </row>
    <row r="53" spans="1:13" ht="19.5" customHeight="1" x14ac:dyDescent="0.25">
      <c r="A53"/>
      <c r="D53"/>
      <c r="G53"/>
      <c r="H53"/>
      <c r="I53"/>
      <c r="J53"/>
      <c r="K53"/>
      <c r="M53"/>
    </row>
    <row r="54" spans="1:13" ht="19.5" customHeight="1" x14ac:dyDescent="0.25">
      <c r="A54"/>
      <c r="D54"/>
      <c r="G54"/>
      <c r="H54"/>
      <c r="I54"/>
      <c r="J54"/>
      <c r="K54"/>
      <c r="M54"/>
    </row>
    <row r="55" spans="1:13" ht="19.5" customHeight="1" x14ac:dyDescent="0.25">
      <c r="A55"/>
      <c r="D55"/>
      <c r="G55"/>
      <c r="H55"/>
      <c r="I55"/>
      <c r="J55"/>
      <c r="K55"/>
      <c r="M55"/>
    </row>
    <row r="56" spans="1:13" ht="19.5" customHeight="1" x14ac:dyDescent="0.25">
      <c r="A56"/>
      <c r="D56"/>
      <c r="G56"/>
      <c r="H56"/>
      <c r="I56"/>
      <c r="J56"/>
      <c r="K56"/>
      <c r="M56"/>
    </row>
    <row r="57" spans="1:13" ht="19.5" customHeight="1" x14ac:dyDescent="0.25">
      <c r="A57"/>
      <c r="D57"/>
      <c r="G57"/>
      <c r="H57"/>
      <c r="I57"/>
      <c r="J57"/>
      <c r="K57"/>
      <c r="M57"/>
    </row>
    <row r="58" spans="1:13" ht="19.5" customHeight="1" x14ac:dyDescent="0.25">
      <c r="A58"/>
      <c r="D58"/>
      <c r="G58"/>
      <c r="H58"/>
      <c r="I58"/>
      <c r="J58"/>
      <c r="K58"/>
      <c r="M58"/>
    </row>
    <row r="59" spans="1:13" ht="19.5" customHeight="1" x14ac:dyDescent="0.25">
      <c r="A59"/>
      <c r="D59"/>
      <c r="G59"/>
      <c r="H59"/>
      <c r="I59"/>
      <c r="J59"/>
      <c r="K59"/>
      <c r="M59"/>
    </row>
    <row r="60" spans="1:13" ht="19.5" customHeight="1" x14ac:dyDescent="0.25">
      <c r="A60"/>
      <c r="D60"/>
      <c r="G60"/>
      <c r="H60"/>
      <c r="I60"/>
      <c r="J60"/>
      <c r="K60"/>
      <c r="M60"/>
    </row>
    <row r="61" spans="1:13" ht="19.5" customHeight="1" x14ac:dyDescent="0.25">
      <c r="A61"/>
      <c r="D61"/>
      <c r="G61"/>
      <c r="H61"/>
      <c r="I61"/>
      <c r="J61"/>
      <c r="K61"/>
      <c r="M61"/>
    </row>
    <row r="62" spans="1:13" ht="19.5" customHeight="1" x14ac:dyDescent="0.25">
      <c r="A62"/>
      <c r="D62"/>
      <c r="G62"/>
      <c r="H62"/>
      <c r="I62"/>
      <c r="J62"/>
      <c r="K62"/>
      <c r="M62"/>
    </row>
    <row r="63" spans="1:13" ht="19.5" customHeight="1" x14ac:dyDescent="0.25">
      <c r="A63"/>
      <c r="D63"/>
      <c r="G63"/>
      <c r="H63"/>
      <c r="I63"/>
      <c r="J63"/>
      <c r="K63"/>
      <c r="M63"/>
    </row>
    <row r="64" spans="1:13" ht="19.5" customHeight="1" x14ac:dyDescent="0.25">
      <c r="A64"/>
      <c r="D64"/>
      <c r="G64"/>
      <c r="H64"/>
      <c r="I64"/>
      <c r="J64"/>
      <c r="K64"/>
      <c r="M64"/>
    </row>
    <row r="65" spans="1:13" ht="19.5" customHeight="1" x14ac:dyDescent="0.25">
      <c r="A65"/>
      <c r="D65"/>
      <c r="G65"/>
      <c r="H65"/>
      <c r="I65"/>
      <c r="J65"/>
      <c r="K65"/>
      <c r="M65"/>
    </row>
    <row r="66" spans="1:13" ht="19.5" customHeight="1" x14ac:dyDescent="0.25">
      <c r="A66"/>
      <c r="D66"/>
      <c r="G66"/>
      <c r="H66"/>
      <c r="I66"/>
      <c r="J66"/>
      <c r="K66"/>
      <c r="M66"/>
    </row>
    <row r="67" spans="1:13" ht="19.5" customHeight="1" x14ac:dyDescent="0.25">
      <c r="A67"/>
      <c r="D67"/>
      <c r="G67"/>
      <c r="H67"/>
      <c r="I67"/>
      <c r="J67"/>
      <c r="K67"/>
      <c r="M67"/>
    </row>
    <row r="68" spans="1:13" ht="19.5" customHeight="1" x14ac:dyDescent="0.25"/>
    <row r="69" spans="1:13" ht="19.5" customHeight="1" x14ac:dyDescent="0.25"/>
    <row r="70" spans="1:13" ht="19.5" customHeight="1" x14ac:dyDescent="0.25"/>
    <row r="71" spans="1:13" ht="19.5" customHeight="1" x14ac:dyDescent="0.25"/>
    <row r="72" spans="1:13" ht="19.5" customHeight="1" x14ac:dyDescent="0.25"/>
    <row r="73" spans="1:13" ht="19.5" customHeight="1" x14ac:dyDescent="0.25"/>
    <row r="74" spans="1:13" ht="19.5" customHeight="1" x14ac:dyDescent="0.25"/>
    <row r="75" spans="1:13" ht="19.5" customHeight="1" x14ac:dyDescent="0.25"/>
    <row r="76" spans="1:13" ht="19.5" customHeight="1" x14ac:dyDescent="0.25"/>
    <row r="77" spans="1:13" ht="19.5" customHeight="1" x14ac:dyDescent="0.25"/>
    <row r="78" spans="1:13" ht="19.5" customHeight="1" x14ac:dyDescent="0.25"/>
    <row r="79" spans="1:13" ht="19.5" customHeight="1" x14ac:dyDescent="0.25"/>
    <row r="80" spans="1:13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</sheetData>
  <phoneticPr fontId="3" type="noConversion"/>
  <dataValidations count="2">
    <dataValidation type="list" allowBlank="1" showInputMessage="1" showErrorMessage="1" sqref="J2:K50" xr:uid="{9841310F-17E5-40A0-8769-E13829052D00}">
      <formula1>TestFrequency</formula1>
    </dataValidation>
    <dataValidation type="list" allowBlank="1" showInputMessage="1" showErrorMessage="1" sqref="D2:D50" xr:uid="{D820DACF-29D2-417C-BFB4-CEE00AA34722}">
      <formula1>TagDescription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fa60db12-2b6a-4eb8-baad-584f0c7a05b3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5D65EB6EA464FBB61A0218386233E" ma:contentTypeVersion="13" ma:contentTypeDescription="Create a new document." ma:contentTypeScope="" ma:versionID="5c0ba5510b9f9d58a5c82dbd919b6a69">
  <xsd:schema xmlns:xsd="http://www.w3.org/2001/XMLSchema" xmlns:xs="http://www.w3.org/2001/XMLSchema" xmlns:p="http://schemas.microsoft.com/office/2006/metadata/properties" xmlns:ns2="5e8f08ee-c940-4e9f-8f1c-433053dacb57" xmlns:ns3="658658ab-61c7-4ace-9541-96393b4e7795" targetNamespace="http://schemas.microsoft.com/office/2006/metadata/properties" ma:root="true" ma:fieldsID="e5e2a7fca07ab34d47e34b7959a48212" ns2:_="" ns3:_="">
    <xsd:import namespace="5e8f08ee-c940-4e9f-8f1c-433053dacb57"/>
    <xsd:import namespace="658658ab-61c7-4ace-9541-96393b4e7795"/>
    <xsd:element name="properties">
      <xsd:complexType>
        <xsd:sequence>
          <xsd:element name="documentManagement">
            <xsd:complexType>
              <xsd:all>
                <xsd:element ref="ns2:Job_x0020_No." minOccurs="0"/>
                <xsd:element ref="ns2:la4a482e7a5c451c849f25095c650518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f08ee-c940-4e9f-8f1c-433053dacb57" elementFormDefault="qualified">
    <xsd:import namespace="http://schemas.microsoft.com/office/2006/documentManagement/types"/>
    <xsd:import namespace="http://schemas.microsoft.com/office/infopath/2007/PartnerControls"/>
    <xsd:element name="Job_x0020_No." ma:index="9" nillable="true" ma:displayName="JobNumber" ma:internalName="Job_x0020_No_x002e_" ma:readOnly="false">
      <xsd:simpleType>
        <xsd:restriction base="dms:Text">
          <xsd:maxLength value="255"/>
        </xsd:restriction>
      </xsd:simpleType>
    </xsd:element>
    <xsd:element name="la4a482e7a5c451c849f25095c650518" ma:index="10" nillable="true" ma:taxonomy="true" ma:internalName="la4a482e7a5c451c849f25095c650518" ma:taxonomyFieldName="Client_x002e_" ma:displayName="Client." ma:default="" ma:fieldId="{5a4a482e-7a5c-451c-849f-25095c650518}" ma:sspId="fa60db12-2b6a-4eb8-baad-584f0c7a05b3" ma:termSetId="b64de878-faa0-463e-ab6c-ed4f19ee4a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190d2c49-8d81-44ef-8a0d-c651a3121981}" ma:internalName="TaxCatchAll" ma:showField="CatchAllData" ma:web="8d8cccd2-b94e-4734-9f99-748d3e8ce9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658ab-61c7-4ace-9541-96393b4e7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a60db12-2b6a-4eb8-baad-584f0c7a05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8658ab-61c7-4ace-9541-96393b4e7795">
      <Terms xmlns="http://schemas.microsoft.com/office/infopath/2007/PartnerControls"/>
    </lcf76f155ced4ddcb4097134ff3c332f>
    <Job_x0020_No. xmlns="5e8f08ee-c940-4e9f-8f1c-433053dacb57" xsi:nil="true"/>
    <TaxCatchAll xmlns="5e8f08ee-c940-4e9f-8f1c-433053dacb57" xsi:nil="true"/>
    <la4a482e7a5c451c849f25095c650518 xmlns="5e8f08ee-c940-4e9f-8f1c-433053dacb57">
      <Terms xmlns="http://schemas.microsoft.com/office/infopath/2007/PartnerControls"/>
    </la4a482e7a5c451c849f25095c650518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855DD2-37BB-4AFD-B2DD-E02F133B9043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11A968F4-6407-42DF-BBB5-74DF6FA8F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f08ee-c940-4e9f-8f1c-433053dacb57"/>
    <ds:schemaRef ds:uri="658658ab-61c7-4ace-9541-96393b4e77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9F844-E1F7-48B4-A346-AEEE18C3E98B}">
  <ds:schemaRefs>
    <ds:schemaRef ds:uri="http://schemas.microsoft.com/office/2006/metadata/properties"/>
    <ds:schemaRef ds:uri="http://schemas.microsoft.com/office/infopath/2007/PartnerControls"/>
    <ds:schemaRef ds:uri="658658ab-61c7-4ace-9541-96393b4e7795"/>
    <ds:schemaRef ds:uri="5e8f08ee-c940-4e9f-8f1c-433053dacb57"/>
  </ds:schemaRefs>
</ds:datastoreItem>
</file>

<file path=customXml/itemProps4.xml><?xml version="1.0" encoding="utf-8"?>
<ds:datastoreItem xmlns:ds="http://schemas.openxmlformats.org/officeDocument/2006/customXml" ds:itemID="{0B3B4C48-A42C-4846-AD45-92BCCCA104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Tags</vt:lpstr>
      <vt:lpstr>Events</vt:lpstr>
      <vt:lpstr>Outlier Tests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config_052522</dc:title>
  <dc:subject/>
  <dc:creator>HMI103</dc:creator>
  <cp:keywords/>
  <dc:description/>
  <cp:lastModifiedBy>Raseman, Billy</cp:lastModifiedBy>
  <cp:revision/>
  <dcterms:created xsi:type="dcterms:W3CDTF">2022-04-13T16:52:49Z</dcterms:created>
  <dcterms:modified xsi:type="dcterms:W3CDTF">2023-10-09T22:28:52Z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0x0101004985D65EB6EA464FBB61A0218386233E</vt:lpwstr>
  </property>
  <property fmtid="{D5CDD505-2E9C-101B-9397-08002B2CF9AE}" pid="3" name="Order">
    <vt:r8>21100</vt:r8>
  </property>
  <property fmtid="{D5CDD505-2E9C-101B-9397-08002B2CF9AE}" pid="4" name="MediaServiceImageTags">
    <vt:lpwstr/>
  </property>
  <property fmtid="{D5CDD505-2E9C-101B-9397-08002B2CF9AE}" pid="5" name="Client.">
    <vt:lpwstr/>
  </property>
</Properties>
</file>