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rw/Nextcloud/Development/Hardware/kicad/Studer B67/Overload Detector Card/"/>
    </mc:Choice>
  </mc:AlternateContent>
  <xr:revisionPtr revIDLastSave="0" documentId="13_ncr:1_{82541E2C-BE47-7E49-9249-73FAC75B2311}" xr6:coauthVersionLast="45" xr6:coauthVersionMax="45" xr10:uidLastSave="{00000000-0000-0000-0000-000000000000}"/>
  <bookViews>
    <workbookView xWindow="0" yWindow="460" windowWidth="40960" windowHeight="25140" xr2:uid="{00000000-000D-0000-FFFF-FFFF00000000}"/>
  </bookViews>
  <sheets>
    <sheet name="Overload Detector 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28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</calcChain>
</file>

<file path=xl/sharedStrings.xml><?xml version="1.0" encoding="utf-8"?>
<sst xmlns="http://schemas.openxmlformats.org/spreadsheetml/2006/main" count="160" uniqueCount="118">
  <si>
    <t>Designator</t>
  </si>
  <si>
    <t>Package</t>
  </si>
  <si>
    <t>Quantity</t>
  </si>
  <si>
    <t>Designation</t>
  </si>
  <si>
    <t>Q1,Q6</t>
  </si>
  <si>
    <t>BFR18</t>
  </si>
  <si>
    <t>Q2,Q3,Q4,Q7,Q8,Q9</t>
  </si>
  <si>
    <t>BC108</t>
  </si>
  <si>
    <t>J1</t>
  </si>
  <si>
    <t>C64AB</t>
  </si>
  <si>
    <t>U1,U2</t>
  </si>
  <si>
    <t>SN76131</t>
  </si>
  <si>
    <t>C3,C6,C7,C13,C17,C18</t>
  </si>
  <si>
    <t>C4,C5,C15,C16</t>
  </si>
  <si>
    <t>10nF</t>
  </si>
  <si>
    <t>D1,D2,D3,D4,D5,D6</t>
  </si>
  <si>
    <t>1N4448</t>
  </si>
  <si>
    <t>R1,R25</t>
  </si>
  <si>
    <t>R2,R26</t>
  </si>
  <si>
    <t>100k</t>
  </si>
  <si>
    <t>R3,R6,R27,R30</t>
  </si>
  <si>
    <t>R4,R24,R28,R48</t>
  </si>
  <si>
    <t>1M</t>
  </si>
  <si>
    <t>R5,R29</t>
  </si>
  <si>
    <t>560k</t>
  </si>
  <si>
    <t>R7,R31</t>
  </si>
  <si>
    <t>10k</t>
  </si>
  <si>
    <t>R10,R34</t>
  </si>
  <si>
    <t>2.2k</t>
  </si>
  <si>
    <t>R11,R35</t>
  </si>
  <si>
    <t>1k</t>
  </si>
  <si>
    <t>5.62k</t>
  </si>
  <si>
    <t>R13,R36</t>
  </si>
  <si>
    <t>1.8k</t>
  </si>
  <si>
    <t>R17,R40</t>
  </si>
  <si>
    <t>4.7k</t>
  </si>
  <si>
    <t>R18,R37</t>
  </si>
  <si>
    <t>820k</t>
  </si>
  <si>
    <t>R21,R42</t>
  </si>
  <si>
    <t>3.3k</t>
  </si>
  <si>
    <t>R49,R50</t>
  </si>
  <si>
    <t>5k</t>
  </si>
  <si>
    <t>Q5,Q10</t>
  </si>
  <si>
    <t>P1087</t>
  </si>
  <si>
    <t>C8,C19</t>
  </si>
  <si>
    <t>680nF</t>
  </si>
  <si>
    <t>C1,C2,C11,C12</t>
  </si>
  <si>
    <t>4.7pF</t>
  </si>
  <si>
    <t>C9,C10,C14</t>
  </si>
  <si>
    <t>10µF</t>
  </si>
  <si>
    <t>Resistor</t>
  </si>
  <si>
    <t>Resistor Trimmer</t>
  </si>
  <si>
    <t>Transistor</t>
  </si>
  <si>
    <t>Diode</t>
  </si>
  <si>
    <t>IC with Socket</t>
  </si>
  <si>
    <t>Capacitor Ceramic</t>
  </si>
  <si>
    <t>Capacitor MPC</t>
  </si>
  <si>
    <t>Socket DIN41612</t>
  </si>
  <si>
    <t>R8,R9,R14,R15,R22,R32,
R33,R38,R39,R45</t>
  </si>
  <si>
    <t>R12,R16,R19,R20,R23,R41,
R43,R44,R46,R47</t>
  </si>
  <si>
    <t>Littlediode</t>
  </si>
  <si>
    <t>https://www.littlediode.com/components/BFR18.html</t>
  </si>
  <si>
    <t>https://www.reichelt.at/bipolartransistor-npn-25v-0-2a-0-6w-to-18-bc-108b-p4906.html?r=1</t>
  </si>
  <si>
    <t>Supplier 1</t>
  </si>
  <si>
    <t>Reference 1</t>
  </si>
  <si>
    <t>Link 1</t>
  </si>
  <si>
    <t>Price 1</t>
  </si>
  <si>
    <t>BC 108B</t>
  </si>
  <si>
    <t>Reichelt</t>
  </si>
  <si>
    <t>https://www.littlediode.com/components/P1087.html</t>
  </si>
  <si>
    <t>https://secure.reichelt.at/widerstand-metallschicht-1-0-mohm-0207-0-6-w-1-metall-1-00m-p11404.html?</t>
  </si>
  <si>
    <t>METALL 1,00M</t>
  </si>
  <si>
    <t>https://secure.reichelt.at/widerstand-metallschicht-4-70-kohm-0207-0-6-w-1-metall-4-70k-p11784.html?</t>
  </si>
  <si>
    <t>METALL 4,70K</t>
  </si>
  <si>
    <t>METALL 820K</t>
  </si>
  <si>
    <t>https://secure.reichelt.at/widerstand-metallschicht-820-kohm-0207-0-6-w-1-metall-820k-p12003.html?</t>
  </si>
  <si>
    <t>MKS-4 680N</t>
  </si>
  <si>
    <t>https://secure.reichelt.at/folienkondensator-680nf-100v-rm7-5-mks4-100-680n-p41129.html?</t>
  </si>
  <si>
    <t>METALL 1,00K</t>
  </si>
  <si>
    <t>https://secure.reichelt.at/widerstand-metallschicht-1-00-kohm-0207-0-6-w-1-metall-1-00k-p11403.html?</t>
  </si>
  <si>
    <t>METALL 5,62K</t>
  </si>
  <si>
    <t>https://secure.reichelt.at/widerstand-metallschicht-5-62-kohm-0207-0-6-w-1-metall-5-62k-p11853.html?</t>
  </si>
  <si>
    <t>METALL 100</t>
  </si>
  <si>
    <t>https://secure.reichelt.at/widerstand-metallschicht-100-ohm-0207-0-6-w-1-metall-100-p11457.html?</t>
  </si>
  <si>
    <t>ML-B 64W</t>
  </si>
  <si>
    <t>https://secure.reichelt.at/messerleiste-64-pol-gewinkelt-a-b-ml-b-64w-p36332.html?</t>
  </si>
  <si>
    <t>METALL 100K</t>
  </si>
  <si>
    <t>https://secure.reichelt.at/widerstand-metallschicht-100-kohm-0207-0-6-w-1-metall-100k-p11458.html?</t>
  </si>
  <si>
    <t>MKS-4-630 10N</t>
  </si>
  <si>
    <t>https://secure.reichelt.at/folienkondensator-10nf-630v-rm10-mks4-630-10n2-p12432.html?</t>
  </si>
  <si>
    <t>TANTAL 10/16</t>
  </si>
  <si>
    <t>https://secure.reichelt.at/tantal-kondensator-rm-2-5-10-f-16v-tantal-10-16-p20332.html?</t>
  </si>
  <si>
    <t>https://secure.reichelt.at/widerstand-metallschicht-10-0-kohm-0207-0-6-w-1-metall-10-0k-p11449.html?</t>
  </si>
  <si>
    <t>METALL 10K</t>
  </si>
  <si>
    <t>https://secure.reichelt.at/keramik-kondensator-10n-kerko-10n-p9267.html?</t>
  </si>
  <si>
    <t>KERKO 10N</t>
  </si>
  <si>
    <t>METALL 22</t>
  </si>
  <si>
    <t>https://secure.reichelt.at/widerstand-metallschicht-22-0-ohm-0207-0-6-w-1-metall-22-0-p11621.html?</t>
  </si>
  <si>
    <t>METALL 33</t>
  </si>
  <si>
    <t>https://secure.reichelt.at/widerstand-metallschicht-33-0-ohm-0207-0-6-w-1-metall-33-0-p11729.html?</t>
  </si>
  <si>
    <t>KERKO 4,7P</t>
  </si>
  <si>
    <t>https://secure.reichelt.at/keramik-kondensator-4-7p-kerko-4-7p-p9294.html?</t>
  </si>
  <si>
    <t>1N 4448</t>
  </si>
  <si>
    <t>https://secure.reichelt.at/gleichrichterdiode-100-v-0-15-a-do-35-1n-4448-cdil-p1735.html?</t>
  </si>
  <si>
    <t>METALL 1,8K</t>
  </si>
  <si>
    <t>https://secure.reichelt.at/widerstand-metallschicht-1-80-kohm-0207-0-6-w-1-metall-1-80k-p11442.html?</t>
  </si>
  <si>
    <t>64P-5,0K</t>
  </si>
  <si>
    <t>https://secure.reichelt.at/praezisionspotentiometer-25-gaenge-liegend-5-0-kohm-64p-5-0k-p2689.html?</t>
  </si>
  <si>
    <t>METALL 3,3K</t>
  </si>
  <si>
    <t>https://secure.reichelt.at/widerstand-metallschicht-3-30-kohm-0207-0-6-w-1-metall-3-30k-p11693.html?</t>
  </si>
  <si>
    <t>METALL 560K</t>
  </si>
  <si>
    <t>https://secure.reichelt.at/widerstand-metallschicht-560-kohm-0207-0-6-w-1-metall-560k-p11883.html?</t>
  </si>
  <si>
    <t>METALL 2,2K</t>
  </si>
  <si>
    <t>https://secure.reichelt.at/widerstand-metallschicht-2-20-kohm-0207-0-6-w-1-metall-2-20k-p11584.html?</t>
  </si>
  <si>
    <t>Price I</t>
  </si>
  <si>
    <t>Total</t>
  </si>
  <si>
    <t>Capacitor Tantal</t>
  </si>
  <si>
    <t>https://www.littlediode.com/components/SN76131N.html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</si>
</sst>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#,##0.00"/>
  </numFmts>
  <fonts count="19" x14ac:knownFonts="1">
    <font>
      <sz val="12"/>
      <color theme="1"/>
      <name val="Trebuchet MS"/>
      <family val="2"/>
      <scheme val="minor"/>
    </font>
    <font>
      <sz val="12"/>
      <color theme="1"/>
      <name val="Trebuchet MS"/>
      <family val="2"/>
      <scheme val="minor"/>
    </font>
    <font>
      <sz val="18"/>
      <color theme="3"/>
      <name val="Trebuchet MS"/>
      <family val="2"/>
      <scheme val="major"/>
    </font>
    <font>
      <b/>
      <sz val="15"/>
      <color theme="3"/>
      <name val="Trebuchet MS"/>
      <family val="2"/>
      <scheme val="minor"/>
    </font>
    <font>
      <b/>
      <sz val="13"/>
      <color theme="3"/>
      <name val="Trebuchet MS"/>
      <family val="2"/>
      <scheme val="minor"/>
    </font>
    <font>
      <b/>
      <sz val="11"/>
      <color theme="3"/>
      <name val="Trebuchet MS"/>
      <family val="2"/>
      <scheme val="minor"/>
    </font>
    <font>
      <sz val="12"/>
      <color rgb="FF006100"/>
      <name val="Trebuchet MS"/>
      <family val="2"/>
      <scheme val="minor"/>
    </font>
    <font>
      <sz val="12"/>
      <color rgb="FF9C0006"/>
      <name val="Trebuchet MS"/>
      <family val="2"/>
      <scheme val="minor"/>
    </font>
    <font>
      <sz val="12"/>
      <color rgb="FF9C5700"/>
      <name val="Trebuchet MS"/>
      <family val="2"/>
      <scheme val="minor"/>
    </font>
    <font>
      <sz val="12"/>
      <color rgb="FF3F3F76"/>
      <name val="Trebuchet MS"/>
      <family val="2"/>
      <scheme val="minor"/>
    </font>
    <font>
      <b/>
      <sz val="12"/>
      <color rgb="FF3F3F3F"/>
      <name val="Trebuchet MS"/>
      <family val="2"/>
      <scheme val="minor"/>
    </font>
    <font>
      <b/>
      <sz val="12"/>
      <color rgb="FFFA7D00"/>
      <name val="Trebuchet MS"/>
      <family val="2"/>
      <scheme val="minor"/>
    </font>
    <font>
      <sz val="12"/>
      <color rgb="FFFA7D00"/>
      <name val="Trebuchet MS"/>
      <family val="2"/>
      <scheme val="minor"/>
    </font>
    <font>
      <b/>
      <sz val="12"/>
      <color theme="0"/>
      <name val="Trebuchet MS"/>
      <family val="2"/>
      <scheme val="minor"/>
    </font>
    <font>
      <sz val="12"/>
      <color rgb="FFFF0000"/>
      <name val="Trebuchet MS"/>
      <family val="2"/>
      <scheme val="minor"/>
    </font>
    <font>
      <i/>
      <sz val="12"/>
      <color rgb="FF7F7F7F"/>
      <name val="Trebuchet MS"/>
      <family val="2"/>
      <scheme val="minor"/>
    </font>
    <font>
      <b/>
      <sz val="12"/>
      <color theme="1"/>
      <name val="Trebuchet MS"/>
      <family val="2"/>
      <scheme val="minor"/>
    </font>
    <font>
      <sz val="12"/>
      <color theme="0"/>
      <name val="Trebuchet MS"/>
      <family val="2"/>
      <scheme val="minor"/>
    </font>
    <font>
      <u/>
      <sz val="12"/>
      <color theme="10"/>
      <name val="Trebuchet MS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8" fillId="0" borderId="0" xfId="42" applyAlignment="1">
      <alignment vertical="top" wrapText="1"/>
    </xf>
    <xf numFmtId="164" fontId="0" fillId="0" borderId="0" xfId="0" applyNumberFormat="1" applyAlignment="1">
      <alignment vertical="top"/>
    </xf>
    <xf numFmtId="164" fontId="0" fillId="0" borderId="0" xfId="0" applyNumberFormat="1"/>
    <xf numFmtId="0" fontId="18" fillId="0" borderId="0" xfId="42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horizontal="general" vertical="top" textRotation="0" wrapText="0" indent="0" justifyLastLine="0" shrinkToFit="0" readingOrder="0"/>
    </dxf>
    <dxf>
      <numFmt numFmtId="164" formatCode="&quot;€&quot;#,##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numFmt numFmtId="164" formatCode="&quot;€&quot;#,##0.00"/>
      <alignment horizontal="general" vertical="top" textRotation="0" wrapText="0" indent="0" justifyLastLine="0" shrinkToFit="0" readingOrder="0"/>
    </dxf>
    <dxf>
      <numFmt numFmtId="164" formatCode="&quot;€&quot;#,##0.00"/>
      <alignment horizontal="general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vertical="top" textRotation="0" indent="0" justifyLastLine="0" shrinkToFit="0" readingOrder="0"/>
    </dxf>
    <dxf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28" totalsRowCount="1" headerRowDxfId="19" dataDxfId="18">
  <autoFilter ref="A1:I27" xr:uid="{00000000-0009-0000-0100-000002000000}"/>
  <sortState xmlns:xlrd2="http://schemas.microsoft.com/office/spreadsheetml/2017/richdata2" ref="A2:F27">
    <sortCondition ref="A1:A27"/>
  </sortState>
  <tableColumns count="9">
    <tableColumn id="1" xr3:uid="{00000000-0010-0000-0000-000001000000}" name="Designator" totalsRowLabel="Total" dataDxfId="17" totalsRowDxfId="8"/>
    <tableColumn id="2" xr3:uid="{00000000-0010-0000-0000-000002000000}" name="Package" dataDxfId="16" totalsRowDxfId="7"/>
    <tableColumn id="3" xr3:uid="{00000000-0010-0000-0000-000003000000}" name="Quantity" dataDxfId="15" totalsRowDxfId="6"/>
    <tableColumn id="4" xr3:uid="{00000000-0010-0000-0000-000004000000}" name="Designation" dataDxfId="14" totalsRowDxfId="5"/>
    <tableColumn id="7" xr3:uid="{B299D317-BA3B-CE48-8BB7-F619341ED63C}" name="Supplier 1" dataDxfId="13" totalsRowDxfId="4"/>
    <tableColumn id="5" xr3:uid="{00000000-0010-0000-0000-000005000000}" name="Reference 1" dataDxfId="12" totalsRowDxfId="3"/>
    <tableColumn id="11" xr3:uid="{D77538D7-7E1E-3149-89D4-FB5333EBABB4}" name="Price 1" dataDxfId="11" totalsRowDxfId="2"/>
    <tableColumn id="14" xr3:uid="{CE1C7888-8ED2-9D48-918D-D3665B2AE2C0}" name="Price I" totalsRowFunction="custom" dataDxfId="10" totalsRowDxfId="1">
      <calculatedColumnFormula>Table2[[#This Row],[Quantity]]*Table2[[#This Row],[Price 1]]</calculatedColumnFormula>
      <totalsRowFormula>SUM(Table2[Price I])</totalsRowFormula>
    </tableColumn>
    <tableColumn id="6" xr3:uid="{F42682A7-902E-D447-B209-1F52236AE433}" name="Link 1" dataDxfId="9" totalsRowDxfId="0"/>
  </tableColumns>
  <tableStyleInfo name="TableStyleLight11" showFirstColumn="0" showLastColumn="0" showRowStripes="0" showColumnStripes="1"/>
</table>
</file>

<file path=xl/theme/theme1.xml><?xml version="1.0" encoding="utf-8"?>
<a:theme xmlns:a="http://schemas.openxmlformats.org/drawingml/2006/main" name="Berlin">
  <a:themeElements>
    <a:clrScheme name="Berlin">
      <a:dk1>
        <a:sysClr val="windowText" lastClr="000000"/>
      </a:dk1>
      <a:lt1>
        <a:sysClr val="window" lastClr="FFFFFF"/>
      </a:lt1>
      <a:dk2>
        <a:srgbClr val="9D360E"/>
      </a:dk2>
      <a:lt2>
        <a:srgbClr val="E7E6E6"/>
      </a:lt2>
      <a:accent1>
        <a:srgbClr val="F09415"/>
      </a:accent1>
      <a:accent2>
        <a:srgbClr val="C1B56B"/>
      </a:accent2>
      <a:accent3>
        <a:srgbClr val="4BAF73"/>
      </a:accent3>
      <a:accent4>
        <a:srgbClr val="5AA6C0"/>
      </a:accent4>
      <a:accent5>
        <a:srgbClr val="D17DF9"/>
      </a:accent5>
      <a:accent6>
        <a:srgbClr val="FA7E5C"/>
      </a:accent6>
      <a:hlink>
        <a:srgbClr val="FFAE3E"/>
      </a:hlink>
      <a:folHlink>
        <a:srgbClr val="FCC77E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reichelt.at/praezisionspotentiometer-25-gaenge-liegend-5-0-kohm-64p-5-0k-p2689.html?" TargetMode="External"/><Relationship Id="rId2" Type="http://schemas.openxmlformats.org/officeDocument/2006/relationships/hyperlink" Target="https://www.littlediode.com/components/SN76131N.html" TargetMode="External"/><Relationship Id="rId1" Type="http://schemas.openxmlformats.org/officeDocument/2006/relationships/hyperlink" Target="https://www.reichelt.at/bipolartransistor-npn-25v-0-2a-0-6w-to-18-bc-108b-p4906.html?r=1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secure.reichelt.at/widerstand-metallschicht-3-30-kohm-0207-0-6-w-1-metall-3-30k-p11693.html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I26" sqref="I26"/>
    </sheetView>
  </sheetViews>
  <sheetFormatPr baseColWidth="10" defaultRowHeight="16" x14ac:dyDescent="0.2"/>
  <cols>
    <col min="1" max="1" width="24.1640625" style="3" customWidth="1"/>
    <col min="2" max="2" width="17.83203125" bestFit="1" customWidth="1"/>
    <col min="3" max="3" width="14.33203125" style="1" bestFit="1" customWidth="1"/>
    <col min="4" max="4" width="14.6640625" style="2" bestFit="1" customWidth="1"/>
    <col min="5" max="5" width="13.33203125" style="2" bestFit="1" customWidth="1"/>
    <col min="6" max="6" width="15" bestFit="1" customWidth="1"/>
    <col min="7" max="7" width="10.33203125" style="10" bestFit="1" customWidth="1"/>
    <col min="8" max="8" width="9.6640625" style="10" bestFit="1" customWidth="1"/>
    <col min="9" max="9" width="110.1640625" customWidth="1"/>
  </cols>
  <sheetData>
    <row r="1" spans="1:9" s="5" customFormat="1" ht="17" x14ac:dyDescent="0.2">
      <c r="A1" s="4" t="s">
        <v>0</v>
      </c>
      <c r="B1" s="5" t="s">
        <v>1</v>
      </c>
      <c r="C1" s="6" t="s">
        <v>2</v>
      </c>
      <c r="D1" s="7" t="s">
        <v>3</v>
      </c>
      <c r="E1" s="7" t="s">
        <v>63</v>
      </c>
      <c r="F1" s="5" t="s">
        <v>64</v>
      </c>
      <c r="G1" s="9" t="s">
        <v>66</v>
      </c>
      <c r="H1" s="9" t="s">
        <v>114</v>
      </c>
      <c r="I1" s="5" t="s">
        <v>65</v>
      </c>
    </row>
    <row r="2" spans="1:9" s="5" customFormat="1" ht="17" x14ac:dyDescent="0.2">
      <c r="A2" s="4" t="s">
        <v>46</v>
      </c>
      <c r="B2" s="5" t="s">
        <v>55</v>
      </c>
      <c r="C2" s="6">
        <v>4</v>
      </c>
      <c r="D2" s="7" t="s">
        <v>47</v>
      </c>
      <c r="E2" s="7" t="s">
        <v>68</v>
      </c>
      <c r="F2" s="5" t="s">
        <v>100</v>
      </c>
      <c r="G2" s="9">
        <v>0.05</v>
      </c>
      <c r="H2" s="9">
        <f>Table2[[#This Row],[Quantity]]*Table2[[#This Row],[Price 1]]</f>
        <v>0.2</v>
      </c>
      <c r="I2" s="5" t="s">
        <v>101</v>
      </c>
    </row>
    <row r="3" spans="1:9" s="5" customFormat="1" ht="17" x14ac:dyDescent="0.2">
      <c r="A3" s="4" t="s">
        <v>12</v>
      </c>
      <c r="B3" s="5" t="s">
        <v>116</v>
      </c>
      <c r="C3" s="6">
        <v>6</v>
      </c>
      <c r="D3" s="7" t="s">
        <v>49</v>
      </c>
      <c r="E3" s="7" t="s">
        <v>68</v>
      </c>
      <c r="F3" s="5" t="s">
        <v>90</v>
      </c>
      <c r="G3" s="9">
        <v>0.25</v>
      </c>
      <c r="H3" s="9">
        <f>Table2[[#This Row],[Quantity]]*Table2[[#This Row],[Price 1]]</f>
        <v>1.5</v>
      </c>
      <c r="I3" s="5" t="s">
        <v>91</v>
      </c>
    </row>
    <row r="4" spans="1:9" s="5" customFormat="1" ht="17" x14ac:dyDescent="0.2">
      <c r="A4" s="4" t="s">
        <v>13</v>
      </c>
      <c r="B4" s="5" t="s">
        <v>56</v>
      </c>
      <c r="C4" s="6">
        <v>4</v>
      </c>
      <c r="D4" s="7" t="s">
        <v>14</v>
      </c>
      <c r="E4" s="7" t="s">
        <v>68</v>
      </c>
      <c r="F4" s="5" t="s">
        <v>88</v>
      </c>
      <c r="G4" s="9">
        <v>0.21</v>
      </c>
      <c r="H4" s="9">
        <f>Table2[[#This Row],[Quantity]]*Table2[[#This Row],[Price 1]]</f>
        <v>0.84</v>
      </c>
      <c r="I4" s="5" t="s">
        <v>89</v>
      </c>
    </row>
    <row r="5" spans="1:9" s="5" customFormat="1" ht="17" x14ac:dyDescent="0.2">
      <c r="A5" s="4" t="s">
        <v>44</v>
      </c>
      <c r="B5" s="5" t="s">
        <v>56</v>
      </c>
      <c r="C5" s="6">
        <v>2</v>
      </c>
      <c r="D5" s="7" t="s">
        <v>45</v>
      </c>
      <c r="E5" s="7" t="s">
        <v>68</v>
      </c>
      <c r="F5" s="5" t="s">
        <v>76</v>
      </c>
      <c r="G5" s="9">
        <v>0.25</v>
      </c>
      <c r="H5" s="9">
        <f>Table2[[#This Row],[Quantity]]*Table2[[#This Row],[Price 1]]</f>
        <v>0.5</v>
      </c>
      <c r="I5" s="5" t="s">
        <v>77</v>
      </c>
    </row>
    <row r="6" spans="1:9" s="5" customFormat="1" ht="17" x14ac:dyDescent="0.2">
      <c r="A6" s="4" t="s">
        <v>48</v>
      </c>
      <c r="B6" s="5" t="s">
        <v>55</v>
      </c>
      <c r="C6" s="6">
        <v>3</v>
      </c>
      <c r="D6" s="7" t="s">
        <v>14</v>
      </c>
      <c r="E6" s="7" t="s">
        <v>68</v>
      </c>
      <c r="F6" s="5" t="s">
        <v>95</v>
      </c>
      <c r="G6" s="9">
        <v>0.05</v>
      </c>
      <c r="H6" s="9">
        <f>Table2[[#This Row],[Quantity]]*Table2[[#This Row],[Price 1]]</f>
        <v>0.15000000000000002</v>
      </c>
      <c r="I6" s="5" t="s">
        <v>94</v>
      </c>
    </row>
    <row r="7" spans="1:9" s="5" customFormat="1" ht="17" x14ac:dyDescent="0.2">
      <c r="A7" s="4" t="s">
        <v>15</v>
      </c>
      <c r="B7" s="5" t="s">
        <v>53</v>
      </c>
      <c r="C7" s="6">
        <v>6</v>
      </c>
      <c r="D7" s="7" t="s">
        <v>16</v>
      </c>
      <c r="E7" s="7" t="s">
        <v>68</v>
      </c>
      <c r="F7" s="5" t="s">
        <v>102</v>
      </c>
      <c r="G7" s="9">
        <v>0.02</v>
      </c>
      <c r="H7" s="9">
        <f>Table2[[#This Row],[Quantity]]*Table2[[#This Row],[Price 1]]</f>
        <v>0.12</v>
      </c>
      <c r="I7" s="5" t="s">
        <v>103</v>
      </c>
    </row>
    <row r="8" spans="1:9" s="5" customFormat="1" ht="17" x14ac:dyDescent="0.2">
      <c r="A8" s="4" t="s">
        <v>8</v>
      </c>
      <c r="B8" s="5" t="s">
        <v>57</v>
      </c>
      <c r="C8" s="6">
        <v>1</v>
      </c>
      <c r="D8" s="7" t="s">
        <v>9</v>
      </c>
      <c r="E8" s="7" t="s">
        <v>68</v>
      </c>
      <c r="F8" s="5" t="s">
        <v>84</v>
      </c>
      <c r="G8" s="9">
        <v>1.56</v>
      </c>
      <c r="H8" s="9">
        <f>Table2[[#This Row],[Quantity]]*Table2[[#This Row],[Price 1]]</f>
        <v>1.56</v>
      </c>
      <c r="I8" s="5" t="s">
        <v>85</v>
      </c>
    </row>
    <row r="9" spans="1:9" s="5" customFormat="1" ht="17" x14ac:dyDescent="0.2">
      <c r="A9" s="4" t="s">
        <v>4</v>
      </c>
      <c r="B9" s="5" t="s">
        <v>52</v>
      </c>
      <c r="C9" s="6">
        <v>2</v>
      </c>
      <c r="D9" s="7" t="s">
        <v>5</v>
      </c>
      <c r="E9" s="5" t="s">
        <v>60</v>
      </c>
      <c r="G9" s="9">
        <v>5.75</v>
      </c>
      <c r="H9" s="9">
        <f>Table2[[#This Row],[Quantity]]*Table2[[#This Row],[Price 1]]</f>
        <v>11.5</v>
      </c>
      <c r="I9" s="5" t="s">
        <v>61</v>
      </c>
    </row>
    <row r="10" spans="1:9" s="5" customFormat="1" ht="35" customHeight="1" x14ac:dyDescent="0.2">
      <c r="A10" s="4" t="s">
        <v>6</v>
      </c>
      <c r="B10" s="5" t="s">
        <v>52</v>
      </c>
      <c r="C10" s="6">
        <v>6</v>
      </c>
      <c r="D10" s="7" t="s">
        <v>7</v>
      </c>
      <c r="E10" s="5" t="s">
        <v>68</v>
      </c>
      <c r="F10" s="5" t="s">
        <v>67</v>
      </c>
      <c r="G10" s="9">
        <v>0.37</v>
      </c>
      <c r="H10" s="9">
        <f>Table2[[#This Row],[Quantity]]*Table2[[#This Row],[Price 1]]</f>
        <v>2.2199999999999998</v>
      </c>
      <c r="I10" s="8" t="s">
        <v>62</v>
      </c>
    </row>
    <row r="11" spans="1:9" s="5" customFormat="1" ht="20" customHeight="1" x14ac:dyDescent="0.2">
      <c r="A11" s="4" t="s">
        <v>42</v>
      </c>
      <c r="B11" s="5" t="s">
        <v>52</v>
      </c>
      <c r="C11" s="6">
        <v>2</v>
      </c>
      <c r="D11" s="7" t="s">
        <v>43</v>
      </c>
      <c r="E11" s="7" t="s">
        <v>60</v>
      </c>
      <c r="G11" s="9">
        <v>5.75</v>
      </c>
      <c r="H11" s="9">
        <f>Table2[[#This Row],[Quantity]]*Table2[[#This Row],[Price 1]]</f>
        <v>11.5</v>
      </c>
      <c r="I11" s="8" t="s">
        <v>69</v>
      </c>
    </row>
    <row r="12" spans="1:9" s="5" customFormat="1" ht="17" x14ac:dyDescent="0.2">
      <c r="A12" s="4" t="s">
        <v>17</v>
      </c>
      <c r="B12" s="5" t="s">
        <v>50</v>
      </c>
      <c r="C12" s="6">
        <v>2</v>
      </c>
      <c r="D12" s="7">
        <v>100</v>
      </c>
      <c r="E12" s="7" t="s">
        <v>68</v>
      </c>
      <c r="F12" s="5" t="s">
        <v>82</v>
      </c>
      <c r="G12" s="9">
        <v>8.3000000000000004E-2</v>
      </c>
      <c r="H12" s="9">
        <f>Table2[[#This Row],[Quantity]]*Table2[[#This Row],[Price 1]]</f>
        <v>0.16600000000000001</v>
      </c>
      <c r="I12" s="5" t="s">
        <v>83</v>
      </c>
    </row>
    <row r="13" spans="1:9" s="5" customFormat="1" ht="17" x14ac:dyDescent="0.2">
      <c r="A13" s="4" t="s">
        <v>18</v>
      </c>
      <c r="B13" s="5" t="s">
        <v>50</v>
      </c>
      <c r="C13" s="6">
        <v>2</v>
      </c>
      <c r="D13" s="7" t="s">
        <v>19</v>
      </c>
      <c r="E13" s="7" t="s">
        <v>68</v>
      </c>
      <c r="F13" s="5" t="s">
        <v>86</v>
      </c>
      <c r="G13" s="9">
        <v>8.3000000000000004E-2</v>
      </c>
      <c r="H13" s="9">
        <f>Table2[[#This Row],[Quantity]]*Table2[[#This Row],[Price 1]]</f>
        <v>0.16600000000000001</v>
      </c>
      <c r="I13" s="5" t="s">
        <v>87</v>
      </c>
    </row>
    <row r="14" spans="1:9" s="5" customFormat="1" ht="17" x14ac:dyDescent="0.2">
      <c r="A14" s="4" t="s">
        <v>20</v>
      </c>
      <c r="B14" s="5" t="s">
        <v>50</v>
      </c>
      <c r="C14" s="6">
        <v>4</v>
      </c>
      <c r="D14" s="7">
        <v>33</v>
      </c>
      <c r="E14" s="7" t="s">
        <v>68</v>
      </c>
      <c r="F14" s="5" t="s">
        <v>98</v>
      </c>
      <c r="G14" s="9">
        <v>8.3000000000000004E-2</v>
      </c>
      <c r="H14" s="9">
        <f>Table2[[#This Row],[Quantity]]*Table2[[#This Row],[Price 1]]</f>
        <v>0.33200000000000002</v>
      </c>
      <c r="I14" s="5" t="s">
        <v>99</v>
      </c>
    </row>
    <row r="15" spans="1:9" s="5" customFormat="1" ht="17" x14ac:dyDescent="0.2">
      <c r="A15" s="4" t="s">
        <v>21</v>
      </c>
      <c r="B15" s="5" t="s">
        <v>50</v>
      </c>
      <c r="C15" s="6">
        <v>4</v>
      </c>
      <c r="D15" s="7" t="s">
        <v>22</v>
      </c>
      <c r="E15" s="7" t="s">
        <v>68</v>
      </c>
      <c r="F15" s="5" t="s">
        <v>71</v>
      </c>
      <c r="G15" s="9">
        <v>8.3000000000000004E-2</v>
      </c>
      <c r="H15" s="9">
        <f>Table2[[#This Row],[Quantity]]*Table2[[#This Row],[Price 1]]</f>
        <v>0.33200000000000002</v>
      </c>
      <c r="I15" s="5" t="s">
        <v>70</v>
      </c>
    </row>
    <row r="16" spans="1:9" s="5" customFormat="1" ht="17" x14ac:dyDescent="0.2">
      <c r="A16" s="4" t="s">
        <v>23</v>
      </c>
      <c r="B16" s="5" t="s">
        <v>50</v>
      </c>
      <c r="C16" s="6">
        <v>2</v>
      </c>
      <c r="D16" s="7" t="s">
        <v>24</v>
      </c>
      <c r="E16" s="7" t="s">
        <v>68</v>
      </c>
      <c r="F16" s="5" t="s">
        <v>110</v>
      </c>
      <c r="G16" s="9">
        <v>8.3000000000000004E-2</v>
      </c>
      <c r="H16" s="9">
        <f>Table2[[#This Row],[Quantity]]*Table2[[#This Row],[Price 1]]</f>
        <v>0.16600000000000001</v>
      </c>
      <c r="I16" s="5" t="s">
        <v>111</v>
      </c>
    </row>
    <row r="17" spans="1:9" s="5" customFormat="1" ht="17" x14ac:dyDescent="0.2">
      <c r="A17" s="4" t="s">
        <v>25</v>
      </c>
      <c r="B17" s="5" t="s">
        <v>50</v>
      </c>
      <c r="C17" s="6">
        <v>2</v>
      </c>
      <c r="D17" s="7">
        <v>22</v>
      </c>
      <c r="E17" s="7" t="s">
        <v>68</v>
      </c>
      <c r="F17" s="5" t="s">
        <v>96</v>
      </c>
      <c r="G17" s="9">
        <v>8.3000000000000004E-2</v>
      </c>
      <c r="H17" s="9">
        <f>Table2[[#This Row],[Quantity]]*Table2[[#This Row],[Price 1]]</f>
        <v>0.16600000000000001</v>
      </c>
      <c r="I17" s="5" t="s">
        <v>97</v>
      </c>
    </row>
    <row r="18" spans="1:9" s="5" customFormat="1" ht="38" customHeight="1" x14ac:dyDescent="0.2">
      <c r="A18" s="4" t="s">
        <v>58</v>
      </c>
      <c r="B18" s="5" t="s">
        <v>50</v>
      </c>
      <c r="C18" s="6">
        <v>10</v>
      </c>
      <c r="D18" s="7" t="s">
        <v>26</v>
      </c>
      <c r="E18" s="7" t="s">
        <v>68</v>
      </c>
      <c r="F18" s="5" t="s">
        <v>93</v>
      </c>
      <c r="G18" s="9">
        <v>8.3000000000000004E-2</v>
      </c>
      <c r="H18" s="9">
        <f>Table2[[#This Row],[Quantity]]*Table2[[#This Row],[Price 1]]</f>
        <v>0.83000000000000007</v>
      </c>
      <c r="I18" s="5" t="s">
        <v>92</v>
      </c>
    </row>
    <row r="19" spans="1:9" s="5" customFormat="1" ht="17" x14ac:dyDescent="0.2">
      <c r="A19" s="4" t="s">
        <v>27</v>
      </c>
      <c r="B19" s="5" t="s">
        <v>50</v>
      </c>
      <c r="C19" s="6">
        <v>2</v>
      </c>
      <c r="D19" s="7" t="s">
        <v>28</v>
      </c>
      <c r="E19" s="7" t="s">
        <v>68</v>
      </c>
      <c r="F19" s="5" t="s">
        <v>112</v>
      </c>
      <c r="G19" s="9">
        <v>8.3000000000000004E-2</v>
      </c>
      <c r="H19" s="9">
        <f>Table2[[#This Row],[Quantity]]*Table2[[#This Row],[Price 1]]</f>
        <v>0.16600000000000001</v>
      </c>
      <c r="I19" s="5" t="s">
        <v>113</v>
      </c>
    </row>
    <row r="20" spans="1:9" s="5" customFormat="1" ht="17" x14ac:dyDescent="0.2">
      <c r="A20" s="4" t="s">
        <v>29</v>
      </c>
      <c r="B20" s="5" t="s">
        <v>50</v>
      </c>
      <c r="C20" s="6">
        <v>2</v>
      </c>
      <c r="D20" s="7" t="s">
        <v>30</v>
      </c>
      <c r="E20" s="7" t="s">
        <v>68</v>
      </c>
      <c r="F20" s="5" t="s">
        <v>78</v>
      </c>
      <c r="G20" s="9">
        <v>8.3000000000000004E-2</v>
      </c>
      <c r="H20" s="9">
        <f>Table2[[#This Row],[Quantity]]*Table2[[#This Row],[Price 1]]</f>
        <v>0.16600000000000001</v>
      </c>
      <c r="I20" s="5" t="s">
        <v>79</v>
      </c>
    </row>
    <row r="21" spans="1:9" s="5" customFormat="1" ht="36" customHeight="1" x14ac:dyDescent="0.2">
      <c r="A21" s="4" t="s">
        <v>59</v>
      </c>
      <c r="B21" s="5" t="s">
        <v>50</v>
      </c>
      <c r="C21" s="6">
        <v>10</v>
      </c>
      <c r="D21" s="7" t="s">
        <v>31</v>
      </c>
      <c r="E21" s="7" t="s">
        <v>68</v>
      </c>
      <c r="F21" s="5" t="s">
        <v>80</v>
      </c>
      <c r="G21" s="9">
        <v>8.2000000000000003E-2</v>
      </c>
      <c r="H21" s="9">
        <f>Table2[[#This Row],[Quantity]]*Table2[[#This Row],[Price 1]]</f>
        <v>0.82000000000000006</v>
      </c>
      <c r="I21" s="5" t="s">
        <v>81</v>
      </c>
    </row>
    <row r="22" spans="1:9" s="5" customFormat="1" ht="17" x14ac:dyDescent="0.2">
      <c r="A22" s="4" t="s">
        <v>32</v>
      </c>
      <c r="B22" s="5" t="s">
        <v>50</v>
      </c>
      <c r="C22" s="6">
        <v>2</v>
      </c>
      <c r="D22" s="7" t="s">
        <v>33</v>
      </c>
      <c r="E22" s="7" t="s">
        <v>68</v>
      </c>
      <c r="F22" s="5" t="s">
        <v>104</v>
      </c>
      <c r="G22" s="9">
        <v>8.3000000000000004E-2</v>
      </c>
      <c r="H22" s="9">
        <f>Table2[[#This Row],[Quantity]]*Table2[[#This Row],[Price 1]]</f>
        <v>0.16600000000000001</v>
      </c>
      <c r="I22" s="5" t="s">
        <v>105</v>
      </c>
    </row>
    <row r="23" spans="1:9" s="5" customFormat="1" ht="17" x14ac:dyDescent="0.2">
      <c r="A23" s="4" t="s">
        <v>34</v>
      </c>
      <c r="B23" s="5" t="s">
        <v>50</v>
      </c>
      <c r="C23" s="6">
        <v>2</v>
      </c>
      <c r="D23" s="7" t="s">
        <v>35</v>
      </c>
      <c r="E23" s="7" t="s">
        <v>68</v>
      </c>
      <c r="F23" s="5" t="s">
        <v>73</v>
      </c>
      <c r="G23" s="9">
        <v>8.3000000000000004E-2</v>
      </c>
      <c r="H23" s="9">
        <f>Table2[[#This Row],[Quantity]]*Table2[[#This Row],[Price 1]]</f>
        <v>0.16600000000000001</v>
      </c>
      <c r="I23" s="5" t="s">
        <v>72</v>
      </c>
    </row>
    <row r="24" spans="1:9" s="5" customFormat="1" ht="17" x14ac:dyDescent="0.2">
      <c r="A24" s="4" t="s">
        <v>36</v>
      </c>
      <c r="B24" s="5" t="s">
        <v>50</v>
      </c>
      <c r="C24" s="6">
        <v>2</v>
      </c>
      <c r="D24" s="7" t="s">
        <v>37</v>
      </c>
      <c r="E24" s="7" t="s">
        <v>68</v>
      </c>
      <c r="F24" s="5" t="s">
        <v>74</v>
      </c>
      <c r="G24" s="9">
        <v>8.3000000000000004E-2</v>
      </c>
      <c r="H24" s="9">
        <f>Table2[[#This Row],[Quantity]]*Table2[[#This Row],[Price 1]]</f>
        <v>0.16600000000000001</v>
      </c>
      <c r="I24" s="5" t="s">
        <v>75</v>
      </c>
    </row>
    <row r="25" spans="1:9" s="5" customFormat="1" ht="17" x14ac:dyDescent="0.2">
      <c r="A25" s="4" t="s">
        <v>38</v>
      </c>
      <c r="B25" s="5" t="s">
        <v>50</v>
      </c>
      <c r="C25" s="6">
        <v>2</v>
      </c>
      <c r="D25" s="7" t="s">
        <v>39</v>
      </c>
      <c r="E25" s="7" t="s">
        <v>68</v>
      </c>
      <c r="F25" s="5" t="s">
        <v>108</v>
      </c>
      <c r="G25" s="9">
        <v>8.3000000000000004E-2</v>
      </c>
      <c r="H25" s="9">
        <f>Table2[[#This Row],[Quantity]]*Table2[[#This Row],[Price 1]]</f>
        <v>0.16600000000000001</v>
      </c>
      <c r="I25" s="11" t="s">
        <v>109</v>
      </c>
    </row>
    <row r="26" spans="1:9" s="5" customFormat="1" ht="17" x14ac:dyDescent="0.2">
      <c r="A26" s="4" t="s">
        <v>40</v>
      </c>
      <c r="B26" s="5" t="s">
        <v>51</v>
      </c>
      <c r="C26" s="6">
        <v>2</v>
      </c>
      <c r="D26" s="7" t="s">
        <v>41</v>
      </c>
      <c r="E26" s="7" t="s">
        <v>68</v>
      </c>
      <c r="F26" s="5" t="s">
        <v>106</v>
      </c>
      <c r="G26" s="9">
        <v>0.32</v>
      </c>
      <c r="H26" s="9">
        <f>Table2[[#This Row],[Quantity]]*Table2[[#This Row],[Price 1]]</f>
        <v>0.64</v>
      </c>
      <c r="I26" s="11" t="s">
        <v>107</v>
      </c>
    </row>
    <row r="27" spans="1:9" s="5" customFormat="1" ht="17" x14ac:dyDescent="0.2">
      <c r="A27" s="4" t="s">
        <v>10</v>
      </c>
      <c r="B27" s="5" t="s">
        <v>54</v>
      </c>
      <c r="C27" s="6">
        <v>2</v>
      </c>
      <c r="D27" s="7" t="s">
        <v>11</v>
      </c>
      <c r="E27" s="5" t="s">
        <v>60</v>
      </c>
      <c r="G27" s="9">
        <v>11.51</v>
      </c>
      <c r="H27" s="9">
        <f>Table2[[#This Row],[Quantity]]*Table2[[#This Row],[Price 1]]</f>
        <v>23.02</v>
      </c>
      <c r="I27" s="11" t="s">
        <v>117</v>
      </c>
    </row>
    <row r="28" spans="1:9" ht="17" x14ac:dyDescent="0.2">
      <c r="A28" s="4" t="s">
        <v>115</v>
      </c>
      <c r="B28" s="5"/>
      <c r="C28" s="6"/>
      <c r="D28" s="7"/>
      <c r="E28" s="7"/>
      <c r="F28" s="5"/>
      <c r="G28" s="5"/>
      <c r="H28" s="9">
        <f>SUM(Table2[Price I])</f>
        <v>57.72399999999999</v>
      </c>
      <c r="I28" s="5"/>
    </row>
  </sheetData>
  <hyperlinks>
    <hyperlink ref="I10" r:id="rId1" xr:uid="{87B76863-9D2B-F340-B774-B6A54A9AC7DF}"/>
    <hyperlink ref="I27" r:id="rId2" xr:uid="{59B8809E-55D5-C84A-B102-A2F0B21A37EA}"/>
    <hyperlink ref="I26" r:id="rId3" xr:uid="{B7D95138-544B-F342-81F1-F6C241CBF01E}"/>
    <hyperlink ref="I25" r:id="rId4" xr:uid="{A8784603-5779-3041-94B0-B36C2A6CCDC3}"/>
  </hyperlinks>
  <pageMargins left="0.75" right="0.75" top="0.5" bottom="0.5" header="0.5" footer="0.5"/>
  <pageSetup paperSize="9" orientation="landscape" horizontalDpi="0" verticalDpi="0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Overload Detector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REUTZ Wolfgang</cp:lastModifiedBy>
  <dcterms:created xsi:type="dcterms:W3CDTF">2019-01-20T09:31:34Z</dcterms:created>
  <dcterms:modified xsi:type="dcterms:W3CDTF">2020-12-07T13:07:03Z</dcterms:modified>
</cp:coreProperties>
</file>