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lkový rozpočet" sheetId="1" r:id="rId4"/>
    <sheet state="visible" name="Web server" sheetId="2" r:id="rId5"/>
    <sheet state="visible" name="SO-01 Administrativní budova" sheetId="3" r:id="rId6"/>
    <sheet state="visible" name="SO-05 Budova Expedice" sheetId="4" r:id="rId7"/>
    <sheet state="visible" name="SO-02 Vratnice" sheetId="5" r:id="rId8"/>
    <sheet state="visible" name="SP-03 Lab" sheetId="6" r:id="rId9"/>
    <sheet state="visible" name="SO-04 Vyrobni blok" sheetId="7" r:id="rId10"/>
    <sheet state="visible" name="SO-06 Budova skladového hospodá" sheetId="8" r:id="rId11"/>
  </sheets>
  <definedNames/>
  <calcPr/>
  <extLst>
    <ext uri="GoogleSheetsCustomDataVersion2">
      <go:sheetsCustomData xmlns:go="http://customooxmlschemas.google.com/" r:id="rId12" roundtripDataChecksum="G6ZkuRsIUYmn+7k2Iefysq5WdoGNN/uw23D2VTjMYWY="/>
    </ext>
  </extLst>
</workbook>
</file>

<file path=xl/sharedStrings.xml><?xml version="1.0" encoding="utf-8"?>
<sst xmlns="http://schemas.openxmlformats.org/spreadsheetml/2006/main" count="213" uniqueCount="107">
  <si>
    <t>Rozpočet podnikové sítě firmy Dynaflex, s.r.o.</t>
  </si>
  <si>
    <t>Ceny jed. casti</t>
  </si>
  <si>
    <t>Zasíťování objektu SO-01 Administrativní budova</t>
  </si>
  <si>
    <t>Zasíťování  objektu SO-02 Vrátnice</t>
  </si>
  <si>
    <t>Zasíťování objektu SO-03 Laboratoře</t>
  </si>
  <si>
    <t>Zasíťování objektu SO-04 Výrobní blok</t>
  </si>
  <si>
    <t>Zasíťování objektu SO- 05 Budova expedice</t>
  </si>
  <si>
    <t>Zasíťování objektu SO-06 Budova skladového hospodářství</t>
  </si>
  <si>
    <t>Zasíťování areálu závodu - propojení jednotlivých objektů</t>
  </si>
  <si>
    <t>Propojení na veřejnou datovou síť</t>
  </si>
  <si>
    <t>Web server s Firewallem</t>
  </si>
  <si>
    <t>Vybavení servrovny v SO-01</t>
  </si>
  <si>
    <t xml:space="preserve">zahrnuto v cene </t>
  </si>
  <si>
    <t>Celkem:</t>
  </si>
  <si>
    <t>Sloupec 1</t>
  </si>
  <si>
    <t>Web server</t>
  </si>
  <si>
    <t>pocet</t>
  </si>
  <si>
    <t>cena za ks</t>
  </si>
  <si>
    <t>celkova cena</t>
  </si>
  <si>
    <t>UPS</t>
  </si>
  <si>
    <t>UPS Eaton 5PX 1500i RT2U G2</t>
  </si>
  <si>
    <t>FW</t>
  </si>
  <si>
    <t>Firewall Cisco Firepower 2110</t>
  </si>
  <si>
    <t>Rack</t>
  </si>
  <si>
    <t>Rittal 7507.120</t>
  </si>
  <si>
    <t>Server</t>
  </si>
  <si>
    <t>Dell PowerEdge R7615</t>
  </si>
  <si>
    <t>Celk.</t>
  </si>
  <si>
    <t>Aktivní prvky přízemí</t>
  </si>
  <si>
    <t>Sloupec 2</t>
  </si>
  <si>
    <t>Sloupec 3</t>
  </si>
  <si>
    <t>Položka</t>
  </si>
  <si>
    <t>Množství</t>
  </si>
  <si>
    <t>Cena za jednotku (Kč)</t>
  </si>
  <si>
    <t>Celková cena (Kč)</t>
  </si>
  <si>
    <t>150000.00</t>
  </si>
  <si>
    <t>Router Cisco ISR 4451-X</t>
  </si>
  <si>
    <t>80000.00</t>
  </si>
  <si>
    <t>Patch Panel  Siemon MAX® 24-Port Modular Patch Panel (3ks)</t>
  </si>
  <si>
    <t>1030.00</t>
  </si>
  <si>
    <t>Switch Cisco Catalyst C9200-48PXG</t>
  </si>
  <si>
    <t>312000.00</t>
  </si>
  <si>
    <t>Server (2 ks)</t>
  </si>
  <si>
    <t>200000.00</t>
  </si>
  <si>
    <t>30000.00</t>
  </si>
  <si>
    <t>Switch Učebny MS120-24P</t>
  </si>
  <si>
    <t>44000.00</t>
  </si>
  <si>
    <t>Tiskarna</t>
  </si>
  <si>
    <t>Aktivní prvky horních pater</t>
  </si>
  <si>
    <t>Patch Panel Siemon MAX® 24-Port Modular Patch Panel</t>
  </si>
  <si>
    <t>Server (1 ks na patro)</t>
  </si>
  <si>
    <t>Ubiquiti U7 Pro Max (3 ks na patro)</t>
  </si>
  <si>
    <t>4800.00</t>
  </si>
  <si>
    <t>Síťové skříně (všechna patra)</t>
  </si>
  <si>
    <t>Rittal HT-22U</t>
  </si>
  <si>
    <t>36650.00</t>
  </si>
  <si>
    <t>Náklady na kabely</t>
  </si>
  <si>
    <t>Kabel metalický V-link AS8 Cat.7 cívka 500m</t>
  </si>
  <si>
    <t>5500.00</t>
  </si>
  <si>
    <t>Kabel optický V-link SU 1000 cívka 100m</t>
  </si>
  <si>
    <t>7900.00</t>
  </si>
  <si>
    <t>Pigtail V-link SUp3</t>
  </si>
  <si>
    <t>285.00</t>
  </si>
  <si>
    <t>Náklady na instalační materiál</t>
  </si>
  <si>
    <t>Zásuvka Datacom CAT6, STP, RJ45</t>
  </si>
  <si>
    <t>225.00</t>
  </si>
  <si>
    <t>Instalační lišta</t>
  </si>
  <si>
    <t>54.00</t>
  </si>
  <si>
    <t>Drobný instalační materiál</t>
  </si>
  <si>
    <t>428.00</t>
  </si>
  <si>
    <t>Náklady na instalaci</t>
  </si>
  <si>
    <t>Instalace montážní lišty</t>
  </si>
  <si>
    <t>40.00</t>
  </si>
  <si>
    <t>Instalace kabelů</t>
  </si>
  <si>
    <t>920.00</t>
  </si>
  <si>
    <t>Montáž zásuvek</t>
  </si>
  <si>
    <t>165.00</t>
  </si>
  <si>
    <t>Montáž racku</t>
  </si>
  <si>
    <t>850.00</t>
  </si>
  <si>
    <t>Zapojování propojovacího panelu včetně testování</t>
  </si>
  <si>
    <t>1150.00</t>
  </si>
  <si>
    <t>Instalace optického kabelu</t>
  </si>
  <si>
    <t>Drobné zednické práce</t>
  </si>
  <si>
    <t>Přesuny materiálu</t>
  </si>
  <si>
    <t>Celkový rozpočet</t>
  </si>
  <si>
    <t>Kategorie</t>
  </si>
  <si>
    <t>Částka (Kč)</t>
  </si>
  <si>
    <t xml:space="preserve">Položka                     </t>
  </si>
  <si>
    <t>Cena za kus (Kč)</t>
  </si>
  <si>
    <t xml:space="preserve">Pevná linka                 </t>
  </si>
  <si>
    <t xml:space="preserve">Ubiquiti U7 Pro Max         </t>
  </si>
  <si>
    <t xml:space="preserve">Zásuvky                     </t>
  </si>
  <si>
    <t xml:space="preserve">Kabel                       </t>
  </si>
  <si>
    <t>Patch Panel Siemon MAX® 24-Port Modular Patch Panel (3ks</t>
  </si>
  <si>
    <t xml:space="preserve">Server                     </t>
  </si>
  <si>
    <t xml:space="preserve">Building Bridge XG                 </t>
  </si>
  <si>
    <t>Celkem</t>
  </si>
  <si>
    <t xml:space="preserve">                    </t>
  </si>
  <si>
    <t>Sloupec 4</t>
  </si>
  <si>
    <t>Sloupec 5</t>
  </si>
  <si>
    <t xml:space="preserve">Ubiquiti Building Bridge XG </t>
  </si>
  <si>
    <t xml:space="preserve">           </t>
  </si>
  <si>
    <t>Pevná linka</t>
  </si>
  <si>
    <t>Ubiquiti U7 Pro Max</t>
  </si>
  <si>
    <t>Zásuvky</t>
  </si>
  <si>
    <t>Kabel (700 m)</t>
  </si>
  <si>
    <t>Kabel (1200 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</si>
</sst>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Kč-405]"/>
    <numFmt numFmtId="165" formatCode="#,##0.00\ &quot;Kč&quot;"/>
  </numFmts>
  <fonts count="7">
    <font>
      <sz val="11.0"/>
      <color theme="1"/>
      <name val="Aptos narrow"/>
      <scheme val="minor"/>
    </font>
    <font>
      <color theme="1"/>
      <name val="Aptos narrow"/>
      <scheme val="minor"/>
    </font>
    <font>
      <color rgb="FFFFFFFF"/>
      <name val="Aptos narrow"/>
      <scheme val="minor"/>
    </font>
    <font>
      <sz val="11.0"/>
      <color theme="1"/>
      <name val="Aptos narrow"/>
    </font>
    <font>
      <color theme="1"/>
      <name val="Arial"/>
    </font>
    <font>
      <sz val="14.0"/>
      <color theme="1"/>
      <name val="Aptos narrow"/>
    </font>
    <font>
      <u/>
      <color theme="1"/>
      <name val="Aptos narrow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2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284E3F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000000"/>
      </right>
      <top style="thin">
        <color rgb="FF000000"/>
      </top>
      <bottom style="thin">
        <color rgb="FF284E3F"/>
      </bottom>
    </border>
    <border>
      <left style="thin">
        <color rgb="FF000000"/>
      </left>
      <right style="thin">
        <color rgb="FF284E3F"/>
      </right>
      <top style="thin">
        <color rgb="FF000000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2" fontId="2" numFmtId="0" xfId="0" applyAlignment="1" applyBorder="1" applyFill="1" applyFont="1">
      <alignment shrinkToFit="0" vertical="center" wrapText="0"/>
    </xf>
    <xf borderId="4" fillId="2" fontId="2" numFmtId="0" xfId="0" applyAlignment="1" applyBorder="1" applyFont="1">
      <alignment shrinkToFit="0" vertical="center" wrapText="0"/>
    </xf>
    <xf borderId="4" fillId="2" fontId="2" numFmtId="164" xfId="0" applyAlignment="1" applyBorder="1" applyFont="1" applyNumberFormat="1">
      <alignment readingOrder="0" shrinkToFit="0" vertical="center" wrapText="0"/>
    </xf>
    <xf borderId="0" fillId="3" fontId="1" numFmtId="0" xfId="0" applyAlignment="1" applyFill="1" applyFont="1">
      <alignment readingOrder="0"/>
    </xf>
    <xf borderId="0" fillId="0" fontId="3" numFmtId="2" xfId="0" applyFont="1" applyNumberFormat="1"/>
    <xf borderId="4" fillId="2" fontId="2" numFmtId="164" xfId="0" applyAlignment="1" applyBorder="1" applyFont="1" applyNumberFormat="1">
      <alignment shrinkToFit="0" vertical="center" wrapText="0"/>
    </xf>
    <xf borderId="4" fillId="2" fontId="2" numFmtId="164" xfId="0" applyAlignment="1" applyBorder="1" applyFont="1" applyNumberFormat="1">
      <alignment shrinkToFit="0" vertical="center" wrapText="1"/>
    </xf>
    <xf borderId="4" fillId="2" fontId="2" numFmtId="164" xfId="0" applyAlignment="1" applyBorder="1" applyFont="1" applyNumberFormat="1">
      <alignment readingOrder="0" shrinkToFit="0" vertical="center" wrapText="1"/>
    </xf>
    <xf borderId="0" fillId="3" fontId="4" numFmtId="0" xfId="0" applyAlignment="1" applyFont="1">
      <alignment readingOrder="0"/>
    </xf>
    <xf borderId="3" fillId="2" fontId="2" numFmtId="0" xfId="0" applyAlignment="1" applyBorder="1" applyFont="1">
      <alignment readingOrder="0" shrinkToFit="0" vertical="center" wrapText="0"/>
    </xf>
    <xf borderId="4" fillId="2" fontId="2" numFmtId="3" xfId="0" applyAlignment="1" applyBorder="1" applyFont="1" applyNumberFormat="1">
      <alignment shrinkToFit="0" vertical="center" wrapText="0"/>
    </xf>
    <xf borderId="5" fillId="2" fontId="2" numFmtId="0" xfId="0" applyAlignment="1" applyBorder="1" applyFont="1">
      <alignment shrinkToFit="0" vertical="center" wrapText="0"/>
    </xf>
    <xf borderId="6" fillId="2" fontId="2" numFmtId="164" xfId="0" applyAlignment="1" applyBorder="1" applyFont="1" applyNumberFormat="1">
      <alignment shrinkToFit="0" vertical="center" wrapText="0"/>
    </xf>
    <xf borderId="0" fillId="0" fontId="5" numFmtId="0" xfId="0" applyFont="1"/>
    <xf borderId="0" fillId="0" fontId="5" numFmtId="4" xfId="0" applyFont="1" applyNumberFormat="1"/>
    <xf borderId="1" fillId="0" fontId="1" numFmtId="0" xfId="0" applyAlignment="1" applyBorder="1" applyFont="1">
      <alignment horizontal="left" readingOrder="0"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1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0" fillId="0" fontId="3" numFmtId="165" xfId="0" applyFont="1" applyNumberFormat="1"/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0" fontId="5" numFmtId="165" xfId="0" applyFont="1" applyNumberFormat="1"/>
    <xf borderId="12" fillId="0" fontId="1" numFmtId="2" xfId="0" applyAlignment="1" applyBorder="1" applyFont="1" applyNumberFormat="1">
      <alignment shrinkToFit="0" vertical="center" wrapText="0"/>
    </xf>
    <xf borderId="17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19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8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shrinkToFit="0" vertical="center" wrapText="1"/>
    </xf>
    <xf borderId="13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14" fillId="0" fontId="1" numFmtId="0" xfId="0" applyAlignment="1" applyBorder="1" applyFont="1">
      <alignment shrinkToFit="0" vertical="center" wrapText="1"/>
    </xf>
    <xf borderId="15" fillId="0" fontId="1" numFmtId="0" xfId="0" applyAlignment="1" applyBorder="1" applyFont="1">
      <alignment shrinkToFit="0" vertical="center" wrapText="1"/>
    </xf>
    <xf borderId="16" fillId="0" fontId="1" numFmtId="0" xfId="0" applyAlignment="1" applyBorder="1" applyFont="1">
      <alignment shrinkToFit="0" vertical="center" wrapText="1"/>
    </xf>
    <xf borderId="0" fillId="0" fontId="6" numFmtId="0" xfId="0" applyFont="1"/>
    <xf borderId="11" fillId="0" fontId="1" numFmtId="0" xfId="0" applyAlignment="1" applyBorder="1" applyFont="1">
      <alignment readingOrder="0" shrinkToFit="0" vertical="center" wrapText="1"/>
    </xf>
    <xf borderId="12" fillId="0" fontId="1" numFmtId="0" xfId="0" applyAlignment="1" applyBorder="1" applyFont="1">
      <alignment readingOrder="0" shrinkToFit="0" vertical="center" wrapText="1"/>
    </xf>
    <xf borderId="16" fillId="0" fontId="1" numFmtId="0" xfId="0" applyAlignment="1" applyBorder="1" applyFont="1">
      <alignment readingOrder="0" shrinkToFit="0" vertical="center" wrapText="1"/>
    </xf>
    <xf borderId="16" fillId="0" fontId="1" numFmtId="1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8">
    <tableStyle count="3" pivot="0" name="Celkový rozpočet-style">
      <tableStyleElement dxfId="1" type="headerRow"/>
      <tableStyleElement dxfId="2" type="firstRowStripe"/>
      <tableStyleElement dxfId="3" type="secondRowStripe"/>
    </tableStyle>
    <tableStyle count="3" pivot="0" name="Web server-style">
      <tableStyleElement dxfId="1" type="headerRow"/>
      <tableStyleElement dxfId="2" type="firstRowStripe"/>
      <tableStyleElement dxfId="3" type="secondRowStripe"/>
    </tableStyle>
    <tableStyle count="3" pivot="0" name="SO-01 Administrativní budova-style">
      <tableStyleElement dxfId="1" type="headerRow"/>
      <tableStyleElement dxfId="2" type="firstRowStripe"/>
      <tableStyleElement dxfId="3" type="secondRowStripe"/>
    </tableStyle>
    <tableStyle count="3" pivot="0" name="SO-05 Budova Expedice-style">
      <tableStyleElement dxfId="1" type="headerRow"/>
      <tableStyleElement dxfId="2" type="firstRowStripe"/>
      <tableStyleElement dxfId="3" type="secondRowStripe"/>
    </tableStyle>
    <tableStyle count="3" pivot="0" name="SO-02 Vratnice-style">
      <tableStyleElement dxfId="1" type="headerRow"/>
      <tableStyleElement dxfId="2" type="firstRowStripe"/>
      <tableStyleElement dxfId="3" type="secondRowStripe"/>
    </tableStyle>
    <tableStyle count="3" pivot="0" name="SP-03 Lab-style">
      <tableStyleElement dxfId="1" type="headerRow"/>
      <tableStyleElement dxfId="2" type="firstRowStripe"/>
      <tableStyleElement dxfId="3" type="secondRowStripe"/>
    </tableStyle>
    <tableStyle count="3" pivot="0" name="SO-04 Vyrobni blok-style">
      <tableStyleElement dxfId="1" type="headerRow"/>
      <tableStyleElement dxfId="2" type="firstRowStripe"/>
      <tableStyleElement dxfId="3" type="secondRowStripe"/>
    </tableStyle>
    <tableStyle count="3" pivot="0" name="SO-06 Budova skladového hospodá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C14" displayName="CELKOVE" name="CELKOVE" id="1">
  <tableColumns count="2">
    <tableColumn name="Rozpočet podnikové sítě firmy Dynaflex, s.r.o." id="1"/>
    <tableColumn name="Ceny jed. casti" id="2"/>
  </tableColumns>
  <tableStyleInfo name="Celkový rozpočet-style" showColumnStripes="0" showFirstColumn="1" showLastColumn="1" showRowStripes="1"/>
</table>
</file>

<file path=xl/tables/table2.xml><?xml version="1.0" encoding="utf-8"?>
<table xmlns="http://schemas.openxmlformats.org/spreadsheetml/2006/main" ref="A3:E8" displayName="Tabulka2" name="Tabulka2" id="2">
  <tableColumns count="5">
    <tableColumn name="Sloupec 1" id="1"/>
    <tableColumn name="Web server" id="2"/>
    <tableColumn name="pocet" id="3"/>
    <tableColumn name="cena za ks" id="4"/>
    <tableColumn name="celkova cena" id="5"/>
  </tableColumns>
  <tableStyleInfo name="Web server-style" showColumnStripes="0" showFirstColumn="1" showLastColumn="1" showRowStripes="1"/>
</table>
</file>

<file path=xl/tables/table3.xml><?xml version="1.0" encoding="utf-8"?>
<table xmlns="http://schemas.openxmlformats.org/spreadsheetml/2006/main" ref="B2:E59" displayName="Tabulka3" name="Tabulka3" id="3">
  <tableColumns count="4">
    <tableColumn name="Aktivní prvky přízemí" id="1"/>
    <tableColumn name="Sloupec 1" id="2"/>
    <tableColumn name="Sloupec 2" id="3"/>
    <tableColumn name="Sloupec 3" id="4"/>
  </tableColumns>
  <tableStyleInfo name="SO-01 Administrativní budova-style" showColumnStripes="0" showFirstColumn="1" showLastColumn="1" showRowStripes="1"/>
</table>
</file>

<file path=xl/tables/table4.xml><?xml version="1.0" encoding="utf-8"?>
<table xmlns="http://schemas.openxmlformats.org/spreadsheetml/2006/main" ref="B3:F15" displayName="Tabulka7" name="Tabulka7" id="4">
  <tableColumns count="5">
    <tableColumn name="Položka                     " id="1"/>
    <tableColumn name="Množství" id="2"/>
    <tableColumn name="Cena za kus (Kč)" id="3"/>
    <tableColumn name="Celková cena (Kč)" id="4"/>
    <tableColumn name="Sloupec 1" id="5"/>
  </tableColumns>
  <tableStyleInfo name="SO-05 Budova Expedice-style" showColumnStripes="0" showFirstColumn="1" showLastColumn="1" showRowStripes="1"/>
</table>
</file>

<file path=xl/tables/table5.xml><?xml version="1.0" encoding="utf-8"?>
<table xmlns="http://schemas.openxmlformats.org/spreadsheetml/2006/main" ref="B2:F9" displayName="Tabulka4" name="Tabulka4" id="5">
  <tableColumns count="5">
    <tableColumn name="Sloupec 1" id="1"/>
    <tableColumn name="Sloupec 2" id="2"/>
    <tableColumn name="Sloupec 3" id="3"/>
    <tableColumn name="Sloupec 4" id="4"/>
    <tableColumn name="Sloupec 5" id="5"/>
  </tableColumns>
  <tableStyleInfo name="SO-02 Vratnice-style" showColumnStripes="0" showFirstColumn="1" showLastColumn="1" showRowStripes="1"/>
</table>
</file>

<file path=xl/tables/table6.xml><?xml version="1.0" encoding="utf-8"?>
<table xmlns="http://schemas.openxmlformats.org/spreadsheetml/2006/main" ref="B3:E14" displayName="Tabulka5" name="Tabulka5" id="6">
  <tableColumns count="4">
    <tableColumn name="Položka" id="1"/>
    <tableColumn name="Množství" id="2"/>
    <tableColumn name="Cena za kus (Kč)" id="3"/>
    <tableColumn name="Celková cena (Kč)" id="4"/>
  </tableColumns>
  <tableStyleInfo name="SP-03 Lab-style" showColumnStripes="0" showFirstColumn="1" showLastColumn="1" showRowStripes="1"/>
</table>
</file>

<file path=xl/tables/table7.xml><?xml version="1.0" encoding="utf-8"?>
<table xmlns="http://schemas.openxmlformats.org/spreadsheetml/2006/main" ref="B3:E14" displayName="Tabulka6" name="Tabulka6" id="7">
  <tableColumns count="4">
    <tableColumn name="Položka" id="1"/>
    <tableColumn name="Množství" id="2"/>
    <tableColumn name="Cena za kus (Kč)" id="3"/>
    <tableColumn name="Celková cena (Kč)" id="4"/>
  </tableColumns>
  <tableStyleInfo name="SO-04 Vyrobni blok-style" showColumnStripes="0" showFirstColumn="1" showLastColumn="1" showRowStripes="1"/>
</table>
</file>

<file path=xl/tables/table8.xml><?xml version="1.0" encoding="utf-8"?>
<table xmlns="http://schemas.openxmlformats.org/spreadsheetml/2006/main" ref="B3:F14" displayName="Tabulka8" name="Tabulka8" id="8">
  <tableColumns count="5">
    <tableColumn name="Položka                     " id="1"/>
    <tableColumn name="Množství" id="2"/>
    <tableColumn name="Cena za kus (Kč)" id="3"/>
    <tableColumn name="Celková cena (Kč)" id="4"/>
    <tableColumn name="Sloupec 1" id="5"/>
  </tableColumns>
  <tableStyleInfo name="SO-06 Budova skladového hospodá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53.38"/>
    <col customWidth="1" min="3" max="3" width="18.63"/>
    <col customWidth="1" min="4" max="26" width="8.63"/>
  </cols>
  <sheetData>
    <row r="2">
      <c r="B2" s="1" t="s">
        <v>0</v>
      </c>
      <c r="C2" s="2" t="s">
        <v>1</v>
      </c>
    </row>
    <row r="3">
      <c r="B3" s="3"/>
      <c r="C3" s="4"/>
    </row>
    <row r="4">
      <c r="B4" s="3" t="s">
        <v>2</v>
      </c>
      <c r="C4" s="5">
        <v>7863996.0</v>
      </c>
      <c r="D4" s="6" t="b">
        <v>1</v>
      </c>
      <c r="G4" s="7"/>
    </row>
    <row r="5">
      <c r="B5" s="3" t="s">
        <v>3</v>
      </c>
      <c r="C5" s="8">
        <v>41900.0</v>
      </c>
      <c r="D5" s="6" t="b">
        <v>1</v>
      </c>
    </row>
    <row r="6">
      <c r="B6" s="3" t="s">
        <v>4</v>
      </c>
      <c r="C6" s="9">
        <v>818300.0</v>
      </c>
      <c r="D6" s="6" t="b">
        <v>1</v>
      </c>
    </row>
    <row r="7">
      <c r="B7" s="3" t="s">
        <v>5</v>
      </c>
      <c r="C7" s="10">
        <v>1130900.0</v>
      </c>
      <c r="D7" s="6" t="b">
        <v>1</v>
      </c>
    </row>
    <row r="8">
      <c r="B8" s="3" t="s">
        <v>6</v>
      </c>
      <c r="C8" s="5">
        <v>775800.0</v>
      </c>
      <c r="D8" s="6" t="b">
        <v>1</v>
      </c>
    </row>
    <row r="9">
      <c r="B9" s="3" t="s">
        <v>7</v>
      </c>
      <c r="C9" s="5">
        <v>1010000.0</v>
      </c>
      <c r="D9" s="6" t="b">
        <v>1</v>
      </c>
    </row>
    <row r="10">
      <c r="B10" s="3" t="s">
        <v>8</v>
      </c>
      <c r="C10" s="5">
        <v>300000.0</v>
      </c>
      <c r="D10" s="11" t="b">
        <v>1</v>
      </c>
    </row>
    <row r="11">
      <c r="B11" s="3" t="s">
        <v>9</v>
      </c>
      <c r="C11" s="5">
        <v>228000.0</v>
      </c>
      <c r="D11" s="11" t="b">
        <v>1</v>
      </c>
    </row>
    <row r="12">
      <c r="B12" s="12" t="s">
        <v>10</v>
      </c>
      <c r="C12" s="5">
        <v>545730.0</v>
      </c>
      <c r="D12" s="11" t="b">
        <v>1</v>
      </c>
    </row>
    <row r="13">
      <c r="B13" s="3" t="s">
        <v>11</v>
      </c>
      <c r="C13" s="13" t="s">
        <v>12</v>
      </c>
    </row>
    <row r="14">
      <c r="B14" s="14" t="s">
        <v>13</v>
      </c>
      <c r="C14" s="15">
        <f>SUM(C4:C12)</f>
        <v>12714626</v>
      </c>
    </row>
    <row r="15">
      <c r="B15" s="16"/>
      <c r="C15" s="17"/>
    </row>
    <row r="21" ht="15.75" customHeight="1"/>
    <row r="22" ht="15.75" customHeight="1">
      <c r="E22" s="7"/>
      <c r="F22" s="7"/>
      <c r="G22" s="7"/>
    </row>
    <row r="23" ht="15.75" customHeight="1">
      <c r="E23" s="7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29.13"/>
    <col customWidth="1" min="4" max="4" width="14.13"/>
    <col customWidth="1" min="5" max="5" width="16.13"/>
  </cols>
  <sheetData>
    <row r="3">
      <c r="A3" s="18" t="s">
        <v>14</v>
      </c>
      <c r="B3" s="19" t="s">
        <v>15</v>
      </c>
      <c r="C3" s="19" t="s">
        <v>16</v>
      </c>
      <c r="D3" s="19" t="s">
        <v>17</v>
      </c>
      <c r="E3" s="20" t="s">
        <v>18</v>
      </c>
    </row>
    <row r="4">
      <c r="A4" s="21" t="s">
        <v>19</v>
      </c>
      <c r="B4" s="22" t="s">
        <v>20</v>
      </c>
      <c r="C4" s="23">
        <v>2.0</v>
      </c>
      <c r="D4" s="22">
        <v>30000.0</v>
      </c>
      <c r="E4" s="24">
        <f t="shared" ref="E4:E7" si="1">PRODUCT(C4:D4)</f>
        <v>60000</v>
      </c>
    </row>
    <row r="5">
      <c r="A5" s="25" t="s">
        <v>21</v>
      </c>
      <c r="B5" s="26" t="s">
        <v>22</v>
      </c>
      <c r="C5" s="26">
        <v>1.0</v>
      </c>
      <c r="D5" s="27">
        <v>150000.0</v>
      </c>
      <c r="E5" s="28">
        <f t="shared" si="1"/>
        <v>150000</v>
      </c>
    </row>
    <row r="6">
      <c r="A6" s="21" t="s">
        <v>23</v>
      </c>
      <c r="B6" s="29" t="s">
        <v>24</v>
      </c>
      <c r="C6" s="23">
        <v>1.0</v>
      </c>
      <c r="D6" s="23">
        <v>9700.0</v>
      </c>
      <c r="E6" s="24">
        <f t="shared" si="1"/>
        <v>9700</v>
      </c>
    </row>
    <row r="7">
      <c r="A7" s="25" t="s">
        <v>25</v>
      </c>
      <c r="B7" s="27" t="s">
        <v>26</v>
      </c>
      <c r="C7" s="27">
        <v>2.0</v>
      </c>
      <c r="D7" s="27">
        <v>163015.0</v>
      </c>
      <c r="E7" s="28">
        <f t="shared" si="1"/>
        <v>326030</v>
      </c>
    </row>
    <row r="8">
      <c r="A8" s="30"/>
      <c r="B8" s="31"/>
      <c r="C8" s="31"/>
      <c r="D8" s="32" t="s">
        <v>27</v>
      </c>
      <c r="E8" s="33">
        <f>SUM(E4:E7)</f>
        <v>545730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40.75"/>
    <col customWidth="1" min="3" max="3" width="18.38"/>
    <col customWidth="1" min="4" max="4" width="20.88"/>
    <col customWidth="1" min="5" max="5" width="16.88"/>
    <col customWidth="1" min="6" max="6" width="15.88"/>
    <col customWidth="1" min="7" max="7" width="19.38"/>
    <col customWidth="1" min="8" max="26" width="8.63"/>
  </cols>
  <sheetData>
    <row r="2">
      <c r="B2" s="18" t="s">
        <v>28</v>
      </c>
      <c r="C2" s="34" t="s">
        <v>14</v>
      </c>
      <c r="D2" s="34" t="s">
        <v>29</v>
      </c>
      <c r="E2" s="2" t="s">
        <v>30</v>
      </c>
    </row>
    <row r="3">
      <c r="B3" s="35" t="s">
        <v>31</v>
      </c>
      <c r="C3" s="22" t="s">
        <v>32</v>
      </c>
      <c r="D3" s="22" t="s">
        <v>33</v>
      </c>
      <c r="E3" s="24" t="s">
        <v>34</v>
      </c>
    </row>
    <row r="4">
      <c r="B4" s="36" t="s">
        <v>22</v>
      </c>
      <c r="C4" s="26">
        <v>1.0</v>
      </c>
      <c r="D4" s="26" t="s">
        <v>35</v>
      </c>
      <c r="E4" s="28">
        <v>150000.0</v>
      </c>
    </row>
    <row r="5">
      <c r="B5" s="35" t="s">
        <v>36</v>
      </c>
      <c r="C5" s="22">
        <v>1.0</v>
      </c>
      <c r="D5" s="22" t="s">
        <v>37</v>
      </c>
      <c r="E5" s="24">
        <v>80000.0</v>
      </c>
    </row>
    <row r="6">
      <c r="B6" s="25" t="s">
        <v>38</v>
      </c>
      <c r="C6" s="27">
        <v>3.0</v>
      </c>
      <c r="D6" s="27" t="s">
        <v>39</v>
      </c>
      <c r="E6" s="28">
        <f>PRODUCT(C6,D6)</f>
        <v>3</v>
      </c>
      <c r="F6" s="37"/>
      <c r="G6" s="37"/>
    </row>
    <row r="7">
      <c r="B7" s="21" t="s">
        <v>40</v>
      </c>
      <c r="C7" s="22">
        <v>1.0</v>
      </c>
      <c r="D7" s="23" t="s">
        <v>41</v>
      </c>
      <c r="E7" s="24">
        <v>120000.0</v>
      </c>
      <c r="F7" s="37"/>
      <c r="G7" s="37"/>
    </row>
    <row r="8">
      <c r="B8" s="36" t="s">
        <v>42</v>
      </c>
      <c r="C8" s="26">
        <v>2.0</v>
      </c>
      <c r="D8" s="26" t="s">
        <v>43</v>
      </c>
      <c r="E8" s="28">
        <v>400000.0</v>
      </c>
      <c r="G8" s="37"/>
    </row>
    <row r="9">
      <c r="B9" s="35" t="s">
        <v>20</v>
      </c>
      <c r="C9" s="22">
        <v>1.0</v>
      </c>
      <c r="D9" s="22" t="s">
        <v>44</v>
      </c>
      <c r="E9" s="24">
        <v>30000.0</v>
      </c>
    </row>
    <row r="10">
      <c r="B10" s="38" t="s">
        <v>45</v>
      </c>
      <c r="C10" s="39">
        <v>1.0</v>
      </c>
      <c r="D10" s="39" t="s">
        <v>46</v>
      </c>
      <c r="E10" s="40" t="s">
        <v>46</v>
      </c>
    </row>
    <row r="11">
      <c r="B11" s="35" t="s">
        <v>47</v>
      </c>
      <c r="C11" s="22">
        <v>1.0</v>
      </c>
      <c r="D11" s="22">
        <v>40000.0</v>
      </c>
      <c r="E11" s="24">
        <v>40000.0</v>
      </c>
      <c r="F11" s="37"/>
      <c r="G11" s="37"/>
    </row>
    <row r="12">
      <c r="F12" s="37"/>
      <c r="G12" s="37"/>
    </row>
    <row r="13">
      <c r="B13" s="35" t="s">
        <v>48</v>
      </c>
      <c r="C13" s="22"/>
      <c r="D13" s="22"/>
      <c r="E13" s="24"/>
      <c r="F13" s="37"/>
      <c r="G13" s="37"/>
    </row>
    <row r="14">
      <c r="B14" s="41" t="s">
        <v>31</v>
      </c>
      <c r="C14" s="26" t="s">
        <v>32</v>
      </c>
      <c r="D14" s="26" t="s">
        <v>33</v>
      </c>
      <c r="E14" s="28" t="s">
        <v>34</v>
      </c>
      <c r="F14" s="37"/>
      <c r="G14" s="37"/>
    </row>
    <row r="15">
      <c r="B15" s="21" t="s">
        <v>49</v>
      </c>
      <c r="C15" s="23">
        <v>21.0</v>
      </c>
      <c r="D15" s="23" t="s">
        <v>39</v>
      </c>
      <c r="E15" s="24">
        <v>13300.0</v>
      </c>
      <c r="F15" s="37"/>
      <c r="G15" s="37"/>
    </row>
    <row r="16">
      <c r="B16" s="25" t="s">
        <v>40</v>
      </c>
      <c r="C16" s="26">
        <v>7.0</v>
      </c>
      <c r="D16" s="27" t="s">
        <v>41</v>
      </c>
      <c r="E16" s="28">
        <v>840000.0</v>
      </c>
      <c r="F16" s="37"/>
      <c r="G16" s="37"/>
    </row>
    <row r="17">
      <c r="B17" s="35" t="s">
        <v>22</v>
      </c>
      <c r="C17" s="22">
        <v>7.0</v>
      </c>
      <c r="D17" s="22" t="s">
        <v>35</v>
      </c>
      <c r="E17" s="24">
        <v>1050000.0</v>
      </c>
      <c r="F17" s="37"/>
      <c r="G17" s="37"/>
    </row>
    <row r="18">
      <c r="B18" s="36" t="s">
        <v>50</v>
      </c>
      <c r="C18" s="26">
        <v>7.0</v>
      </c>
      <c r="D18" s="26" t="s">
        <v>43</v>
      </c>
      <c r="E18" s="28">
        <v>1400000.0</v>
      </c>
      <c r="F18" s="37"/>
      <c r="G18" s="37"/>
    </row>
    <row r="19">
      <c r="B19" s="35" t="s">
        <v>20</v>
      </c>
      <c r="C19" s="22">
        <v>7.0</v>
      </c>
      <c r="D19" s="22" t="s">
        <v>44</v>
      </c>
      <c r="E19" s="24">
        <v>210000.0</v>
      </c>
      <c r="F19" s="37"/>
      <c r="G19" s="37"/>
    </row>
    <row r="20">
      <c r="B20" s="41" t="s">
        <v>51</v>
      </c>
      <c r="C20" s="26">
        <v>21.0</v>
      </c>
      <c r="D20" s="26" t="s">
        <v>52</v>
      </c>
      <c r="E20" s="28">
        <v>100800.0</v>
      </c>
      <c r="F20" s="37"/>
      <c r="G20" s="37"/>
    </row>
    <row r="21" ht="15.75" customHeight="1">
      <c r="B21" s="35" t="s">
        <v>47</v>
      </c>
      <c r="C21" s="22">
        <v>7.0</v>
      </c>
      <c r="D21" s="22">
        <v>40000.0</v>
      </c>
      <c r="E21" s="24">
        <v>280000.0</v>
      </c>
      <c r="F21" s="37"/>
      <c r="G21" s="37"/>
    </row>
    <row r="22" ht="15.75" customHeight="1">
      <c r="B22" s="36"/>
      <c r="C22" s="26"/>
      <c r="D22" s="26"/>
      <c r="E22" s="28"/>
      <c r="G22" s="37"/>
    </row>
    <row r="23" ht="15.75" customHeight="1">
      <c r="B23" s="35" t="s">
        <v>53</v>
      </c>
      <c r="C23" s="22"/>
      <c r="D23" s="22"/>
      <c r="E23" s="24"/>
    </row>
    <row r="24" ht="15.75" customHeight="1">
      <c r="B24" s="36" t="s">
        <v>31</v>
      </c>
      <c r="C24" s="26" t="s">
        <v>32</v>
      </c>
      <c r="D24" s="26" t="s">
        <v>33</v>
      </c>
      <c r="E24" s="28" t="s">
        <v>34</v>
      </c>
    </row>
    <row r="25" ht="15.75" customHeight="1">
      <c r="B25" s="21" t="s">
        <v>54</v>
      </c>
      <c r="C25" s="22">
        <v>8.0</v>
      </c>
      <c r="D25" s="22" t="s">
        <v>55</v>
      </c>
      <c r="E25" s="24">
        <v>293200.0</v>
      </c>
      <c r="F25" s="37"/>
      <c r="G25" s="37"/>
    </row>
    <row r="26" ht="15.75" customHeight="1">
      <c r="B26" s="36"/>
      <c r="C26" s="26"/>
      <c r="D26" s="26"/>
      <c r="E26" s="28"/>
      <c r="F26" s="37"/>
      <c r="G26" s="37"/>
    </row>
    <row r="27" ht="15.75" customHeight="1">
      <c r="B27" s="35" t="s">
        <v>56</v>
      </c>
      <c r="C27" s="22"/>
      <c r="D27" s="22"/>
      <c r="E27" s="24"/>
      <c r="F27" s="37"/>
      <c r="G27" s="37"/>
    </row>
    <row r="28" ht="15.75" customHeight="1">
      <c r="B28" s="36" t="s">
        <v>31</v>
      </c>
      <c r="C28" s="26" t="s">
        <v>32</v>
      </c>
      <c r="D28" s="26" t="s">
        <v>33</v>
      </c>
      <c r="E28" s="28" t="s">
        <v>34</v>
      </c>
      <c r="G28" s="37"/>
    </row>
    <row r="29" ht="15.75" customHeight="1">
      <c r="B29" s="35" t="s">
        <v>57</v>
      </c>
      <c r="C29" s="22">
        <v>15.0</v>
      </c>
      <c r="D29" s="22" t="s">
        <v>58</v>
      </c>
      <c r="E29" s="24">
        <v>82500.0</v>
      </c>
    </row>
    <row r="30" ht="15.75" customHeight="1">
      <c r="B30" s="36" t="s">
        <v>59</v>
      </c>
      <c r="C30" s="26">
        <v>1.0</v>
      </c>
      <c r="D30" s="26" t="s">
        <v>60</v>
      </c>
      <c r="E30" s="28">
        <v>7900.0</v>
      </c>
    </row>
    <row r="31" ht="15.75" customHeight="1">
      <c r="B31" s="35" t="s">
        <v>61</v>
      </c>
      <c r="C31" s="22">
        <v>4.0</v>
      </c>
      <c r="D31" s="22" t="s">
        <v>62</v>
      </c>
      <c r="E31" s="24">
        <v>1140.0</v>
      </c>
      <c r="G31" s="37"/>
    </row>
    <row r="32" ht="15.75" customHeight="1">
      <c r="B32" s="41"/>
      <c r="C32" s="26"/>
      <c r="D32" s="26"/>
      <c r="E32" s="28"/>
      <c r="G32" s="37"/>
    </row>
    <row r="33" ht="15.75" customHeight="1">
      <c r="B33" s="35" t="s">
        <v>63</v>
      </c>
      <c r="C33" s="22"/>
      <c r="D33" s="22"/>
      <c r="E33" s="24"/>
      <c r="G33" s="37"/>
    </row>
    <row r="34" ht="15.75" customHeight="1">
      <c r="B34" s="36" t="s">
        <v>31</v>
      </c>
      <c r="C34" s="26" t="s">
        <v>32</v>
      </c>
      <c r="D34" s="26" t="s">
        <v>33</v>
      </c>
      <c r="E34" s="28" t="s">
        <v>34</v>
      </c>
      <c r="G34" s="37"/>
    </row>
    <row r="35" ht="15.75" customHeight="1">
      <c r="B35" s="35" t="s">
        <v>64</v>
      </c>
      <c r="C35" s="22">
        <v>400.0</v>
      </c>
      <c r="D35" s="22" t="s">
        <v>65</v>
      </c>
      <c r="E35" s="24">
        <v>90000.0</v>
      </c>
    </row>
    <row r="36" ht="15.75" customHeight="1">
      <c r="B36" s="36" t="s">
        <v>66</v>
      </c>
      <c r="C36" s="26">
        <v>800.0</v>
      </c>
      <c r="D36" s="26" t="s">
        <v>67</v>
      </c>
      <c r="E36" s="28">
        <v>43200.0</v>
      </c>
    </row>
    <row r="37" ht="15.75" customHeight="1">
      <c r="B37" s="35" t="s">
        <v>68</v>
      </c>
      <c r="C37" s="22">
        <v>1.0</v>
      </c>
      <c r="D37" s="22" t="s">
        <v>69</v>
      </c>
      <c r="E37" s="24">
        <v>428.0</v>
      </c>
      <c r="G37" s="37"/>
    </row>
    <row r="38" ht="15.75" customHeight="1">
      <c r="B38" s="36"/>
      <c r="C38" s="26"/>
      <c r="D38" s="26"/>
      <c r="E38" s="28"/>
      <c r="G38" s="37"/>
    </row>
    <row r="39" ht="15.75" customHeight="1">
      <c r="B39" s="35" t="s">
        <v>70</v>
      </c>
      <c r="C39" s="22"/>
      <c r="D39" s="22"/>
      <c r="E39" s="24"/>
      <c r="G39" s="37"/>
    </row>
    <row r="40" ht="15.75" customHeight="1">
      <c r="B40" s="36" t="s">
        <v>31</v>
      </c>
      <c r="C40" s="42" t="s">
        <v>32</v>
      </c>
      <c r="D40" s="26" t="s">
        <v>33</v>
      </c>
      <c r="E40" s="28" t="s">
        <v>34</v>
      </c>
      <c r="G40" s="37"/>
    </row>
    <row r="41" ht="15.75" customHeight="1">
      <c r="B41" s="35" t="s">
        <v>71</v>
      </c>
      <c r="C41" s="22">
        <v>800.0</v>
      </c>
      <c r="D41" s="22" t="s">
        <v>72</v>
      </c>
      <c r="E41" s="24">
        <v>32000.0</v>
      </c>
      <c r="G41" s="37"/>
    </row>
    <row r="42" ht="15.75" customHeight="1">
      <c r="B42" s="36" t="s">
        <v>73</v>
      </c>
      <c r="C42" s="26">
        <v>24.0</v>
      </c>
      <c r="D42" s="26" t="s">
        <v>74</v>
      </c>
      <c r="E42" s="28">
        <v>22080.0</v>
      </c>
      <c r="G42" s="37"/>
    </row>
    <row r="43" ht="15.75" customHeight="1">
      <c r="B43" s="35" t="s">
        <v>75</v>
      </c>
      <c r="C43" s="22">
        <v>400.0</v>
      </c>
      <c r="D43" s="22" t="s">
        <v>76</v>
      </c>
      <c r="E43" s="24">
        <v>66000.0</v>
      </c>
      <c r="G43" s="37"/>
    </row>
    <row r="44" ht="15.75" customHeight="1">
      <c r="B44" s="36" t="s">
        <v>77</v>
      </c>
      <c r="C44" s="26">
        <v>4.0</v>
      </c>
      <c r="D44" s="26" t="s">
        <v>78</v>
      </c>
      <c r="E44" s="28">
        <v>3400.0</v>
      </c>
      <c r="G44" s="37"/>
    </row>
    <row r="45" ht="15.75" customHeight="1">
      <c r="B45" s="35" t="s">
        <v>79</v>
      </c>
      <c r="C45" s="22">
        <v>18.0</v>
      </c>
      <c r="D45" s="22" t="s">
        <v>80</v>
      </c>
      <c r="E45" s="24">
        <v>20700.0</v>
      </c>
      <c r="G45" s="37"/>
    </row>
    <row r="46" ht="15.75" customHeight="1">
      <c r="B46" s="36" t="s">
        <v>81</v>
      </c>
      <c r="C46" s="26">
        <v>4.0</v>
      </c>
      <c r="D46" s="26" t="s">
        <v>80</v>
      </c>
      <c r="E46" s="28">
        <v>4600.0</v>
      </c>
    </row>
    <row r="47" ht="15.75" customHeight="1">
      <c r="B47" s="35" t="s">
        <v>82</v>
      </c>
      <c r="C47" s="22">
        <v>32.0</v>
      </c>
      <c r="D47" s="22" t="s">
        <v>78</v>
      </c>
      <c r="E47" s="24">
        <v>27200.0</v>
      </c>
      <c r="G47" s="43"/>
    </row>
    <row r="48" ht="15.75" customHeight="1">
      <c r="B48" s="36" t="s">
        <v>83</v>
      </c>
      <c r="C48" s="26">
        <v>4.0</v>
      </c>
      <c r="D48" s="26" t="s">
        <v>78</v>
      </c>
      <c r="E48" s="28">
        <v>3400.0</v>
      </c>
    </row>
    <row r="49" ht="15.75" customHeight="1">
      <c r="B49" s="35"/>
      <c r="C49" s="22"/>
      <c r="D49" s="22"/>
      <c r="E49" s="24"/>
    </row>
    <row r="50" ht="15.75" customHeight="1">
      <c r="B50" s="36" t="s">
        <v>84</v>
      </c>
      <c r="C50" s="26"/>
      <c r="D50" s="26"/>
      <c r="E50" s="28"/>
    </row>
    <row r="51" ht="15.75" customHeight="1">
      <c r="B51" s="35" t="s">
        <v>85</v>
      </c>
      <c r="C51" s="22" t="s">
        <v>86</v>
      </c>
      <c r="D51" s="22"/>
      <c r="E51" s="24"/>
    </row>
    <row r="52" ht="15.75" customHeight="1">
      <c r="B52" s="36" t="s">
        <v>28</v>
      </c>
      <c r="C52" s="44">
        <f>SUM(E4:E11)</f>
        <v>820003</v>
      </c>
      <c r="D52" s="26"/>
      <c r="E52" s="28"/>
    </row>
    <row r="53" ht="15.75" customHeight="1">
      <c r="B53" s="35" t="s">
        <v>48</v>
      </c>
      <c r="C53" s="22">
        <f>SUM(E15:E21)</f>
        <v>3894100</v>
      </c>
      <c r="D53" s="22"/>
      <c r="E53" s="24"/>
    </row>
    <row r="54" ht="15.75" customHeight="1">
      <c r="B54" s="36" t="s">
        <v>53</v>
      </c>
      <c r="C54" s="26">
        <f>SUM(E25)</f>
        <v>293200</v>
      </c>
      <c r="D54" s="26"/>
      <c r="E54" s="28"/>
    </row>
    <row r="55" ht="15.75" customHeight="1">
      <c r="B55" s="35" t="s">
        <v>56</v>
      </c>
      <c r="C55" s="22">
        <f>SUM(E29:E31)</f>
        <v>91540</v>
      </c>
      <c r="D55" s="22"/>
      <c r="E55" s="24"/>
    </row>
    <row r="56" ht="15.75" customHeight="1">
      <c r="B56" s="36" t="s">
        <v>63</v>
      </c>
      <c r="C56" s="26">
        <f>SUM(E35:E37)</f>
        <v>133628</v>
      </c>
      <c r="D56" s="26"/>
      <c r="E56" s="28"/>
    </row>
    <row r="57" ht="15.75" customHeight="1">
      <c r="B57" s="35" t="s">
        <v>70</v>
      </c>
      <c r="C57" s="22">
        <f>SUM(E35:E37)</f>
        <v>133628</v>
      </c>
      <c r="D57" s="22"/>
      <c r="E57" s="24"/>
    </row>
    <row r="58" ht="15.75" customHeight="1">
      <c r="B58" s="36" t="s">
        <v>84</v>
      </c>
      <c r="C58" s="44">
        <f>SUM(C52:C57)+(312000*8)+(44000)</f>
        <v>7906099</v>
      </c>
      <c r="D58" s="26"/>
      <c r="E58" s="28"/>
    </row>
    <row r="59" ht="15.75" customHeight="1">
      <c r="B59" s="30"/>
      <c r="C59" s="32">
        <v>7907996.0</v>
      </c>
      <c r="D59" s="31"/>
      <c r="E59" s="33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33.0"/>
    <col customWidth="1" min="3" max="3" width="12.88"/>
    <col customWidth="1" min="4" max="4" width="19.13"/>
    <col customWidth="1" min="5" max="5" width="20.13"/>
    <col customWidth="1" min="6" max="6" width="13.5"/>
    <col customWidth="1" min="7" max="26" width="8.63"/>
  </cols>
  <sheetData>
    <row r="3">
      <c r="B3" s="18" t="s">
        <v>87</v>
      </c>
      <c r="C3" s="34" t="s">
        <v>32</v>
      </c>
      <c r="D3" s="34" t="s">
        <v>88</v>
      </c>
      <c r="E3" s="34" t="s">
        <v>34</v>
      </c>
      <c r="F3" s="2" t="s">
        <v>14</v>
      </c>
    </row>
    <row r="4">
      <c r="B4" s="35" t="s">
        <v>89</v>
      </c>
      <c r="C4" s="22">
        <v>1.0</v>
      </c>
      <c r="D4" s="22">
        <v>1000.0</v>
      </c>
      <c r="E4" s="22">
        <f t="shared" ref="E4:E15" si="1">PRODUCT(D4,C4)</f>
        <v>1000</v>
      </c>
      <c r="F4" s="24"/>
    </row>
    <row r="5">
      <c r="B5" s="36" t="s">
        <v>90</v>
      </c>
      <c r="C5" s="26">
        <v>2.0</v>
      </c>
      <c r="D5" s="26">
        <v>4800.0</v>
      </c>
      <c r="E5" s="26">
        <f t="shared" si="1"/>
        <v>9600</v>
      </c>
      <c r="F5" s="28"/>
    </row>
    <row r="6">
      <c r="B6" s="35" t="s">
        <v>91</v>
      </c>
      <c r="C6" s="22">
        <v>4.0</v>
      </c>
      <c r="D6" s="22">
        <v>200.0</v>
      </c>
      <c r="E6" s="22">
        <f t="shared" si="1"/>
        <v>800</v>
      </c>
      <c r="F6" s="24"/>
    </row>
    <row r="7">
      <c r="B7" s="36" t="s">
        <v>92</v>
      </c>
      <c r="C7" s="26">
        <v>50.0</v>
      </c>
      <c r="D7" s="26">
        <v>10.0</v>
      </c>
      <c r="E7" s="26">
        <f t="shared" si="1"/>
        <v>500</v>
      </c>
      <c r="F7" s="28"/>
    </row>
    <row r="8">
      <c r="B8" s="35" t="s">
        <v>22</v>
      </c>
      <c r="C8" s="22">
        <v>1.0</v>
      </c>
      <c r="D8" s="22">
        <v>150000.0</v>
      </c>
      <c r="E8" s="22">
        <f t="shared" si="1"/>
        <v>150000</v>
      </c>
      <c r="F8" s="24"/>
    </row>
    <row r="9">
      <c r="B9" s="36" t="s">
        <v>36</v>
      </c>
      <c r="C9" s="26">
        <v>1.0</v>
      </c>
      <c r="D9" s="26">
        <v>80000.0</v>
      </c>
      <c r="E9" s="26">
        <f t="shared" si="1"/>
        <v>80000</v>
      </c>
      <c r="F9" s="28"/>
    </row>
    <row r="10">
      <c r="B10" s="21" t="s">
        <v>93</v>
      </c>
      <c r="C10" s="23">
        <v>3.0</v>
      </c>
      <c r="D10" s="23">
        <v>1030.0</v>
      </c>
      <c r="E10" s="22">
        <f t="shared" si="1"/>
        <v>3090</v>
      </c>
      <c r="F10" s="24"/>
    </row>
    <row r="11">
      <c r="B11" s="25" t="s">
        <v>40</v>
      </c>
      <c r="C11" s="27">
        <v>1.0</v>
      </c>
      <c r="D11" s="27">
        <v>312000.0</v>
      </c>
      <c r="E11" s="26">
        <f t="shared" si="1"/>
        <v>312000</v>
      </c>
      <c r="F11" s="28"/>
    </row>
    <row r="12">
      <c r="B12" s="35" t="s">
        <v>94</v>
      </c>
      <c r="C12" s="22">
        <v>2.0</v>
      </c>
      <c r="D12" s="22">
        <v>200000.0</v>
      </c>
      <c r="E12" s="22">
        <f t="shared" si="1"/>
        <v>400000</v>
      </c>
      <c r="F12" s="24"/>
    </row>
    <row r="13">
      <c r="B13" s="36" t="s">
        <v>20</v>
      </c>
      <c r="C13" s="26">
        <v>1.0</v>
      </c>
      <c r="D13" s="26">
        <v>30000.0</v>
      </c>
      <c r="E13" s="26">
        <f t="shared" si="1"/>
        <v>30000</v>
      </c>
      <c r="F13" s="28"/>
    </row>
    <row r="14">
      <c r="B14" s="35" t="s">
        <v>95</v>
      </c>
      <c r="C14" s="22">
        <v>1.0</v>
      </c>
      <c r="D14" s="22">
        <v>30000.0</v>
      </c>
      <c r="E14" s="22">
        <f t="shared" si="1"/>
        <v>30000</v>
      </c>
      <c r="F14" s="24"/>
    </row>
    <row r="15">
      <c r="B15" s="45" t="s">
        <v>96</v>
      </c>
      <c r="C15" s="46" t="s">
        <v>97</v>
      </c>
      <c r="D15" s="46"/>
      <c r="E15" s="46">
        <f t="shared" si="1"/>
        <v>0</v>
      </c>
      <c r="F15" s="47">
        <f>SUM(E4:E14)+312000</f>
        <v>1328990</v>
      </c>
    </row>
    <row r="20">
      <c r="B20" s="4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24.38"/>
    <col customWidth="1" min="3" max="3" width="16.0"/>
    <col customWidth="1" min="4" max="4" width="16.13"/>
    <col customWidth="1" min="5" max="5" width="16.88"/>
    <col customWidth="1" min="6" max="6" width="13.5"/>
    <col customWidth="1" min="7" max="26" width="8.63"/>
  </cols>
  <sheetData>
    <row r="2">
      <c r="B2" s="18" t="s">
        <v>14</v>
      </c>
      <c r="C2" s="34" t="s">
        <v>29</v>
      </c>
      <c r="D2" s="34" t="s">
        <v>30</v>
      </c>
      <c r="E2" s="34" t="s">
        <v>98</v>
      </c>
      <c r="F2" s="2" t="s">
        <v>99</v>
      </c>
    </row>
    <row r="3">
      <c r="B3" s="35" t="s">
        <v>87</v>
      </c>
      <c r="C3" s="22" t="s">
        <v>32</v>
      </c>
      <c r="D3" s="22" t="s">
        <v>88</v>
      </c>
      <c r="E3" s="22" t="s">
        <v>34</v>
      </c>
      <c r="F3" s="24"/>
    </row>
    <row r="4">
      <c r="B4" s="36" t="s">
        <v>89</v>
      </c>
      <c r="C4" s="26">
        <v>1.0</v>
      </c>
      <c r="D4" s="26">
        <v>1000.0</v>
      </c>
      <c r="E4" s="26">
        <v>1000.0</v>
      </c>
      <c r="F4" s="28"/>
    </row>
    <row r="5">
      <c r="B5" s="35" t="s">
        <v>90</v>
      </c>
      <c r="C5" s="22">
        <v>2.0</v>
      </c>
      <c r="D5" s="22">
        <v>4800.0</v>
      </c>
      <c r="E5" s="22">
        <v>9600.0</v>
      </c>
      <c r="F5" s="24"/>
    </row>
    <row r="6">
      <c r="B6" s="36" t="s">
        <v>100</v>
      </c>
      <c r="C6" s="26">
        <v>1.0</v>
      </c>
      <c r="D6" s="26">
        <v>30000.0</v>
      </c>
      <c r="E6" s="26">
        <v>30000.0</v>
      </c>
      <c r="F6" s="28"/>
    </row>
    <row r="7">
      <c r="B7" s="35" t="s">
        <v>91</v>
      </c>
      <c r="C7" s="22">
        <v>4.0</v>
      </c>
      <c r="D7" s="22">
        <v>200.0</v>
      </c>
      <c r="E7" s="22">
        <v>800.0</v>
      </c>
      <c r="F7" s="24"/>
    </row>
    <row r="8">
      <c r="B8" s="36" t="s">
        <v>92</v>
      </c>
      <c r="C8" s="26">
        <v>50.0</v>
      </c>
      <c r="D8" s="26">
        <v>10.0</v>
      </c>
      <c r="E8" s="26">
        <v>500.0</v>
      </c>
      <c r="F8" s="28"/>
    </row>
    <row r="9">
      <c r="B9" s="30" t="s">
        <v>96</v>
      </c>
      <c r="C9" s="31" t="s">
        <v>97</v>
      </c>
      <c r="D9" s="31"/>
      <c r="E9" s="31" t="s">
        <v>101</v>
      </c>
      <c r="F9" s="33">
        <v>41900.0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31.75"/>
    <col customWidth="1" min="3" max="3" width="13.75"/>
    <col customWidth="1" min="4" max="4" width="16.75"/>
    <col customWidth="1" min="5" max="5" width="21.0"/>
    <col customWidth="1" min="6" max="26" width="8.63"/>
  </cols>
  <sheetData>
    <row r="3">
      <c r="B3" s="49" t="s">
        <v>31</v>
      </c>
      <c r="C3" s="50" t="s">
        <v>32</v>
      </c>
      <c r="D3" s="50" t="s">
        <v>88</v>
      </c>
      <c r="E3" s="51" t="s">
        <v>34</v>
      </c>
    </row>
    <row r="4">
      <c r="B4" s="52" t="s">
        <v>102</v>
      </c>
      <c r="C4" s="53">
        <v>1.0</v>
      </c>
      <c r="D4" s="53">
        <v>1000.0</v>
      </c>
      <c r="E4" s="54">
        <f t="shared" ref="E4:E14" si="1">PRODUCT(C4,D4)</f>
        <v>1000</v>
      </c>
    </row>
    <row r="5">
      <c r="B5" s="55" t="s">
        <v>103</v>
      </c>
      <c r="C5" s="56">
        <v>2.0</v>
      </c>
      <c r="D5" s="56">
        <v>4800.0</v>
      </c>
      <c r="E5" s="57">
        <f t="shared" si="1"/>
        <v>9600</v>
      </c>
    </row>
    <row r="6">
      <c r="B6" s="52" t="s">
        <v>104</v>
      </c>
      <c r="C6" s="53">
        <v>64.0</v>
      </c>
      <c r="D6" s="53">
        <v>200.0</v>
      </c>
      <c r="E6" s="54">
        <f t="shared" si="1"/>
        <v>12800</v>
      </c>
    </row>
    <row r="7">
      <c r="B7" s="55" t="s">
        <v>105</v>
      </c>
      <c r="C7" s="56">
        <v>700.0</v>
      </c>
      <c r="D7" s="56">
        <v>10.0</v>
      </c>
      <c r="E7" s="57">
        <f t="shared" si="1"/>
        <v>7000</v>
      </c>
    </row>
    <row r="8">
      <c r="B8" s="52" t="s">
        <v>22</v>
      </c>
      <c r="C8" s="53">
        <v>1.0</v>
      </c>
      <c r="D8" s="53">
        <v>150000.0</v>
      </c>
      <c r="E8" s="54">
        <f t="shared" si="1"/>
        <v>150000</v>
      </c>
    </row>
    <row r="9">
      <c r="B9" s="55" t="s">
        <v>36</v>
      </c>
      <c r="C9" s="56">
        <v>1.0</v>
      </c>
      <c r="D9" s="56">
        <v>80000.0</v>
      </c>
      <c r="E9" s="57">
        <f t="shared" si="1"/>
        <v>80000</v>
      </c>
    </row>
    <row r="10">
      <c r="B10" s="58" t="s">
        <v>49</v>
      </c>
      <c r="C10" s="29">
        <v>3.0</v>
      </c>
      <c r="D10" s="29">
        <v>1030.0</v>
      </c>
      <c r="E10" s="54">
        <f t="shared" si="1"/>
        <v>3090</v>
      </c>
    </row>
    <row r="11">
      <c r="B11" s="25" t="s">
        <v>40</v>
      </c>
      <c r="C11" s="27">
        <v>1.0</v>
      </c>
      <c r="D11" s="27" t="s">
        <v>41</v>
      </c>
      <c r="E11" s="28">
        <f t="shared" si="1"/>
        <v>1</v>
      </c>
    </row>
    <row r="12">
      <c r="B12" s="52" t="s">
        <v>25</v>
      </c>
      <c r="C12" s="53">
        <v>2.0</v>
      </c>
      <c r="D12" s="53">
        <v>200000.0</v>
      </c>
      <c r="E12" s="54">
        <f t="shared" si="1"/>
        <v>400000</v>
      </c>
    </row>
    <row r="13">
      <c r="B13" s="55" t="s">
        <v>20</v>
      </c>
      <c r="C13" s="56">
        <v>1.0</v>
      </c>
      <c r="D13" s="56">
        <v>30000.0</v>
      </c>
      <c r="E13" s="57">
        <f t="shared" si="1"/>
        <v>30000</v>
      </c>
    </row>
    <row r="14">
      <c r="B14" s="59" t="s">
        <v>96</v>
      </c>
      <c r="C14" s="60"/>
      <c r="D14" s="60"/>
      <c r="E14" s="61">
        <f t="shared" si="1"/>
        <v>0</v>
      </c>
    </row>
    <row r="21" ht="15.75" customHeight="1"/>
    <row r="22" ht="15.75" customHeight="1"/>
    <row r="23" ht="15.75" customHeight="1"/>
    <row r="24" ht="15.75" customHeight="1">
      <c r="H24" s="6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26.63"/>
    <col customWidth="1" min="3" max="3" width="16.88"/>
    <col customWidth="1" min="4" max="4" width="19.5"/>
    <col customWidth="1" min="5" max="5" width="18.0"/>
    <col customWidth="1" min="6" max="26" width="8.63"/>
  </cols>
  <sheetData>
    <row r="3">
      <c r="B3" s="49" t="s">
        <v>31</v>
      </c>
      <c r="C3" s="50" t="s">
        <v>32</v>
      </c>
      <c r="D3" s="50" t="s">
        <v>88</v>
      </c>
      <c r="E3" s="51" t="s">
        <v>34</v>
      </c>
    </row>
    <row r="4" ht="20.25" customHeight="1">
      <c r="B4" s="52" t="s">
        <v>102</v>
      </c>
      <c r="C4" s="53">
        <v>1.0</v>
      </c>
      <c r="D4" s="53">
        <v>1000.0</v>
      </c>
      <c r="E4" s="54">
        <f t="shared" ref="E4:E14" si="1">PRODUCT(C4,D4)</f>
        <v>1000</v>
      </c>
    </row>
    <row r="5" ht="14.25" customHeight="1">
      <c r="B5" s="55" t="s">
        <v>103</v>
      </c>
      <c r="C5" s="56">
        <v>4.0</v>
      </c>
      <c r="D5" s="56">
        <v>4800.0</v>
      </c>
      <c r="E5" s="57">
        <f t="shared" si="1"/>
        <v>19200</v>
      </c>
    </row>
    <row r="6">
      <c r="B6" s="52" t="s">
        <v>104</v>
      </c>
      <c r="C6" s="53">
        <v>24.0</v>
      </c>
      <c r="D6" s="53">
        <v>200.0</v>
      </c>
      <c r="E6" s="54">
        <f t="shared" si="1"/>
        <v>4800</v>
      </c>
    </row>
    <row r="7" ht="16.5" customHeight="1">
      <c r="B7" s="55" t="s">
        <v>106</v>
      </c>
      <c r="C7" s="56">
        <v>1200.0</v>
      </c>
      <c r="D7" s="56">
        <v>10.0</v>
      </c>
      <c r="E7" s="57">
        <f t="shared" si="1"/>
        <v>12000</v>
      </c>
    </row>
    <row r="8" ht="13.5" customHeight="1">
      <c r="B8" s="52" t="s">
        <v>22</v>
      </c>
      <c r="C8" s="53">
        <v>1.0</v>
      </c>
      <c r="D8" s="53">
        <v>150000.0</v>
      </c>
      <c r="E8" s="54">
        <f t="shared" si="1"/>
        <v>150000</v>
      </c>
    </row>
    <row r="9" ht="13.5" customHeight="1">
      <c r="B9" s="55" t="s">
        <v>36</v>
      </c>
      <c r="C9" s="56">
        <v>1.0</v>
      </c>
      <c r="D9" s="56">
        <v>80000.0</v>
      </c>
      <c r="E9" s="57">
        <f t="shared" si="1"/>
        <v>80000</v>
      </c>
    </row>
    <row r="10" ht="12.75" customHeight="1">
      <c r="B10" s="58" t="s">
        <v>49</v>
      </c>
      <c r="C10" s="29">
        <v>3.0</v>
      </c>
      <c r="D10" s="29">
        <v>1030.0</v>
      </c>
      <c r="E10" s="54">
        <f t="shared" si="1"/>
        <v>3090</v>
      </c>
    </row>
    <row r="11" ht="12.75" customHeight="1">
      <c r="B11" s="63" t="s">
        <v>40</v>
      </c>
      <c r="C11" s="56">
        <v>1.0</v>
      </c>
      <c r="D11" s="64">
        <v>312000.0</v>
      </c>
      <c r="E11" s="57">
        <f t="shared" si="1"/>
        <v>312000</v>
      </c>
    </row>
    <row r="12">
      <c r="B12" s="52" t="s">
        <v>25</v>
      </c>
      <c r="C12" s="53">
        <v>2.0</v>
      </c>
      <c r="D12" s="53">
        <v>200000.0</v>
      </c>
      <c r="E12" s="54">
        <f t="shared" si="1"/>
        <v>400000</v>
      </c>
    </row>
    <row r="13" ht="11.25" customHeight="1">
      <c r="B13" s="55" t="s">
        <v>20</v>
      </c>
      <c r="C13" s="56">
        <v>1.0</v>
      </c>
      <c r="D13" s="56">
        <v>30000.0</v>
      </c>
      <c r="E13" s="57">
        <f t="shared" si="1"/>
        <v>30000</v>
      </c>
    </row>
    <row r="14">
      <c r="B14" s="59" t="s">
        <v>96</v>
      </c>
      <c r="C14" s="60"/>
      <c r="D14" s="60"/>
      <c r="E14" s="65">
        <f t="shared" si="1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32.88"/>
    <col customWidth="1" min="3" max="3" width="13.38"/>
    <col customWidth="1" min="4" max="4" width="19.13"/>
    <col customWidth="1" min="5" max="5" width="20.13"/>
    <col customWidth="1" min="6" max="6" width="13.5"/>
    <col customWidth="1" min="7" max="26" width="8.63"/>
  </cols>
  <sheetData>
    <row r="3">
      <c r="B3" s="18" t="s">
        <v>87</v>
      </c>
      <c r="C3" s="34" t="s">
        <v>32</v>
      </c>
      <c r="D3" s="34" t="s">
        <v>88</v>
      </c>
      <c r="E3" s="34" t="s">
        <v>34</v>
      </c>
      <c r="F3" s="2" t="s">
        <v>14</v>
      </c>
    </row>
    <row r="4">
      <c r="B4" s="35" t="s">
        <v>95</v>
      </c>
      <c r="C4" s="22">
        <v>1.0</v>
      </c>
      <c r="D4" s="22">
        <v>30000.0</v>
      </c>
      <c r="E4" s="22">
        <f t="shared" ref="E4:E14" si="1">PRODUCT(D4,C4)</f>
        <v>30000</v>
      </c>
      <c r="F4" s="24"/>
    </row>
    <row r="5">
      <c r="B5" s="36" t="s">
        <v>90</v>
      </c>
      <c r="C5" s="26">
        <v>1.0</v>
      </c>
      <c r="D5" s="26">
        <v>4800.0</v>
      </c>
      <c r="E5" s="26">
        <f t="shared" si="1"/>
        <v>4800</v>
      </c>
      <c r="F5" s="28"/>
    </row>
    <row r="6">
      <c r="B6" s="35" t="s">
        <v>91</v>
      </c>
      <c r="C6" s="22">
        <v>4.0</v>
      </c>
      <c r="D6" s="22">
        <v>200.0</v>
      </c>
      <c r="E6" s="22">
        <f t="shared" si="1"/>
        <v>800</v>
      </c>
      <c r="F6" s="24"/>
    </row>
    <row r="7">
      <c r="B7" s="36" t="s">
        <v>92</v>
      </c>
      <c r="C7" s="26">
        <v>50.0</v>
      </c>
      <c r="D7" s="26">
        <v>10.0</v>
      </c>
      <c r="E7" s="26">
        <f t="shared" si="1"/>
        <v>500</v>
      </c>
      <c r="F7" s="28"/>
    </row>
    <row r="8">
      <c r="B8" s="35" t="s">
        <v>22</v>
      </c>
      <c r="C8" s="22">
        <v>1.0</v>
      </c>
      <c r="D8" s="22">
        <v>150000.0</v>
      </c>
      <c r="E8" s="22">
        <f t="shared" si="1"/>
        <v>150000</v>
      </c>
      <c r="F8" s="24"/>
    </row>
    <row r="9">
      <c r="B9" s="36" t="s">
        <v>36</v>
      </c>
      <c r="C9" s="26">
        <v>1.0</v>
      </c>
      <c r="D9" s="26">
        <v>80000.0</v>
      </c>
      <c r="E9" s="26">
        <f t="shared" si="1"/>
        <v>80000</v>
      </c>
      <c r="F9" s="28"/>
    </row>
    <row r="10">
      <c r="B10" s="21" t="s">
        <v>49</v>
      </c>
      <c r="C10" s="23">
        <v>3.0</v>
      </c>
      <c r="D10" s="23">
        <v>1030.0</v>
      </c>
      <c r="E10" s="22">
        <f t="shared" si="1"/>
        <v>3090</v>
      </c>
      <c r="F10" s="24"/>
    </row>
    <row r="11">
      <c r="B11" s="25" t="s">
        <v>40</v>
      </c>
      <c r="C11" s="27">
        <v>1.0</v>
      </c>
      <c r="D11" s="27">
        <v>312000.0</v>
      </c>
      <c r="E11" s="26">
        <f t="shared" si="1"/>
        <v>312000</v>
      </c>
      <c r="F11" s="28"/>
    </row>
    <row r="12">
      <c r="B12" s="35" t="s">
        <v>94</v>
      </c>
      <c r="C12" s="22">
        <v>2.0</v>
      </c>
      <c r="D12" s="22">
        <v>200000.0</v>
      </c>
      <c r="E12" s="22">
        <f t="shared" si="1"/>
        <v>400000</v>
      </c>
      <c r="F12" s="24"/>
    </row>
    <row r="13">
      <c r="B13" s="36" t="s">
        <v>20</v>
      </c>
      <c r="C13" s="26">
        <v>1.0</v>
      </c>
      <c r="D13" s="26">
        <v>30000.0</v>
      </c>
      <c r="E13" s="26">
        <f t="shared" si="1"/>
        <v>30000</v>
      </c>
      <c r="F13" s="28"/>
    </row>
    <row r="14">
      <c r="B14" s="30" t="s">
        <v>96</v>
      </c>
      <c r="C14" s="31" t="s">
        <v>97</v>
      </c>
      <c r="D14" s="31"/>
      <c r="E14" s="31">
        <f t="shared" si="1"/>
        <v>0</v>
      </c>
      <c r="F14" s="66">
        <f>SUM(E4:E13)+312000</f>
        <v>1323190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2024-04-22T07:48:22Z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0x0101005B1D637BBB80F1489D232CF17FB98AD4</vt:lpwstr>
  </property>
  <property fmtid="{D5CDD505-2E9C-101B-9397-08002B2CF9AE}" pid="3" name="Order">
    <vt:r8>12800.0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ExtendedDescription">
    <vt:lpwstr/>
  </property>
  <property fmtid="{D5CDD505-2E9C-101B-9397-08002B2CF9AE}" pid="7" name="_CopySource">
    <vt:lpwstr>https://sosasouneratovice-my.sharepoint.com/personal/hrusovsky_karel_sosasou_cz/Documents/rozpočet.xlsx</vt:lpwstr>
  </property>
</Properties>
</file>