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qing.peng\OneDrive - World Resources Institute\PROJECTS\Forest_Demand\CHARM\"/>
    </mc:Choice>
  </mc:AlternateContent>
  <xr:revisionPtr revIDLastSave="0" documentId="13_ncr:1_{3EBB7FF0-89D6-41EF-B372-09C5CED26D9D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Inputs" sheetId="1" r:id="rId1"/>
    <sheet name="ESRI_MAPINFO_SHEET" sheetId="2" state="veryHidden" r:id="rId2"/>
    <sheet name="Outpu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" i="1" l="1"/>
  <c r="L13" i="1"/>
  <c r="AG12" i="1"/>
  <c r="L12" i="1"/>
  <c r="C12" i="1"/>
  <c r="AG11" i="1"/>
  <c r="L11" i="1"/>
  <c r="AG10" i="1"/>
  <c r="L10" i="1"/>
  <c r="AG9" i="1"/>
  <c r="L9" i="1"/>
  <c r="AG8" i="1"/>
  <c r="L8" i="1"/>
  <c r="AG7" i="1"/>
  <c r="L7" i="1"/>
  <c r="AG6" i="1"/>
  <c r="L6" i="1"/>
  <c r="AG5" i="1"/>
  <c r="L5" i="1"/>
  <c r="AG4" i="1"/>
  <c r="L4" i="1"/>
  <c r="AG3" i="1"/>
  <c r="L3" i="1"/>
</calcChain>
</file>

<file path=xl/sharedStrings.xml><?xml version="1.0" encoding="utf-8"?>
<sst xmlns="http://schemas.openxmlformats.org/spreadsheetml/2006/main" count="102" uniqueCount="78">
  <si>
    <t>CALCULATION</t>
  </si>
  <si>
    <t>Substitution</t>
  </si>
  <si>
    <t>DRY MATTER</t>
  </si>
  <si>
    <t>Country</t>
  </si>
  <si>
    <t>ISO</t>
  </si>
  <si>
    <t>Avg Secondary C Density (MgC/ha) (Harris)</t>
  </si>
  <si>
    <t>Plantation GR (MgC/ha/year) (Harris)</t>
  </si>
  <si>
    <t>Old Plantation GR (MgC/ha/year) (Harris)</t>
  </si>
  <si>
    <t>Young Secondary GR (MgC/ha/year) (Harris)</t>
  </si>
  <si>
    <t>Old Secondary GR (MgC/ha/year) (Harris)</t>
  </si>
  <si>
    <t>Plantation Area (ha) (FAO)</t>
  </si>
  <si>
    <t>Years</t>
  </si>
  <si>
    <t>Rotation Period (years)</t>
  </si>
  <si>
    <t>Thinning period (years between thinning of managed secondary forest)</t>
  </si>
  <si>
    <t>Plantation C Density (MgC/ha)</t>
  </si>
  <si>
    <t>% slash plantation</t>
  </si>
  <si>
    <t>% slash natural</t>
  </si>
  <si>
    <t>% Removed in thinning plantation</t>
  </si>
  <si>
    <t>% Removed in thinning regrowth</t>
  </si>
  <si>
    <t>% in VSLP thinning</t>
  </si>
  <si>
    <t>% in SLP thinning</t>
  </si>
  <si>
    <t>% in LLP thinning</t>
  </si>
  <si>
    <t>% in slash thinning</t>
  </si>
  <si>
    <t>VSLP half life</t>
  </si>
  <si>
    <t>SLP half life</t>
  </si>
  <si>
    <t>LLP half life</t>
  </si>
  <si>
    <t>Slash half life</t>
  </si>
  <si>
    <t>Roots half life</t>
  </si>
  <si>
    <t>Landfill half life</t>
  </si>
  <si>
    <t>% of slash left to decay</t>
  </si>
  <si>
    <t>% of slash burned in the field</t>
  </si>
  <si>
    <t>% of carbon in landfill converted to methane</t>
  </si>
  <si>
    <t>Discount rate</t>
  </si>
  <si>
    <t>% LLP for construction</t>
  </si>
  <si>
    <t>% LLP displacing concrete and steel</t>
  </si>
  <si>
    <t>Emissions substitution factor for LLP (tC saved/tons C in LLP)</t>
  </si>
  <si>
    <t>Avoided ton concrete per ton of wood (t concrete/t wood)</t>
  </si>
  <si>
    <t>Avoided ton steel per ton of wood (t steel/t wood)</t>
  </si>
  <si>
    <t>Emission factor for concrete (tCO2e/t concrete)</t>
  </si>
  <si>
    <t>Emission factor for steel (tCO2e/t steel)</t>
  </si>
  <si>
    <t>Emission factor for timber (tCO2e/t wood)</t>
  </si>
  <si>
    <t>VSLP 10</t>
  </si>
  <si>
    <t>VSLP 50</t>
  </si>
  <si>
    <t>SLP 10</t>
  </si>
  <si>
    <t>SLP 50</t>
  </si>
  <si>
    <t>LLP 10</t>
  </si>
  <si>
    <t>LLP 50</t>
  </si>
  <si>
    <t>USA Nancy v1</t>
  </si>
  <si>
    <t>USA0</t>
  </si>
  <si>
    <t>USA Nancy v2</t>
  </si>
  <si>
    <t>USA1</t>
  </si>
  <si>
    <t>USA GR new</t>
  </si>
  <si>
    <t>USA2</t>
  </si>
  <si>
    <t>USA GR split</t>
  </si>
  <si>
    <t>USA3</t>
  </si>
  <si>
    <t>USA no substitution</t>
  </si>
  <si>
    <t>USA4</t>
  </si>
  <si>
    <t>USA initial C 80</t>
  </si>
  <si>
    <t>USA5</t>
  </si>
  <si>
    <t>USA initial C 100</t>
  </si>
  <si>
    <t>USA6</t>
  </si>
  <si>
    <t>USA FRA GR split</t>
  </si>
  <si>
    <t>USA7</t>
  </si>
  <si>
    <t>USA FRA GR split initial C 100</t>
  </si>
  <si>
    <t>USA8</t>
  </si>
  <si>
    <t>USA9</t>
  </si>
  <si>
    <t>USA10</t>
  </si>
  <si>
    <t>PDV Plantation (tC/ha)</t>
  </si>
  <si>
    <t>PDV Secondary forest conversion (tC/ha)</t>
  </si>
  <si>
    <t>PDV Secondary regrowth conversion (tC/ha)</t>
  </si>
  <si>
    <t>PDV conversion scenario (tC)</t>
  </si>
  <si>
    <t>PDV regrowth scenario (tC)</t>
  </si>
  <si>
    <t>Secondary area conversion (ha)</t>
  </si>
  <si>
    <t>Secondary area regrowth (ha)</t>
  </si>
  <si>
    <t>Plantation wood production share (%)</t>
  </si>
  <si>
    <t>Secondary wood production share (%)</t>
  </si>
  <si>
    <t>USA FRA GR initial C 70 years growth</t>
  </si>
  <si>
    <t>USA FRA GR initial C 75 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</si>
</sst>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/>
    <xf numFmtId="0" fontId="1" fillId="0" borderId="0"/>
    <xf numFmtId="0" fontId="2" fillId="0" borderId="0"/>
    <xf numFmtId="0" fontId="1" fillId="4" borderId="0"/>
  </cellStyleXfs>
  <cellXfs count="13">
    <xf numFmtId="0" fontId="0" fillId="0" borderId="0" xfId="0"/>
    <xf numFmtId="0" fontId="0" fillId="2" borderId="0" xfId="0" applyFill="1" applyAlignment="1">
      <alignment wrapText="1"/>
    </xf>
    <xf numFmtId="9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9" fontId="0" fillId="0" borderId="0" xfId="2" applyNumberFormat="1" applyFont="1"/>
    <xf numFmtId="9" fontId="0" fillId="0" borderId="0" xfId="2" applyNumberFormat="1" applyFont="1" applyAlignment="1">
      <alignment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/>
    </xf>
    <xf numFmtId="0" fontId="0" fillId="3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4" borderId="0" xfId="4" applyAlignment="1">
      <alignment horizontal="center" wrapText="1"/>
    </xf>
    <xf numFmtId="0" fontId="0" fillId="5" borderId="0" xfId="0" applyFill="1"/>
  </cellXfs>
  <cellStyles count="5">
    <cellStyle name="20% - Accent4" xfId="4" builtinId="42"/>
    <cellStyle name="Comma" xfId="1" builtinId="3"/>
    <cellStyle name="Normal" xfId="0" builtinId="0"/>
    <cellStyle name="Normal 2" xfId="3" xr:uid="{00000000-0005-0000-0000-000003000000}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"/>
  <sheetViews>
    <sheetView zoomScale="130" zoomScaleNormal="130" workbookViewId="0">
      <selection activeCell="A14" sqref="A14"/>
    </sheetView>
  </sheetViews>
  <sheetFormatPr defaultRowHeight="14.4" x14ac:dyDescent="0.3"/>
  <cols>
    <col min="1" max="1" width="33.6640625" customWidth="1"/>
    <col min="2" max="2" width="21.77734375" customWidth="1"/>
    <col min="3" max="12" width="19.5546875" customWidth="1"/>
    <col min="13" max="14" width="19.5546875" style="4" customWidth="1"/>
    <col min="15" max="16" width="16.44140625" style="7" customWidth="1"/>
    <col min="17" max="19" width="16.44140625" style="5" customWidth="1"/>
    <col min="20" max="26" width="16.44140625" style="7" customWidth="1"/>
    <col min="27" max="32" width="16.44140625" style="5" customWidth="1"/>
    <col min="33" max="44" width="16.44140625" style="7" customWidth="1"/>
  </cols>
  <sheetData>
    <row r="1" spans="1:44" x14ac:dyDescent="0.3">
      <c r="L1" t="s">
        <v>0</v>
      </c>
      <c r="AG1" s="11" t="s">
        <v>1</v>
      </c>
      <c r="AH1" s="10"/>
      <c r="AI1" s="10"/>
      <c r="AJ1" s="10"/>
      <c r="AK1" s="10"/>
      <c r="AL1" s="10"/>
      <c r="AM1" s="9" t="s">
        <v>2</v>
      </c>
      <c r="AN1" s="10"/>
      <c r="AO1" s="10"/>
      <c r="AP1" s="10"/>
      <c r="AQ1" s="10"/>
      <c r="AR1" s="10"/>
    </row>
    <row r="2" spans="1:44" s="7" customFormat="1" ht="72.900000000000006" customHeight="1" x14ac:dyDescent="0.3">
      <c r="A2" s="7" t="s">
        <v>3</v>
      </c>
      <c r="B2" s="7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5" t="s">
        <v>15</v>
      </c>
      <c r="N2" s="5" t="s">
        <v>16</v>
      </c>
      <c r="O2" s="7" t="s">
        <v>17</v>
      </c>
      <c r="P2" s="7" t="s">
        <v>18</v>
      </c>
      <c r="Q2" s="5" t="s">
        <v>19</v>
      </c>
      <c r="R2" s="5" t="s">
        <v>20</v>
      </c>
      <c r="S2" s="5" t="s">
        <v>21</v>
      </c>
      <c r="T2" s="7" t="s">
        <v>22</v>
      </c>
      <c r="U2" s="7" t="s">
        <v>23</v>
      </c>
      <c r="V2" s="7" t="s">
        <v>24</v>
      </c>
      <c r="W2" s="7" t="s">
        <v>25</v>
      </c>
      <c r="X2" s="7" t="s">
        <v>26</v>
      </c>
      <c r="Y2" s="7" t="s">
        <v>27</v>
      </c>
      <c r="Z2" s="7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7" t="s">
        <v>35</v>
      </c>
      <c r="AH2" s="7" t="s">
        <v>36</v>
      </c>
      <c r="AI2" s="7" t="s">
        <v>37</v>
      </c>
      <c r="AJ2" s="7" t="s">
        <v>38</v>
      </c>
      <c r="AK2" s="7" t="s">
        <v>39</v>
      </c>
      <c r="AL2" s="7" t="s">
        <v>40</v>
      </c>
      <c r="AM2" s="7" t="s">
        <v>41</v>
      </c>
      <c r="AN2" s="7" t="s">
        <v>42</v>
      </c>
      <c r="AO2" s="7" t="s">
        <v>43</v>
      </c>
      <c r="AP2" s="7" t="s">
        <v>44</v>
      </c>
      <c r="AQ2" s="7" t="s">
        <v>45</v>
      </c>
      <c r="AR2" s="7" t="s">
        <v>46</v>
      </c>
    </row>
    <row r="3" spans="1:44" x14ac:dyDescent="0.3">
      <c r="A3" t="s">
        <v>47</v>
      </c>
      <c r="B3" t="s">
        <v>48</v>
      </c>
      <c r="C3">
        <v>71.394754019497256</v>
      </c>
      <c r="D3">
        <v>1.45</v>
      </c>
      <c r="E3">
        <v>1.45</v>
      </c>
      <c r="F3">
        <v>1.288788099110435</v>
      </c>
      <c r="G3">
        <v>1.4275656033297699</v>
      </c>
      <c r="H3" s="6">
        <v>25564000</v>
      </c>
      <c r="I3">
        <v>40</v>
      </c>
      <c r="J3">
        <v>40</v>
      </c>
      <c r="K3">
        <v>0</v>
      </c>
      <c r="L3">
        <f t="shared" ref="L3:L13" si="0">J3*D3</f>
        <v>58</v>
      </c>
      <c r="M3" s="4">
        <v>0.2</v>
      </c>
      <c r="N3" s="4">
        <v>0.3</v>
      </c>
      <c r="O3" s="2">
        <v>0.1</v>
      </c>
      <c r="P3" s="2">
        <v>0</v>
      </c>
      <c r="Q3" s="5">
        <v>0.25</v>
      </c>
      <c r="R3" s="5">
        <v>0.25</v>
      </c>
      <c r="S3" s="5">
        <v>0</v>
      </c>
      <c r="T3" s="5">
        <v>0.5</v>
      </c>
      <c r="U3" s="7">
        <v>1</v>
      </c>
      <c r="V3" s="7">
        <v>2.5</v>
      </c>
      <c r="W3" s="7">
        <v>30</v>
      </c>
      <c r="X3" s="7">
        <v>18</v>
      </c>
      <c r="Y3" s="7">
        <v>10</v>
      </c>
      <c r="Z3" s="7">
        <v>28</v>
      </c>
      <c r="AA3" s="5">
        <v>0.75</v>
      </c>
      <c r="AB3" s="5">
        <v>0.25</v>
      </c>
      <c r="AC3" s="5">
        <v>0.25</v>
      </c>
      <c r="AD3" s="5">
        <v>0.04</v>
      </c>
      <c r="AE3" s="5">
        <v>0.5</v>
      </c>
      <c r="AF3" s="5">
        <v>0.75</v>
      </c>
      <c r="AG3" s="7">
        <f t="shared" ref="AG3:AG13" si="1">(AH3*AJ3+AI3*AK3-1*AL3)/44*12/0.5</f>
        <v>1.2</v>
      </c>
      <c r="AH3" s="7">
        <v>6.1137582551434058</v>
      </c>
      <c r="AI3" s="7">
        <v>0.83104504881715924</v>
      </c>
      <c r="AJ3" s="7">
        <v>0.14499999999999999</v>
      </c>
      <c r="AK3" s="7">
        <v>2.11</v>
      </c>
      <c r="AL3" s="7">
        <v>0.44</v>
      </c>
      <c r="AM3" s="3">
        <v>21832354.790399998</v>
      </c>
      <c r="AN3" s="3">
        <v>57859589.476993911</v>
      </c>
      <c r="AO3" s="3">
        <v>68081310.719999999</v>
      </c>
      <c r="AP3" s="3">
        <v>57485754.92548164</v>
      </c>
      <c r="AQ3" s="3">
        <v>59421291.244000003</v>
      </c>
      <c r="AR3" s="3">
        <v>57108908.920689538</v>
      </c>
    </row>
    <row r="4" spans="1:44" x14ac:dyDescent="0.3">
      <c r="A4" t="s">
        <v>49</v>
      </c>
      <c r="B4" t="s">
        <v>50</v>
      </c>
      <c r="C4">
        <v>61.608284640837098</v>
      </c>
      <c r="D4">
        <v>3.8467839305853899</v>
      </c>
      <c r="E4">
        <v>3.8467839305853899</v>
      </c>
      <c r="F4">
        <v>2.6589459918081602</v>
      </c>
      <c r="G4">
        <v>1.2821469794599001</v>
      </c>
      <c r="H4" s="6">
        <v>25564000</v>
      </c>
      <c r="I4">
        <v>40</v>
      </c>
      <c r="J4">
        <v>40</v>
      </c>
      <c r="K4">
        <v>0</v>
      </c>
      <c r="L4">
        <f t="shared" si="0"/>
        <v>153.8713572234156</v>
      </c>
      <c r="M4" s="4">
        <v>0.2</v>
      </c>
      <c r="N4" s="4">
        <v>0.3</v>
      </c>
      <c r="O4" s="2">
        <v>0.1</v>
      </c>
      <c r="P4" s="2">
        <v>0</v>
      </c>
      <c r="Q4" s="5">
        <v>0.25</v>
      </c>
      <c r="R4" s="5">
        <v>0.25</v>
      </c>
      <c r="S4" s="5">
        <v>0</v>
      </c>
      <c r="T4" s="5">
        <v>0.5</v>
      </c>
      <c r="U4" s="7">
        <v>1</v>
      </c>
      <c r="V4" s="7">
        <v>2.5</v>
      </c>
      <c r="W4" s="7">
        <v>30</v>
      </c>
      <c r="X4" s="7">
        <v>18</v>
      </c>
      <c r="Y4" s="7">
        <v>10</v>
      </c>
      <c r="Z4" s="7">
        <v>28</v>
      </c>
      <c r="AA4" s="5">
        <v>0.75</v>
      </c>
      <c r="AB4" s="5">
        <v>0.25</v>
      </c>
      <c r="AC4" s="5">
        <v>0.25</v>
      </c>
      <c r="AD4" s="5">
        <v>0.04</v>
      </c>
      <c r="AE4" s="5">
        <v>0.5</v>
      </c>
      <c r="AF4" s="5">
        <v>0.75</v>
      </c>
      <c r="AG4" s="7">
        <f t="shared" si="1"/>
        <v>1.2</v>
      </c>
      <c r="AH4" s="7">
        <v>6.1137582551434058</v>
      </c>
      <c r="AI4" s="7">
        <v>0.83104504881715924</v>
      </c>
      <c r="AJ4" s="7">
        <v>0.14499999999999999</v>
      </c>
      <c r="AK4" s="7">
        <v>2.11</v>
      </c>
      <c r="AL4" s="7">
        <v>0.44</v>
      </c>
      <c r="AM4" s="3">
        <v>21832354.790399998</v>
      </c>
      <c r="AN4" s="3">
        <v>57859589.476993911</v>
      </c>
      <c r="AO4" s="3">
        <v>68081310.719999999</v>
      </c>
      <c r="AP4" s="3">
        <v>57485754.92548164</v>
      </c>
      <c r="AQ4" s="3">
        <v>59421291.244000003</v>
      </c>
      <c r="AR4" s="3">
        <v>57108908.920689538</v>
      </c>
    </row>
    <row r="5" spans="1:44" x14ac:dyDescent="0.3">
      <c r="A5" t="s">
        <v>51</v>
      </c>
      <c r="B5" t="s">
        <v>52</v>
      </c>
      <c r="C5">
        <v>61.608284640837098</v>
      </c>
      <c r="D5">
        <v>3.32</v>
      </c>
      <c r="E5">
        <v>3.32</v>
      </c>
      <c r="F5">
        <v>2.6589459918081602</v>
      </c>
      <c r="G5">
        <v>1.2821469794599001</v>
      </c>
      <c r="H5" s="6">
        <v>25564000</v>
      </c>
      <c r="I5">
        <v>40</v>
      </c>
      <c r="J5">
        <v>40</v>
      </c>
      <c r="K5">
        <v>0</v>
      </c>
      <c r="L5">
        <f t="shared" si="0"/>
        <v>132.79999999999998</v>
      </c>
      <c r="M5" s="4">
        <v>0.2</v>
      </c>
      <c r="N5" s="4">
        <v>0.3</v>
      </c>
      <c r="O5" s="2">
        <v>0.1</v>
      </c>
      <c r="P5" s="2">
        <v>0</v>
      </c>
      <c r="Q5" s="5">
        <v>0.25</v>
      </c>
      <c r="R5" s="5">
        <v>0.25</v>
      </c>
      <c r="S5" s="5">
        <v>0</v>
      </c>
      <c r="T5" s="5">
        <v>0.5</v>
      </c>
      <c r="U5" s="7">
        <v>1</v>
      </c>
      <c r="V5" s="7">
        <v>2.5</v>
      </c>
      <c r="W5" s="7">
        <v>30</v>
      </c>
      <c r="X5" s="7">
        <v>18</v>
      </c>
      <c r="Y5" s="7">
        <v>10</v>
      </c>
      <c r="Z5" s="7">
        <v>28</v>
      </c>
      <c r="AA5" s="5">
        <v>0.75</v>
      </c>
      <c r="AB5" s="5">
        <v>0.25</v>
      </c>
      <c r="AC5" s="5">
        <v>0.25</v>
      </c>
      <c r="AD5" s="5">
        <v>0.04</v>
      </c>
      <c r="AE5" s="5">
        <v>0.5</v>
      </c>
      <c r="AF5" s="5">
        <v>0.75</v>
      </c>
      <c r="AG5" s="7">
        <f t="shared" si="1"/>
        <v>1.2</v>
      </c>
      <c r="AH5" s="7">
        <v>6.1137582551434058</v>
      </c>
      <c r="AI5" s="7">
        <v>0.83104504881715924</v>
      </c>
      <c r="AJ5" s="7">
        <v>0.14499999999999999</v>
      </c>
      <c r="AK5" s="7">
        <v>2.11</v>
      </c>
      <c r="AL5" s="7">
        <v>0.44</v>
      </c>
      <c r="AM5" s="3">
        <v>21832354.790399998</v>
      </c>
      <c r="AN5" s="3">
        <v>57859589.476993911</v>
      </c>
      <c r="AO5" s="3">
        <v>68081310.719999999</v>
      </c>
      <c r="AP5" s="3">
        <v>57485754.92548164</v>
      </c>
      <c r="AQ5" s="3">
        <v>59421291.244000003</v>
      </c>
      <c r="AR5" s="3">
        <v>57108908.920689538</v>
      </c>
    </row>
    <row r="6" spans="1:44" x14ac:dyDescent="0.3">
      <c r="A6" t="s">
        <v>53</v>
      </c>
      <c r="B6" t="s">
        <v>54</v>
      </c>
      <c r="C6">
        <v>61.608284640837098</v>
      </c>
      <c r="D6">
        <v>3.32</v>
      </c>
      <c r="E6">
        <v>2.0299999999999998</v>
      </c>
      <c r="F6">
        <v>2.6589459918081602</v>
      </c>
      <c r="G6">
        <v>1.2821469794599001</v>
      </c>
      <c r="H6" s="6">
        <v>25564000</v>
      </c>
      <c r="I6">
        <v>40</v>
      </c>
      <c r="J6">
        <v>40</v>
      </c>
      <c r="K6">
        <v>0</v>
      </c>
      <c r="L6">
        <f t="shared" si="0"/>
        <v>132.79999999999998</v>
      </c>
      <c r="M6" s="4">
        <v>0.2</v>
      </c>
      <c r="N6" s="4">
        <v>0.3</v>
      </c>
      <c r="O6" s="2">
        <v>0.1</v>
      </c>
      <c r="P6" s="2">
        <v>0</v>
      </c>
      <c r="Q6" s="5">
        <v>0.25</v>
      </c>
      <c r="R6" s="5">
        <v>0.25</v>
      </c>
      <c r="S6" s="5">
        <v>0</v>
      </c>
      <c r="T6" s="5">
        <v>0.5</v>
      </c>
      <c r="U6" s="7">
        <v>1</v>
      </c>
      <c r="V6" s="7">
        <v>2.5</v>
      </c>
      <c r="W6" s="7">
        <v>30</v>
      </c>
      <c r="X6" s="7">
        <v>18</v>
      </c>
      <c r="Y6" s="7">
        <v>10</v>
      </c>
      <c r="Z6" s="7">
        <v>28</v>
      </c>
      <c r="AA6" s="5">
        <v>0.75</v>
      </c>
      <c r="AB6" s="5">
        <v>0.25</v>
      </c>
      <c r="AC6" s="5">
        <v>0.25</v>
      </c>
      <c r="AD6" s="5">
        <v>0.04</v>
      </c>
      <c r="AE6" s="5">
        <v>0.5</v>
      </c>
      <c r="AF6" s="5">
        <v>0.75</v>
      </c>
      <c r="AG6" s="7">
        <f t="shared" si="1"/>
        <v>1.2</v>
      </c>
      <c r="AH6" s="7">
        <v>6.1137582551434058</v>
      </c>
      <c r="AI6" s="7">
        <v>0.83104504881715924</v>
      </c>
      <c r="AJ6" s="7">
        <v>0.14499999999999999</v>
      </c>
      <c r="AK6" s="7">
        <v>2.11</v>
      </c>
      <c r="AL6" s="7">
        <v>0.44</v>
      </c>
      <c r="AM6" s="3">
        <v>21832354.790399998</v>
      </c>
      <c r="AN6" s="3">
        <v>57859589.476993911</v>
      </c>
      <c r="AO6" s="3">
        <v>68081310.719999999</v>
      </c>
      <c r="AP6" s="3">
        <v>57485754.92548164</v>
      </c>
      <c r="AQ6" s="3">
        <v>59421291.244000003</v>
      </c>
      <c r="AR6" s="3">
        <v>57108908.920689538</v>
      </c>
    </row>
    <row r="7" spans="1:44" x14ac:dyDescent="0.3">
      <c r="A7" t="s">
        <v>55</v>
      </c>
      <c r="B7" t="s">
        <v>56</v>
      </c>
      <c r="C7">
        <v>61.608284640837098</v>
      </c>
      <c r="D7">
        <v>3.8467839305853899</v>
      </c>
      <c r="E7">
        <v>3.8467839305853899</v>
      </c>
      <c r="F7">
        <v>2.6589459918081602</v>
      </c>
      <c r="G7">
        <v>1.2821469794599001</v>
      </c>
      <c r="H7" s="6">
        <v>25564000</v>
      </c>
      <c r="I7">
        <v>40</v>
      </c>
      <c r="J7">
        <v>40</v>
      </c>
      <c r="K7">
        <v>0</v>
      </c>
      <c r="L7">
        <f t="shared" si="0"/>
        <v>153.8713572234156</v>
      </c>
      <c r="M7" s="4">
        <v>0.2</v>
      </c>
      <c r="N7" s="4">
        <v>0.3</v>
      </c>
      <c r="O7" s="2">
        <v>0.1</v>
      </c>
      <c r="P7" s="2">
        <v>0</v>
      </c>
      <c r="Q7" s="5">
        <v>0.25</v>
      </c>
      <c r="R7" s="5">
        <v>0.25</v>
      </c>
      <c r="S7" s="5">
        <v>0</v>
      </c>
      <c r="T7" s="5">
        <v>0.5</v>
      </c>
      <c r="U7" s="7">
        <v>1</v>
      </c>
      <c r="V7" s="7">
        <v>2.5</v>
      </c>
      <c r="W7" s="7">
        <v>30</v>
      </c>
      <c r="X7" s="7">
        <v>18</v>
      </c>
      <c r="Y7" s="7">
        <v>10</v>
      </c>
      <c r="Z7" s="7">
        <v>28</v>
      </c>
      <c r="AA7" s="5">
        <v>0.75</v>
      </c>
      <c r="AB7" s="5">
        <v>0.25</v>
      </c>
      <c r="AC7" s="5">
        <v>0.25</v>
      </c>
      <c r="AD7" s="5">
        <v>0.04</v>
      </c>
      <c r="AE7" s="5">
        <v>0.5</v>
      </c>
      <c r="AF7" s="5">
        <v>0.75</v>
      </c>
      <c r="AG7" s="7">
        <f t="shared" si="1"/>
        <v>0</v>
      </c>
      <c r="AH7" s="7">
        <v>6.1137582551434058</v>
      </c>
      <c r="AI7" s="7">
        <v>0.83104504881715924</v>
      </c>
      <c r="AJ7" s="7">
        <v>0</v>
      </c>
      <c r="AK7" s="7">
        <v>0</v>
      </c>
      <c r="AL7" s="7">
        <v>0</v>
      </c>
      <c r="AM7" s="3">
        <v>21832354.790399998</v>
      </c>
      <c r="AN7" s="3">
        <v>57859589.476993911</v>
      </c>
      <c r="AO7" s="3">
        <v>68081310.719999999</v>
      </c>
      <c r="AP7" s="3">
        <v>57485754.92548164</v>
      </c>
      <c r="AQ7" s="3">
        <v>59421291.244000003</v>
      </c>
      <c r="AR7" s="3">
        <v>57108908.920689538</v>
      </c>
    </row>
    <row r="8" spans="1:44" x14ac:dyDescent="0.3">
      <c r="A8" t="s">
        <v>57</v>
      </c>
      <c r="B8" t="s">
        <v>58</v>
      </c>
      <c r="C8">
        <v>80</v>
      </c>
      <c r="D8">
        <v>3.8467839305853899</v>
      </c>
      <c r="E8">
        <v>3.8467839305853899</v>
      </c>
      <c r="F8">
        <v>2.6589459918081602</v>
      </c>
      <c r="G8">
        <v>1.2821469794599001</v>
      </c>
      <c r="H8" s="6">
        <v>25564000</v>
      </c>
      <c r="I8">
        <v>40</v>
      </c>
      <c r="J8">
        <v>40</v>
      </c>
      <c r="K8">
        <v>0</v>
      </c>
      <c r="L8">
        <f t="shared" si="0"/>
        <v>153.8713572234156</v>
      </c>
      <c r="M8" s="4">
        <v>0.2</v>
      </c>
      <c r="N8" s="4">
        <v>0.3</v>
      </c>
      <c r="O8" s="2">
        <v>0.1</v>
      </c>
      <c r="P8" s="2">
        <v>0</v>
      </c>
      <c r="Q8" s="5">
        <v>0.25</v>
      </c>
      <c r="R8" s="5">
        <v>0.25</v>
      </c>
      <c r="S8" s="5">
        <v>0</v>
      </c>
      <c r="T8" s="5">
        <v>0.5</v>
      </c>
      <c r="U8" s="7">
        <v>1</v>
      </c>
      <c r="V8" s="7">
        <v>2.5</v>
      </c>
      <c r="W8" s="7">
        <v>30</v>
      </c>
      <c r="X8" s="7">
        <v>18</v>
      </c>
      <c r="Y8" s="7">
        <v>10</v>
      </c>
      <c r="Z8" s="7">
        <v>28</v>
      </c>
      <c r="AA8" s="5">
        <v>0.75</v>
      </c>
      <c r="AB8" s="5">
        <v>0.25</v>
      </c>
      <c r="AC8" s="5">
        <v>0.25</v>
      </c>
      <c r="AD8" s="5">
        <v>0.04</v>
      </c>
      <c r="AE8" s="5">
        <v>0.5</v>
      </c>
      <c r="AF8" s="5">
        <v>0.75</v>
      </c>
      <c r="AG8" s="7">
        <f t="shared" si="1"/>
        <v>1.2</v>
      </c>
      <c r="AH8" s="7">
        <v>6.1137582551434058</v>
      </c>
      <c r="AI8" s="7">
        <v>0.83104504881715924</v>
      </c>
      <c r="AJ8" s="7">
        <v>0.14499999999999999</v>
      </c>
      <c r="AK8" s="7">
        <v>2.11</v>
      </c>
      <c r="AL8" s="7">
        <v>0.44</v>
      </c>
      <c r="AM8" s="3">
        <v>21832354.790399998</v>
      </c>
      <c r="AN8" s="3">
        <v>57859589.476993911</v>
      </c>
      <c r="AO8" s="3">
        <v>68081310.719999999</v>
      </c>
      <c r="AP8" s="3">
        <v>57485754.92548164</v>
      </c>
      <c r="AQ8" s="3">
        <v>59421291.244000003</v>
      </c>
      <c r="AR8" s="3">
        <v>57108908.920689538</v>
      </c>
    </row>
    <row r="9" spans="1:44" x14ac:dyDescent="0.3">
      <c r="A9" t="s">
        <v>59</v>
      </c>
      <c r="B9" t="s">
        <v>60</v>
      </c>
      <c r="C9">
        <v>100</v>
      </c>
      <c r="D9">
        <v>3.8467839305853899</v>
      </c>
      <c r="E9">
        <v>3.8467839305853899</v>
      </c>
      <c r="F9">
        <v>2.6589459918081602</v>
      </c>
      <c r="G9">
        <v>1.2821469794599001</v>
      </c>
      <c r="H9" s="6">
        <v>25564000</v>
      </c>
      <c r="I9">
        <v>40</v>
      </c>
      <c r="J9">
        <v>40</v>
      </c>
      <c r="K9">
        <v>0</v>
      </c>
      <c r="L9">
        <f t="shared" si="0"/>
        <v>153.8713572234156</v>
      </c>
      <c r="M9" s="4">
        <v>0.2</v>
      </c>
      <c r="N9" s="4">
        <v>0.3</v>
      </c>
      <c r="O9" s="2">
        <v>0.1</v>
      </c>
      <c r="P9" s="2">
        <v>0</v>
      </c>
      <c r="Q9" s="5">
        <v>0.25</v>
      </c>
      <c r="R9" s="5">
        <v>0.25</v>
      </c>
      <c r="S9" s="5">
        <v>0</v>
      </c>
      <c r="T9" s="5">
        <v>0.5</v>
      </c>
      <c r="U9" s="7">
        <v>1</v>
      </c>
      <c r="V9" s="7">
        <v>2.5</v>
      </c>
      <c r="W9" s="7">
        <v>30</v>
      </c>
      <c r="X9" s="7">
        <v>18</v>
      </c>
      <c r="Y9" s="7">
        <v>10</v>
      </c>
      <c r="Z9" s="7">
        <v>28</v>
      </c>
      <c r="AA9" s="5">
        <v>0.75</v>
      </c>
      <c r="AB9" s="5">
        <v>0.25</v>
      </c>
      <c r="AC9" s="5">
        <v>0.25</v>
      </c>
      <c r="AD9" s="5">
        <v>0.04</v>
      </c>
      <c r="AE9" s="5">
        <v>0.5</v>
      </c>
      <c r="AF9" s="5">
        <v>0.75</v>
      </c>
      <c r="AG9" s="7">
        <f t="shared" si="1"/>
        <v>1.2</v>
      </c>
      <c r="AH9" s="7">
        <v>6.1137582551434058</v>
      </c>
      <c r="AI9" s="7">
        <v>0.83104504881715924</v>
      </c>
      <c r="AJ9" s="7">
        <v>0.14499999999999999</v>
      </c>
      <c r="AK9" s="7">
        <v>2.11</v>
      </c>
      <c r="AL9" s="7">
        <v>0.44</v>
      </c>
      <c r="AM9" s="3">
        <v>21832354.790399998</v>
      </c>
      <c r="AN9" s="3">
        <v>57859589.476993911</v>
      </c>
      <c r="AO9" s="3">
        <v>68081310.719999999</v>
      </c>
      <c r="AP9" s="3">
        <v>57485754.92548164</v>
      </c>
      <c r="AQ9" s="3">
        <v>59421291.244000003</v>
      </c>
      <c r="AR9" s="3">
        <v>57108908.920689538</v>
      </c>
    </row>
    <row r="10" spans="1:44" x14ac:dyDescent="0.3">
      <c r="A10" t="s">
        <v>61</v>
      </c>
      <c r="B10" t="s">
        <v>62</v>
      </c>
      <c r="C10">
        <v>61.608284640837098</v>
      </c>
      <c r="D10">
        <v>3.09</v>
      </c>
      <c r="E10">
        <v>1.48</v>
      </c>
      <c r="F10">
        <v>2.6589459918081602</v>
      </c>
      <c r="G10">
        <v>1.2821469794599001</v>
      </c>
      <c r="H10" s="6">
        <v>25564000</v>
      </c>
      <c r="I10">
        <v>40</v>
      </c>
      <c r="J10">
        <v>40</v>
      </c>
      <c r="K10">
        <v>0</v>
      </c>
      <c r="L10">
        <f t="shared" si="0"/>
        <v>123.6</v>
      </c>
      <c r="M10" s="4">
        <v>0.2</v>
      </c>
      <c r="N10" s="4">
        <v>0.3</v>
      </c>
      <c r="O10" s="2">
        <v>0.1</v>
      </c>
      <c r="P10" s="2">
        <v>0</v>
      </c>
      <c r="Q10" s="5">
        <v>0.25</v>
      </c>
      <c r="R10" s="5">
        <v>0.25</v>
      </c>
      <c r="S10" s="5">
        <v>0</v>
      </c>
      <c r="T10" s="5">
        <v>0.5</v>
      </c>
      <c r="U10" s="7">
        <v>1</v>
      </c>
      <c r="V10" s="7">
        <v>2.5</v>
      </c>
      <c r="W10" s="7">
        <v>30</v>
      </c>
      <c r="X10" s="7">
        <v>18</v>
      </c>
      <c r="Y10" s="7">
        <v>10</v>
      </c>
      <c r="Z10" s="7">
        <v>28</v>
      </c>
      <c r="AA10" s="5">
        <v>0.75</v>
      </c>
      <c r="AB10" s="5">
        <v>0.25</v>
      </c>
      <c r="AC10" s="5">
        <v>0.25</v>
      </c>
      <c r="AD10" s="5">
        <v>0.04</v>
      </c>
      <c r="AE10" s="5">
        <v>0.5</v>
      </c>
      <c r="AF10" s="5">
        <v>0.75</v>
      </c>
      <c r="AG10" s="7">
        <f t="shared" si="1"/>
        <v>1.2</v>
      </c>
      <c r="AH10" s="7">
        <v>6.1137582551434058</v>
      </c>
      <c r="AI10" s="7">
        <v>0.83104504881715924</v>
      </c>
      <c r="AJ10" s="7">
        <v>0.14499999999999999</v>
      </c>
      <c r="AK10" s="7">
        <v>2.11</v>
      </c>
      <c r="AL10" s="7">
        <v>0.44</v>
      </c>
      <c r="AM10" s="3">
        <v>21832354.790399998</v>
      </c>
      <c r="AN10" s="3">
        <v>57859589.476993911</v>
      </c>
      <c r="AO10" s="3">
        <v>68081310.719999999</v>
      </c>
      <c r="AP10" s="3">
        <v>57485754.92548164</v>
      </c>
      <c r="AQ10" s="3">
        <v>59421291.244000003</v>
      </c>
      <c r="AR10" s="3">
        <v>57108908.920689538</v>
      </c>
    </row>
    <row r="11" spans="1:44" x14ac:dyDescent="0.3">
      <c r="A11" t="s">
        <v>63</v>
      </c>
      <c r="B11" t="s">
        <v>64</v>
      </c>
      <c r="C11">
        <v>100</v>
      </c>
      <c r="D11">
        <v>3.09</v>
      </c>
      <c r="E11">
        <v>1.48</v>
      </c>
      <c r="F11">
        <v>2.6589459918081602</v>
      </c>
      <c r="G11">
        <v>1.2821469794599001</v>
      </c>
      <c r="H11" s="6">
        <v>25564000</v>
      </c>
      <c r="I11">
        <v>40</v>
      </c>
      <c r="J11">
        <v>40</v>
      </c>
      <c r="K11">
        <v>0</v>
      </c>
      <c r="L11">
        <f t="shared" si="0"/>
        <v>123.6</v>
      </c>
      <c r="M11" s="4">
        <v>0.2</v>
      </c>
      <c r="N11" s="4">
        <v>0.3</v>
      </c>
      <c r="O11" s="2">
        <v>0.1</v>
      </c>
      <c r="P11" s="2">
        <v>0</v>
      </c>
      <c r="Q11" s="5">
        <v>0.25</v>
      </c>
      <c r="R11" s="5">
        <v>0.25</v>
      </c>
      <c r="S11" s="5">
        <v>0</v>
      </c>
      <c r="T11" s="5">
        <v>0.5</v>
      </c>
      <c r="U11" s="7">
        <v>1</v>
      </c>
      <c r="V11" s="7">
        <v>2.5</v>
      </c>
      <c r="W11" s="7">
        <v>30</v>
      </c>
      <c r="X11" s="7">
        <v>18</v>
      </c>
      <c r="Y11" s="7">
        <v>10</v>
      </c>
      <c r="Z11" s="7">
        <v>28</v>
      </c>
      <c r="AA11" s="5">
        <v>0.75</v>
      </c>
      <c r="AB11" s="5">
        <v>0.25</v>
      </c>
      <c r="AC11" s="5">
        <v>0.25</v>
      </c>
      <c r="AD11" s="5">
        <v>0.04</v>
      </c>
      <c r="AE11" s="5">
        <v>0.5</v>
      </c>
      <c r="AF11" s="5">
        <v>0.75</v>
      </c>
      <c r="AG11" s="7">
        <f t="shared" si="1"/>
        <v>1.2</v>
      </c>
      <c r="AH11" s="7">
        <v>6.1137582551434058</v>
      </c>
      <c r="AI11" s="7">
        <v>0.83104504881715924</v>
      </c>
      <c r="AJ11" s="7">
        <v>0.14499999999999999</v>
      </c>
      <c r="AK11" s="7">
        <v>2.11</v>
      </c>
      <c r="AL11" s="7">
        <v>0.44</v>
      </c>
      <c r="AM11" s="3">
        <v>21832354.790399998</v>
      </c>
      <c r="AN11" s="3">
        <v>57859589.476993911</v>
      </c>
      <c r="AO11" s="3">
        <v>68081310.719999999</v>
      </c>
      <c r="AP11" s="3">
        <v>57485754.92548164</v>
      </c>
      <c r="AQ11" s="3">
        <v>59421291.244000003</v>
      </c>
      <c r="AR11" s="3">
        <v>57108908.920689538</v>
      </c>
    </row>
    <row r="12" spans="1:44" x14ac:dyDescent="0.3">
      <c r="A12" t="s">
        <v>76</v>
      </c>
      <c r="B12" t="s">
        <v>65</v>
      </c>
      <c r="C12">
        <f>F12*20+G12*50</f>
        <v>117.2862688091582</v>
      </c>
      <c r="D12">
        <v>3.09</v>
      </c>
      <c r="E12">
        <v>1.48</v>
      </c>
      <c r="F12">
        <v>2.6589459918081602</v>
      </c>
      <c r="G12">
        <v>1.2821469794599001</v>
      </c>
      <c r="H12" s="6">
        <v>25564000</v>
      </c>
      <c r="I12">
        <v>40</v>
      </c>
      <c r="J12">
        <v>40</v>
      </c>
      <c r="K12">
        <v>0</v>
      </c>
      <c r="L12">
        <f t="shared" si="0"/>
        <v>123.6</v>
      </c>
      <c r="M12" s="4">
        <v>0.2</v>
      </c>
      <c r="N12" s="4">
        <v>0.3</v>
      </c>
      <c r="O12" s="2">
        <v>0.1</v>
      </c>
      <c r="P12" s="2">
        <v>0</v>
      </c>
      <c r="Q12" s="5">
        <v>0.25</v>
      </c>
      <c r="R12" s="5">
        <v>0.25</v>
      </c>
      <c r="S12" s="5">
        <v>0</v>
      </c>
      <c r="T12" s="5">
        <v>0.5</v>
      </c>
      <c r="U12" s="7">
        <v>1</v>
      </c>
      <c r="V12" s="7">
        <v>2.5</v>
      </c>
      <c r="W12" s="7">
        <v>30</v>
      </c>
      <c r="X12" s="7">
        <v>18</v>
      </c>
      <c r="Y12" s="7">
        <v>10</v>
      </c>
      <c r="Z12" s="7">
        <v>28</v>
      </c>
      <c r="AA12" s="5">
        <v>0.75</v>
      </c>
      <c r="AB12" s="5">
        <v>0.25</v>
      </c>
      <c r="AC12" s="5">
        <v>0.25</v>
      </c>
      <c r="AD12" s="5">
        <v>0.04</v>
      </c>
      <c r="AE12" s="5">
        <v>0.5</v>
      </c>
      <c r="AF12" s="5">
        <v>0.75</v>
      </c>
      <c r="AG12" s="7">
        <f t="shared" si="1"/>
        <v>1.2</v>
      </c>
      <c r="AH12" s="7">
        <v>6.1137582551434058</v>
      </c>
      <c r="AI12" s="7">
        <v>0.83104504881715924</v>
      </c>
      <c r="AJ12" s="7">
        <v>0.14499999999999999</v>
      </c>
      <c r="AK12" s="7">
        <v>2.11</v>
      </c>
      <c r="AL12" s="7">
        <v>0.44</v>
      </c>
      <c r="AM12" s="3">
        <v>21832354.790399998</v>
      </c>
      <c r="AN12" s="3">
        <v>57859589.476993911</v>
      </c>
      <c r="AO12" s="3">
        <v>68081310.719999999</v>
      </c>
      <c r="AP12" s="3">
        <v>57485754.92548164</v>
      </c>
      <c r="AQ12" s="3">
        <v>59421291.244000003</v>
      </c>
      <c r="AR12" s="3">
        <v>57108908.920689538</v>
      </c>
    </row>
    <row r="13" spans="1:44" x14ac:dyDescent="0.3">
      <c r="A13" t="s">
        <v>77</v>
      </c>
      <c r="B13" t="s">
        <v>66</v>
      </c>
      <c r="C13">
        <v>79.372659496776194</v>
      </c>
      <c r="D13">
        <v>3.09</v>
      </c>
      <c r="E13">
        <v>1.48</v>
      </c>
      <c r="F13">
        <v>2.6589459918081602</v>
      </c>
      <c r="G13">
        <v>1.2821469794599001</v>
      </c>
      <c r="H13" s="6">
        <v>25564000</v>
      </c>
      <c r="I13">
        <v>40</v>
      </c>
      <c r="J13">
        <v>40</v>
      </c>
      <c r="K13">
        <v>0</v>
      </c>
      <c r="L13">
        <f t="shared" si="0"/>
        <v>123.6</v>
      </c>
      <c r="M13" s="4">
        <v>0.2</v>
      </c>
      <c r="N13" s="4">
        <v>0.3</v>
      </c>
      <c r="O13" s="2">
        <v>0.1</v>
      </c>
      <c r="P13" s="2">
        <v>0</v>
      </c>
      <c r="Q13" s="5">
        <v>0.25</v>
      </c>
      <c r="R13" s="5">
        <v>0.25</v>
      </c>
      <c r="S13" s="5">
        <v>0</v>
      </c>
      <c r="T13" s="5">
        <v>0.5</v>
      </c>
      <c r="U13" s="7">
        <v>1</v>
      </c>
      <c r="V13" s="7">
        <v>2.5</v>
      </c>
      <c r="W13" s="7">
        <v>30</v>
      </c>
      <c r="X13" s="7">
        <v>18</v>
      </c>
      <c r="Y13" s="7">
        <v>10</v>
      </c>
      <c r="Z13" s="7">
        <v>28</v>
      </c>
      <c r="AA13" s="5">
        <v>0.75</v>
      </c>
      <c r="AB13" s="5">
        <v>0.25</v>
      </c>
      <c r="AC13" s="5">
        <v>0.25</v>
      </c>
      <c r="AD13" s="5">
        <v>0.04</v>
      </c>
      <c r="AE13" s="5">
        <v>0.5</v>
      </c>
      <c r="AF13" s="5">
        <v>0.75</v>
      </c>
      <c r="AG13" s="7">
        <f t="shared" si="1"/>
        <v>1.2</v>
      </c>
      <c r="AH13" s="7">
        <v>6.1137582551434058</v>
      </c>
      <c r="AI13" s="7">
        <v>0.83104504881715924</v>
      </c>
      <c r="AJ13" s="7">
        <v>0.14499999999999999</v>
      </c>
      <c r="AK13" s="7">
        <v>2.11</v>
      </c>
      <c r="AL13" s="7">
        <v>0.44</v>
      </c>
      <c r="AM13" s="3">
        <v>21832354.790399998</v>
      </c>
      <c r="AN13" s="3">
        <v>57859589.476993911</v>
      </c>
      <c r="AO13" s="3">
        <v>68081310.719999999</v>
      </c>
      <c r="AP13" s="3">
        <v>57485754.92548164</v>
      </c>
      <c r="AQ13" s="3">
        <v>59421291.244000003</v>
      </c>
      <c r="AR13" s="3">
        <v>57108908.920689538</v>
      </c>
    </row>
  </sheetData>
  <mergeCells count="2">
    <mergeCell ref="AM1:AR1"/>
    <mergeCell ref="AG1:AL1"/>
  </mergeCells>
  <conditionalFormatting sqref="D4:E4">
    <cfRule type="cellIs" dxfId="14" priority="20" operator="greaterThan">
      <formula>6.1</formula>
    </cfRule>
  </conditionalFormatting>
  <conditionalFormatting sqref="D5:E5">
    <cfRule type="cellIs" dxfId="13" priority="19" operator="greaterThan">
      <formula>6.1</formula>
    </cfRule>
  </conditionalFormatting>
  <conditionalFormatting sqref="D7">
    <cfRule type="cellIs" dxfId="12" priority="18" operator="greaterThan">
      <formula>6.1</formula>
    </cfRule>
  </conditionalFormatting>
  <conditionalFormatting sqref="D8">
    <cfRule type="cellIs" dxfId="11" priority="17" operator="greaterThan">
      <formula>6.1</formula>
    </cfRule>
  </conditionalFormatting>
  <conditionalFormatting sqref="D9">
    <cfRule type="cellIs" dxfId="10" priority="16" operator="greaterThan">
      <formula>6.1</formula>
    </cfRule>
  </conditionalFormatting>
  <conditionalFormatting sqref="E7">
    <cfRule type="cellIs" dxfId="9" priority="15" operator="greaterThan">
      <formula>6.1</formula>
    </cfRule>
  </conditionalFormatting>
  <conditionalFormatting sqref="E8">
    <cfRule type="cellIs" dxfId="8" priority="14" operator="greaterThan">
      <formula>6.1</formula>
    </cfRule>
  </conditionalFormatting>
  <conditionalFormatting sqref="E9">
    <cfRule type="cellIs" dxfId="7" priority="13" operator="greaterThan">
      <formula>6.1</formula>
    </cfRule>
  </conditionalFormatting>
  <conditionalFormatting sqref="E6">
    <cfRule type="cellIs" dxfId="6" priority="12" operator="greaterThan">
      <formula>6.1</formula>
    </cfRule>
  </conditionalFormatting>
  <conditionalFormatting sqref="D6">
    <cfRule type="cellIs" dxfId="5" priority="11" operator="greaterThan">
      <formula>6.1</formula>
    </cfRule>
  </conditionalFormatting>
  <conditionalFormatting sqref="D3:E3">
    <cfRule type="cellIs" dxfId="4" priority="10" operator="greaterThan">
      <formula>6.1</formula>
    </cfRule>
  </conditionalFormatting>
  <conditionalFormatting sqref="D10:E10">
    <cfRule type="cellIs" dxfId="3" priority="9" operator="greaterThan">
      <formula>6.1</formula>
    </cfRule>
  </conditionalFormatting>
  <conditionalFormatting sqref="D11:E11">
    <cfRule type="cellIs" dxfId="2" priority="3" operator="greaterThan">
      <formula>6.1</formula>
    </cfRule>
  </conditionalFormatting>
  <conditionalFormatting sqref="D12:E12">
    <cfRule type="cellIs" dxfId="1" priority="2" operator="greaterThan">
      <formula>6.1</formula>
    </cfRule>
  </conditionalFormatting>
  <conditionalFormatting sqref="D13:E13">
    <cfRule type="cellIs" dxfId="0" priority="1" operator="greaterThan">
      <formula>6.1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tabSelected="1" workbookViewId="0">
      <selection activeCell="E16" sqref="E16"/>
    </sheetView>
  </sheetViews>
  <sheetFormatPr defaultRowHeight="14.4" x14ac:dyDescent="0.3"/>
  <cols>
    <col min="1" max="1" width="31.77734375" customWidth="1"/>
    <col min="2" max="2" width="6.33203125" bestFit="1" customWidth="1"/>
    <col min="3" max="3" width="20.44140625" bestFit="1" customWidth="1"/>
    <col min="4" max="4" width="36.109375" bestFit="1" customWidth="1"/>
    <col min="5" max="5" width="39" bestFit="1" customWidth="1"/>
    <col min="6" max="6" width="25.6640625" bestFit="1" customWidth="1"/>
    <col min="7" max="7" width="24" bestFit="1" customWidth="1"/>
    <col min="8" max="8" width="28" bestFit="1" customWidth="1"/>
    <col min="9" max="9" width="26.44140625" bestFit="1" customWidth="1"/>
    <col min="10" max="10" width="33.44140625" bestFit="1" customWidth="1"/>
    <col min="11" max="11" width="33.77734375" bestFit="1" customWidth="1"/>
  </cols>
  <sheetData>
    <row r="1" spans="1:11" x14ac:dyDescent="0.3">
      <c r="A1" s="8" t="s">
        <v>3</v>
      </c>
      <c r="B1" s="8" t="s">
        <v>4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75</v>
      </c>
    </row>
    <row r="2" spans="1:11" x14ac:dyDescent="0.3">
      <c r="A2" t="s">
        <v>47</v>
      </c>
      <c r="B2" t="s">
        <v>48</v>
      </c>
      <c r="C2">
        <v>38.938131324076011</v>
      </c>
      <c r="D2">
        <v>-45.349321330050287</v>
      </c>
      <c r="E2">
        <v>-49.210082519064841</v>
      </c>
      <c r="F2">
        <v>-367.37832710741412</v>
      </c>
      <c r="G2">
        <v>-419.53802432607893</v>
      </c>
      <c r="H2">
        <v>41553074.818994902</v>
      </c>
      <c r="I2">
        <v>42278239.553207532</v>
      </c>
      <c r="J2">
        <v>35.940153484985707</v>
      </c>
      <c r="K2">
        <v>64.059846515014286</v>
      </c>
    </row>
    <row r="3" spans="1:11" x14ac:dyDescent="0.3">
      <c r="A3" t="s">
        <v>49</v>
      </c>
      <c r="B3" t="s">
        <v>50</v>
      </c>
      <c r="C3">
        <v>135.89547438538909</v>
      </c>
      <c r="D3">
        <v>25.861565663151161</v>
      </c>
      <c r="E3">
        <v>-16.7716714769224</v>
      </c>
      <c r="F3">
        <v>1637.4271367464869</v>
      </c>
      <c r="G3">
        <v>1619.017341719602</v>
      </c>
      <c r="H3">
        <v>3748503.6521254499</v>
      </c>
      <c r="I3">
        <v>3748503.6521254499</v>
      </c>
      <c r="J3">
        <v>95.09883016215197</v>
      </c>
      <c r="K3">
        <v>4.9011698378480357</v>
      </c>
    </row>
    <row r="4" spans="1:11" x14ac:dyDescent="0.3">
      <c r="A4" t="s">
        <v>51</v>
      </c>
      <c r="B4" t="s">
        <v>52</v>
      </c>
      <c r="C4">
        <v>109.6784770638977</v>
      </c>
      <c r="D4">
        <v>12.41602855304683</v>
      </c>
      <c r="E4">
        <v>-16.7716714769224</v>
      </c>
      <c r="F4">
        <v>1330.7461379880749</v>
      </c>
      <c r="G4">
        <v>1238.5708927714311</v>
      </c>
      <c r="H4">
        <v>13131879.746858111</v>
      </c>
      <c r="I4">
        <v>13544502.43410149</v>
      </c>
      <c r="J4">
        <v>82.290558324243065</v>
      </c>
      <c r="K4">
        <v>17.709441675756931</v>
      </c>
    </row>
    <row r="5" spans="1:11" x14ac:dyDescent="0.3">
      <c r="A5" t="s">
        <v>53</v>
      </c>
      <c r="B5" t="s">
        <v>54</v>
      </c>
      <c r="C5">
        <v>84.166480801804497</v>
      </c>
      <c r="D5">
        <v>2.140585774901568</v>
      </c>
      <c r="E5">
        <v>-16.7716714769224</v>
      </c>
      <c r="F5">
        <v>1014.105352161531</v>
      </c>
      <c r="G5">
        <v>867.83397095885266</v>
      </c>
      <c r="H5">
        <v>24703305.93741728</v>
      </c>
      <c r="I5">
        <v>25458261.570214041</v>
      </c>
      <c r="J5">
        <v>66.713314081679044</v>
      </c>
      <c r="K5">
        <v>33.286685918320948</v>
      </c>
    </row>
    <row r="6" spans="1:11" x14ac:dyDescent="0.3">
      <c r="A6" t="s">
        <v>55</v>
      </c>
      <c r="B6" t="s">
        <v>56</v>
      </c>
      <c r="C6">
        <v>117.84505684977979</v>
      </c>
      <c r="D6">
        <v>17.454586754739282</v>
      </c>
      <c r="E6">
        <v>-21.919012663959371</v>
      </c>
      <c r="F6">
        <v>1436.4907699844839</v>
      </c>
      <c r="G6">
        <v>1418.0809749575999</v>
      </c>
      <c r="H6">
        <v>3748503.6521254499</v>
      </c>
      <c r="I6">
        <v>3748503.6521254499</v>
      </c>
      <c r="J6">
        <v>95.09883016215197</v>
      </c>
      <c r="K6">
        <v>4.9011698378480357</v>
      </c>
    </row>
    <row r="7" spans="1:11" x14ac:dyDescent="0.3">
      <c r="A7" t="s">
        <v>57</v>
      </c>
      <c r="B7" t="s">
        <v>58</v>
      </c>
      <c r="C7">
        <v>135.89547438538909</v>
      </c>
      <c r="D7">
        <v>13.81669627886434</v>
      </c>
      <c r="E7">
        <v>-28.816540861209209</v>
      </c>
      <c r="F7">
        <v>1628.7735219371241</v>
      </c>
      <c r="G7">
        <v>1614.596073284677</v>
      </c>
      <c r="H7">
        <v>2886735.999717026</v>
      </c>
      <c r="I7">
        <v>2886735.999717026</v>
      </c>
      <c r="J7">
        <v>95.09883016215197</v>
      </c>
      <c r="K7">
        <v>4.9011698378480357</v>
      </c>
    </row>
    <row r="8" spans="1:11" x14ac:dyDescent="0.3">
      <c r="A8" t="s">
        <v>59</v>
      </c>
      <c r="B8" t="s">
        <v>60</v>
      </c>
      <c r="C8">
        <v>135.89547438538909</v>
      </c>
      <c r="D8">
        <v>0.71854947845076644</v>
      </c>
      <c r="E8">
        <v>-41.914687661622779</v>
      </c>
      <c r="F8">
        <v>1622.975972834867</v>
      </c>
      <c r="G8">
        <v>1611.6340139129099</v>
      </c>
      <c r="H8">
        <v>2309388.79977362</v>
      </c>
      <c r="I8">
        <v>2309388.79977362</v>
      </c>
      <c r="J8">
        <v>95.09883016215197</v>
      </c>
      <c r="K8">
        <v>4.9011698378480357</v>
      </c>
    </row>
    <row r="9" spans="1:11" x14ac:dyDescent="0.3">
      <c r="A9" t="s">
        <v>61</v>
      </c>
      <c r="B9" t="s">
        <v>62</v>
      </c>
      <c r="C9">
        <v>66.391277186977803</v>
      </c>
      <c r="D9">
        <v>-6.2788393848694</v>
      </c>
      <c r="E9">
        <v>-16.7716714769224</v>
      </c>
      <c r="F9">
        <v>716.1204823577549</v>
      </c>
      <c r="G9">
        <v>605.12841791770848</v>
      </c>
      <c r="H9">
        <v>31840346.070304569</v>
      </c>
      <c r="I9">
        <v>32773727.706423521</v>
      </c>
      <c r="J9">
        <v>57.148339546771332</v>
      </c>
      <c r="K9">
        <v>42.851660453228668</v>
      </c>
    </row>
    <row r="10" spans="1:11" x14ac:dyDescent="0.3">
      <c r="A10" t="s">
        <v>63</v>
      </c>
      <c r="B10" t="s">
        <v>64</v>
      </c>
      <c r="C10">
        <v>66.391277186977803</v>
      </c>
      <c r="D10">
        <v>-31.421855569569789</v>
      </c>
      <c r="E10">
        <v>-41.914687661622779</v>
      </c>
      <c r="F10">
        <v>549.4220776568111</v>
      </c>
      <c r="G10">
        <v>481.07286657345543</v>
      </c>
      <c r="H10">
        <v>19822747.050574031</v>
      </c>
      <c r="I10">
        <v>20191331.452786289</v>
      </c>
      <c r="J10">
        <v>57.148339546771332</v>
      </c>
      <c r="K10">
        <v>42.851660453228668</v>
      </c>
    </row>
    <row r="11" spans="1:11" s="12" customFormat="1" x14ac:dyDescent="0.3">
      <c r="A11" s="12" t="s">
        <v>76</v>
      </c>
      <c r="B11" s="12" t="s">
        <v>65</v>
      </c>
      <c r="C11" s="12">
        <v>66.391277186977803</v>
      </c>
      <c r="D11" s="12">
        <v>-42.742759894258</v>
      </c>
      <c r="E11" s="12">
        <v>-53.235591986311</v>
      </c>
      <c r="F11" s="12">
        <v>510.00761428220818</v>
      </c>
      <c r="G11" s="12">
        <v>451.73207036958718</v>
      </c>
      <c r="H11" s="12">
        <v>16947483.422679249</v>
      </c>
      <c r="I11" s="12">
        <v>17215426.543784522</v>
      </c>
      <c r="J11" s="12">
        <v>57.148339546771332</v>
      </c>
      <c r="K11" s="12">
        <v>42.851660453228668</v>
      </c>
    </row>
    <row r="12" spans="1:11" s="12" customFormat="1" x14ac:dyDescent="0.3">
      <c r="A12" s="12" t="s">
        <v>77</v>
      </c>
      <c r="B12" s="12" t="s">
        <v>66</v>
      </c>
      <c r="C12" s="12">
        <v>66.391277186977803</v>
      </c>
      <c r="D12" s="12">
        <v>-17.912858868902688</v>
      </c>
      <c r="E12" s="12">
        <v>-28.405690960955681</v>
      </c>
      <c r="F12" s="12">
        <v>618.92032170328355</v>
      </c>
      <c r="G12" s="12">
        <v>532.808540245171</v>
      </c>
      <c r="H12" s="12">
        <v>24853595.158684481</v>
      </c>
      <c r="I12" s="12">
        <v>25438647.993905742</v>
      </c>
      <c r="J12" s="12">
        <v>57.148339546771332</v>
      </c>
      <c r="K12" s="12">
        <v>42.851660453228668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Gibbs</dc:creator>
  <cp:lastModifiedBy>Liqing Peng</cp:lastModifiedBy>
  <dcterms:created xsi:type="dcterms:W3CDTF">2019-11-13T14:26:51Z</dcterms:created>
  <dcterms:modified xsi:type="dcterms:W3CDTF">2020-12-23T20:56:51Z</dcterms:modified>
</cp:coreProperties>
</file>