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date1904="1" showInkAnnotation="0" autoCompressPictures="0"/>
  <bookViews>
    <workbookView xWindow="10900" yWindow="0" windowWidth="26000" windowHeight="17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5" i="1" l="1"/>
  <c r="X94" i="1"/>
  <c r="X93" i="1"/>
  <c r="X92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4" i="1"/>
  <c r="X26" i="1"/>
  <c r="X18" i="1"/>
  <c r="W95" i="1"/>
  <c r="W94" i="1"/>
  <c r="T95" i="1"/>
  <c r="T94" i="1"/>
  <c r="T92" i="1"/>
  <c r="W92" i="1"/>
  <c r="W93" i="1"/>
  <c r="T93" i="1"/>
  <c r="G95" i="1"/>
  <c r="G94" i="1"/>
  <c r="G93" i="1"/>
  <c r="G92" i="1"/>
  <c r="F95" i="1"/>
  <c r="F94" i="1"/>
  <c r="F93" i="1"/>
  <c r="F92" i="1"/>
  <c r="M16" i="1"/>
  <c r="N16" i="1"/>
  <c r="P16" i="1"/>
  <c r="Q16" i="1"/>
  <c r="M17" i="1"/>
  <c r="N17" i="1"/>
  <c r="P17" i="1"/>
  <c r="Q17" i="1"/>
  <c r="M18" i="1"/>
  <c r="N18" i="1"/>
  <c r="P18" i="1"/>
  <c r="Q18" i="1"/>
  <c r="N20" i="1"/>
  <c r="P20" i="1"/>
  <c r="M21" i="1"/>
  <c r="N21" i="1"/>
  <c r="P21" i="1"/>
  <c r="Q21" i="1"/>
  <c r="M22" i="1"/>
  <c r="N22" i="1"/>
  <c r="P22" i="1"/>
  <c r="Q22" i="1"/>
  <c r="M24" i="1"/>
  <c r="N24" i="1"/>
  <c r="P24" i="1"/>
  <c r="Q24" i="1"/>
  <c r="M25" i="1"/>
  <c r="N25" i="1"/>
  <c r="P25" i="1"/>
  <c r="Q25" i="1"/>
  <c r="M26" i="1"/>
  <c r="N26" i="1"/>
  <c r="P26" i="1"/>
  <c r="Q26" i="1"/>
  <c r="M28" i="1"/>
  <c r="N28" i="1"/>
  <c r="P28" i="1"/>
  <c r="Q28" i="1"/>
  <c r="M29" i="1"/>
  <c r="N29" i="1"/>
  <c r="P29" i="1"/>
  <c r="Q29" i="1"/>
  <c r="M30" i="1"/>
  <c r="N30" i="1"/>
  <c r="P30" i="1"/>
  <c r="Q30" i="1"/>
  <c r="M32" i="1"/>
  <c r="N32" i="1"/>
  <c r="P32" i="1"/>
  <c r="Q32" i="1"/>
  <c r="M33" i="1"/>
  <c r="N33" i="1"/>
  <c r="P33" i="1"/>
  <c r="Q33" i="1"/>
  <c r="M34" i="1"/>
  <c r="N34" i="1"/>
  <c r="P34" i="1"/>
  <c r="Q34" i="1"/>
  <c r="M36" i="1"/>
  <c r="N36" i="1"/>
  <c r="P36" i="1"/>
  <c r="Q36" i="1"/>
  <c r="M37" i="1"/>
  <c r="N37" i="1"/>
  <c r="P37" i="1"/>
  <c r="Q37" i="1"/>
  <c r="M38" i="1"/>
  <c r="N38" i="1"/>
  <c r="P38" i="1"/>
  <c r="Q38" i="1"/>
  <c r="M40" i="1"/>
  <c r="N40" i="1"/>
  <c r="P40" i="1"/>
  <c r="Q40" i="1"/>
  <c r="M41" i="1"/>
  <c r="N41" i="1"/>
  <c r="P41" i="1"/>
  <c r="Q41" i="1"/>
  <c r="M42" i="1"/>
  <c r="N42" i="1"/>
  <c r="P42" i="1"/>
  <c r="Q42" i="1"/>
  <c r="M44" i="1"/>
  <c r="N44" i="1"/>
  <c r="P44" i="1"/>
  <c r="Q44" i="1"/>
  <c r="M45" i="1"/>
  <c r="N45" i="1"/>
  <c r="P45" i="1"/>
  <c r="Q45" i="1"/>
  <c r="M46" i="1"/>
  <c r="N46" i="1"/>
  <c r="P46" i="1"/>
  <c r="Q46" i="1"/>
  <c r="M48" i="1"/>
  <c r="N48" i="1"/>
  <c r="P48" i="1"/>
  <c r="Q48" i="1"/>
  <c r="M49" i="1"/>
  <c r="N49" i="1"/>
  <c r="P49" i="1"/>
  <c r="Q49" i="1"/>
  <c r="M50" i="1"/>
  <c r="N50" i="1"/>
  <c r="P50" i="1"/>
  <c r="Q50" i="1"/>
  <c r="M52" i="1"/>
  <c r="N52" i="1"/>
  <c r="P52" i="1"/>
  <c r="Q52" i="1"/>
  <c r="M53" i="1"/>
  <c r="N53" i="1"/>
  <c r="P53" i="1"/>
  <c r="Q53" i="1"/>
  <c r="M54" i="1"/>
  <c r="N54" i="1"/>
  <c r="P54" i="1"/>
  <c r="Q54" i="1"/>
  <c r="M56" i="1"/>
  <c r="N56" i="1"/>
  <c r="P56" i="1"/>
  <c r="Q56" i="1"/>
  <c r="M57" i="1"/>
  <c r="N57" i="1"/>
  <c r="P57" i="1"/>
  <c r="Q57" i="1"/>
  <c r="M58" i="1"/>
  <c r="N58" i="1"/>
  <c r="P58" i="1"/>
  <c r="Q58" i="1"/>
  <c r="M60" i="1"/>
  <c r="N60" i="1"/>
  <c r="P60" i="1"/>
  <c r="Q60" i="1"/>
  <c r="M61" i="1"/>
  <c r="N61" i="1"/>
  <c r="P61" i="1"/>
  <c r="Q61" i="1"/>
  <c r="M62" i="1"/>
  <c r="N62" i="1"/>
  <c r="P62" i="1"/>
  <c r="Q62" i="1"/>
  <c r="M64" i="1"/>
  <c r="N64" i="1"/>
  <c r="P64" i="1"/>
  <c r="Q64" i="1"/>
  <c r="M65" i="1"/>
  <c r="N65" i="1"/>
  <c r="P65" i="1"/>
  <c r="Q65" i="1"/>
  <c r="M66" i="1"/>
  <c r="N66" i="1"/>
  <c r="P66" i="1"/>
  <c r="Q66" i="1"/>
  <c r="M68" i="1"/>
  <c r="N68" i="1"/>
  <c r="P68" i="1"/>
  <c r="Q68" i="1"/>
  <c r="M69" i="1"/>
  <c r="N69" i="1"/>
  <c r="P69" i="1"/>
  <c r="Q69" i="1"/>
  <c r="M70" i="1"/>
  <c r="N70" i="1"/>
  <c r="P70" i="1"/>
  <c r="Q70" i="1"/>
  <c r="M72" i="1"/>
  <c r="N72" i="1"/>
  <c r="P72" i="1"/>
  <c r="Q72" i="1"/>
  <c r="M73" i="1"/>
  <c r="N73" i="1"/>
  <c r="P73" i="1"/>
  <c r="Q73" i="1"/>
  <c r="M74" i="1"/>
  <c r="N74" i="1"/>
  <c r="P74" i="1"/>
  <c r="Q74" i="1"/>
  <c r="M76" i="1"/>
  <c r="N76" i="1"/>
  <c r="P76" i="1"/>
  <c r="Q76" i="1"/>
  <c r="M77" i="1"/>
  <c r="N77" i="1"/>
  <c r="P77" i="1"/>
  <c r="Q77" i="1"/>
  <c r="M78" i="1"/>
  <c r="N78" i="1"/>
  <c r="P78" i="1"/>
  <c r="Q78" i="1"/>
  <c r="M80" i="1"/>
  <c r="N80" i="1"/>
  <c r="P80" i="1"/>
  <c r="Q80" i="1"/>
  <c r="M81" i="1"/>
  <c r="N81" i="1"/>
  <c r="P81" i="1"/>
  <c r="Q81" i="1"/>
  <c r="M82" i="1"/>
  <c r="N82" i="1"/>
  <c r="P82" i="1"/>
  <c r="Q82" i="1"/>
  <c r="M84" i="1"/>
  <c r="N84" i="1"/>
  <c r="P84" i="1"/>
  <c r="Q84" i="1"/>
  <c r="M85" i="1"/>
  <c r="N85" i="1"/>
  <c r="P85" i="1"/>
  <c r="Q85" i="1"/>
  <c r="M86" i="1"/>
  <c r="N86" i="1"/>
  <c r="P86" i="1"/>
  <c r="Q86" i="1"/>
  <c r="M88" i="1"/>
  <c r="N88" i="1"/>
  <c r="P88" i="1"/>
  <c r="Q88" i="1"/>
  <c r="M89" i="1"/>
  <c r="N89" i="1"/>
  <c r="P89" i="1"/>
  <c r="Q89" i="1"/>
  <c r="M90" i="1"/>
  <c r="N90" i="1"/>
  <c r="P90" i="1"/>
  <c r="Q90" i="1"/>
  <c r="L88" i="1"/>
  <c r="L89" i="1"/>
  <c r="L90" i="1"/>
  <c r="V90" i="1"/>
  <c r="K88" i="1"/>
  <c r="K89" i="1"/>
  <c r="K90" i="1"/>
  <c r="U90" i="1"/>
  <c r="T90" i="1"/>
  <c r="I88" i="1"/>
  <c r="I89" i="1"/>
  <c r="I90" i="1"/>
  <c r="S90" i="1"/>
  <c r="H88" i="1"/>
  <c r="H89" i="1"/>
  <c r="H90" i="1"/>
  <c r="R90" i="1"/>
  <c r="E90" i="1"/>
  <c r="D90" i="1"/>
  <c r="B88" i="1"/>
  <c r="B89" i="1"/>
  <c r="B90" i="1"/>
  <c r="A88" i="1"/>
  <c r="A89" i="1"/>
  <c r="A90" i="1"/>
  <c r="V89" i="1"/>
  <c r="U89" i="1"/>
  <c r="T89" i="1"/>
  <c r="S89" i="1"/>
  <c r="R89" i="1"/>
  <c r="E89" i="1"/>
  <c r="D89" i="1"/>
  <c r="V88" i="1"/>
  <c r="U88" i="1"/>
  <c r="T88" i="1"/>
  <c r="S88" i="1"/>
  <c r="R88" i="1"/>
  <c r="E88" i="1"/>
  <c r="D88" i="1"/>
  <c r="V87" i="1"/>
  <c r="U87" i="1"/>
  <c r="T87" i="1"/>
  <c r="S87" i="1"/>
  <c r="R87" i="1"/>
  <c r="E87" i="1"/>
  <c r="D87" i="1"/>
  <c r="L84" i="1"/>
  <c r="L85" i="1"/>
  <c r="L86" i="1"/>
  <c r="V86" i="1"/>
  <c r="K84" i="1"/>
  <c r="K85" i="1"/>
  <c r="K86" i="1"/>
  <c r="U86" i="1"/>
  <c r="T86" i="1"/>
  <c r="I84" i="1"/>
  <c r="I85" i="1"/>
  <c r="I86" i="1"/>
  <c r="S86" i="1"/>
  <c r="H84" i="1"/>
  <c r="H85" i="1"/>
  <c r="H86" i="1"/>
  <c r="R86" i="1"/>
  <c r="E86" i="1"/>
  <c r="D86" i="1"/>
  <c r="B84" i="1"/>
  <c r="B85" i="1"/>
  <c r="B86" i="1"/>
  <c r="A84" i="1"/>
  <c r="A85" i="1"/>
  <c r="A86" i="1"/>
  <c r="V85" i="1"/>
  <c r="U85" i="1"/>
  <c r="T85" i="1"/>
  <c r="S85" i="1"/>
  <c r="R85" i="1"/>
  <c r="E85" i="1"/>
  <c r="D85" i="1"/>
  <c r="V84" i="1"/>
  <c r="U84" i="1"/>
  <c r="T84" i="1"/>
  <c r="S84" i="1"/>
  <c r="R84" i="1"/>
  <c r="E84" i="1"/>
  <c r="D84" i="1"/>
  <c r="V83" i="1"/>
  <c r="U83" i="1"/>
  <c r="T83" i="1"/>
  <c r="S83" i="1"/>
  <c r="R83" i="1"/>
  <c r="E83" i="1"/>
  <c r="D83" i="1"/>
  <c r="L80" i="1"/>
  <c r="L81" i="1"/>
  <c r="L82" i="1"/>
  <c r="V82" i="1"/>
  <c r="K80" i="1"/>
  <c r="K81" i="1"/>
  <c r="K82" i="1"/>
  <c r="U82" i="1"/>
  <c r="T82" i="1"/>
  <c r="I80" i="1"/>
  <c r="I81" i="1"/>
  <c r="I82" i="1"/>
  <c r="S82" i="1"/>
  <c r="H80" i="1"/>
  <c r="H81" i="1"/>
  <c r="H82" i="1"/>
  <c r="R82" i="1"/>
  <c r="E82" i="1"/>
  <c r="D82" i="1"/>
  <c r="B80" i="1"/>
  <c r="B81" i="1"/>
  <c r="B82" i="1"/>
  <c r="A80" i="1"/>
  <c r="A81" i="1"/>
  <c r="A82" i="1"/>
  <c r="V81" i="1"/>
  <c r="U81" i="1"/>
  <c r="T81" i="1"/>
  <c r="S81" i="1"/>
  <c r="R81" i="1"/>
  <c r="E81" i="1"/>
  <c r="D81" i="1"/>
  <c r="V80" i="1"/>
  <c r="U80" i="1"/>
  <c r="T80" i="1"/>
  <c r="S80" i="1"/>
  <c r="R80" i="1"/>
  <c r="E80" i="1"/>
  <c r="D80" i="1"/>
  <c r="V79" i="1"/>
  <c r="U79" i="1"/>
  <c r="T79" i="1"/>
  <c r="S79" i="1"/>
  <c r="R79" i="1"/>
  <c r="E79" i="1"/>
  <c r="D79" i="1"/>
  <c r="L76" i="1"/>
  <c r="L77" i="1"/>
  <c r="L78" i="1"/>
  <c r="V78" i="1"/>
  <c r="K76" i="1"/>
  <c r="K77" i="1"/>
  <c r="K78" i="1"/>
  <c r="U78" i="1"/>
  <c r="T78" i="1"/>
  <c r="I76" i="1"/>
  <c r="I77" i="1"/>
  <c r="I78" i="1"/>
  <c r="S78" i="1"/>
  <c r="H76" i="1"/>
  <c r="H77" i="1"/>
  <c r="H78" i="1"/>
  <c r="R78" i="1"/>
  <c r="E78" i="1"/>
  <c r="D78" i="1"/>
  <c r="B76" i="1"/>
  <c r="B77" i="1"/>
  <c r="B78" i="1"/>
  <c r="A76" i="1"/>
  <c r="A77" i="1"/>
  <c r="A78" i="1"/>
  <c r="V77" i="1"/>
  <c r="U77" i="1"/>
  <c r="T77" i="1"/>
  <c r="S77" i="1"/>
  <c r="R77" i="1"/>
  <c r="E77" i="1"/>
  <c r="D77" i="1"/>
  <c r="V76" i="1"/>
  <c r="U76" i="1"/>
  <c r="T76" i="1"/>
  <c r="S76" i="1"/>
  <c r="R76" i="1"/>
  <c r="E76" i="1"/>
  <c r="D76" i="1"/>
  <c r="V75" i="1"/>
  <c r="U75" i="1"/>
  <c r="T75" i="1"/>
  <c r="S75" i="1"/>
  <c r="R75" i="1"/>
  <c r="E75" i="1"/>
  <c r="D75" i="1"/>
  <c r="L72" i="1"/>
  <c r="L73" i="1"/>
  <c r="L74" i="1"/>
  <c r="V74" i="1"/>
  <c r="K72" i="1"/>
  <c r="K73" i="1"/>
  <c r="K74" i="1"/>
  <c r="U74" i="1"/>
  <c r="T74" i="1"/>
  <c r="I72" i="1"/>
  <c r="I73" i="1"/>
  <c r="I74" i="1"/>
  <c r="S74" i="1"/>
  <c r="H72" i="1"/>
  <c r="H73" i="1"/>
  <c r="H74" i="1"/>
  <c r="R74" i="1"/>
  <c r="E74" i="1"/>
  <c r="D74" i="1"/>
  <c r="B72" i="1"/>
  <c r="B73" i="1"/>
  <c r="B74" i="1"/>
  <c r="A72" i="1"/>
  <c r="A73" i="1"/>
  <c r="A74" i="1"/>
  <c r="V73" i="1"/>
  <c r="U73" i="1"/>
  <c r="T73" i="1"/>
  <c r="S73" i="1"/>
  <c r="R73" i="1"/>
  <c r="E73" i="1"/>
  <c r="D73" i="1"/>
  <c r="V72" i="1"/>
  <c r="U72" i="1"/>
  <c r="T72" i="1"/>
  <c r="S72" i="1"/>
  <c r="R72" i="1"/>
  <c r="E72" i="1"/>
  <c r="D72" i="1"/>
  <c r="V71" i="1"/>
  <c r="U71" i="1"/>
  <c r="T71" i="1"/>
  <c r="S71" i="1"/>
  <c r="R71" i="1"/>
  <c r="E71" i="1"/>
  <c r="D71" i="1"/>
  <c r="L68" i="1"/>
  <c r="L69" i="1"/>
  <c r="L70" i="1"/>
  <c r="V70" i="1"/>
  <c r="K68" i="1"/>
  <c r="K69" i="1"/>
  <c r="K70" i="1"/>
  <c r="U70" i="1"/>
  <c r="T70" i="1"/>
  <c r="I68" i="1"/>
  <c r="I69" i="1"/>
  <c r="I70" i="1"/>
  <c r="S70" i="1"/>
  <c r="H68" i="1"/>
  <c r="H69" i="1"/>
  <c r="H70" i="1"/>
  <c r="R70" i="1"/>
  <c r="E70" i="1"/>
  <c r="D70" i="1"/>
  <c r="B69" i="1"/>
  <c r="B70" i="1"/>
  <c r="A68" i="1"/>
  <c r="A69" i="1"/>
  <c r="A70" i="1"/>
  <c r="V69" i="1"/>
  <c r="U69" i="1"/>
  <c r="T69" i="1"/>
  <c r="S69" i="1"/>
  <c r="R69" i="1"/>
  <c r="E69" i="1"/>
  <c r="D69" i="1"/>
  <c r="V68" i="1"/>
  <c r="U68" i="1"/>
  <c r="T68" i="1"/>
  <c r="S68" i="1"/>
  <c r="R68" i="1"/>
  <c r="E68" i="1"/>
  <c r="D68" i="1"/>
  <c r="V67" i="1"/>
  <c r="U67" i="1"/>
  <c r="T67" i="1"/>
  <c r="S67" i="1"/>
  <c r="R67" i="1"/>
  <c r="E67" i="1"/>
  <c r="D67" i="1"/>
  <c r="L64" i="1"/>
  <c r="L65" i="1"/>
  <c r="L66" i="1"/>
  <c r="V66" i="1"/>
  <c r="K64" i="1"/>
  <c r="K65" i="1"/>
  <c r="K66" i="1"/>
  <c r="U66" i="1"/>
  <c r="T66" i="1"/>
  <c r="I65" i="1"/>
  <c r="I66" i="1"/>
  <c r="S66" i="1"/>
  <c r="H64" i="1"/>
  <c r="H65" i="1"/>
  <c r="H66" i="1"/>
  <c r="R66" i="1"/>
  <c r="E66" i="1"/>
  <c r="D66" i="1"/>
  <c r="B64" i="1"/>
  <c r="B65" i="1"/>
  <c r="B66" i="1"/>
  <c r="A64" i="1"/>
  <c r="A65" i="1"/>
  <c r="A66" i="1"/>
  <c r="V65" i="1"/>
  <c r="U65" i="1"/>
  <c r="T65" i="1"/>
  <c r="S65" i="1"/>
  <c r="R65" i="1"/>
  <c r="E65" i="1"/>
  <c r="D65" i="1"/>
  <c r="V64" i="1"/>
  <c r="U64" i="1"/>
  <c r="T64" i="1"/>
  <c r="S64" i="1"/>
  <c r="R64" i="1"/>
  <c r="E64" i="1"/>
  <c r="D64" i="1"/>
  <c r="V63" i="1"/>
  <c r="U63" i="1"/>
  <c r="T63" i="1"/>
  <c r="S63" i="1"/>
  <c r="R63" i="1"/>
  <c r="E63" i="1"/>
  <c r="D63" i="1"/>
  <c r="L60" i="1"/>
  <c r="L61" i="1"/>
  <c r="L62" i="1"/>
  <c r="V62" i="1"/>
  <c r="K60" i="1"/>
  <c r="K61" i="1"/>
  <c r="K62" i="1"/>
  <c r="U62" i="1"/>
  <c r="T62" i="1"/>
  <c r="I60" i="1"/>
  <c r="I61" i="1"/>
  <c r="I62" i="1"/>
  <c r="S62" i="1"/>
  <c r="H60" i="1"/>
  <c r="H61" i="1"/>
  <c r="H62" i="1"/>
  <c r="R62" i="1"/>
  <c r="E62" i="1"/>
  <c r="D62" i="1"/>
  <c r="B60" i="1"/>
  <c r="B61" i="1"/>
  <c r="B62" i="1"/>
  <c r="A61" i="1"/>
  <c r="A62" i="1"/>
  <c r="V61" i="1"/>
  <c r="U61" i="1"/>
  <c r="T61" i="1"/>
  <c r="S61" i="1"/>
  <c r="R61" i="1"/>
  <c r="E61" i="1"/>
  <c r="D61" i="1"/>
  <c r="V60" i="1"/>
  <c r="U60" i="1"/>
  <c r="T60" i="1"/>
  <c r="S60" i="1"/>
  <c r="R60" i="1"/>
  <c r="E60" i="1"/>
  <c r="D60" i="1"/>
  <c r="V59" i="1"/>
  <c r="U59" i="1"/>
  <c r="T59" i="1"/>
  <c r="S59" i="1"/>
  <c r="R59" i="1"/>
  <c r="E59" i="1"/>
  <c r="D59" i="1"/>
  <c r="L56" i="1"/>
  <c r="L57" i="1"/>
  <c r="L58" i="1"/>
  <c r="V58" i="1"/>
  <c r="K56" i="1"/>
  <c r="K57" i="1"/>
  <c r="K58" i="1"/>
  <c r="U58" i="1"/>
  <c r="T58" i="1"/>
  <c r="I56" i="1"/>
  <c r="I57" i="1"/>
  <c r="I58" i="1"/>
  <c r="S58" i="1"/>
  <c r="H56" i="1"/>
  <c r="H57" i="1"/>
  <c r="H58" i="1"/>
  <c r="R58" i="1"/>
  <c r="E58" i="1"/>
  <c r="D58" i="1"/>
  <c r="B56" i="1"/>
  <c r="B57" i="1"/>
  <c r="B58" i="1"/>
  <c r="A56" i="1"/>
  <c r="A57" i="1"/>
  <c r="A58" i="1"/>
  <c r="V57" i="1"/>
  <c r="U57" i="1"/>
  <c r="T57" i="1"/>
  <c r="S57" i="1"/>
  <c r="R57" i="1"/>
  <c r="E57" i="1"/>
  <c r="D57" i="1"/>
  <c r="V56" i="1"/>
  <c r="U56" i="1"/>
  <c r="T56" i="1"/>
  <c r="S56" i="1"/>
  <c r="R56" i="1"/>
  <c r="E56" i="1"/>
  <c r="D56" i="1"/>
  <c r="V55" i="1"/>
  <c r="U55" i="1"/>
  <c r="T55" i="1"/>
  <c r="S55" i="1"/>
  <c r="R55" i="1"/>
  <c r="E55" i="1"/>
  <c r="D55" i="1"/>
  <c r="L52" i="1"/>
  <c r="L53" i="1"/>
  <c r="L54" i="1"/>
  <c r="V54" i="1"/>
  <c r="K52" i="1"/>
  <c r="K53" i="1"/>
  <c r="K54" i="1"/>
  <c r="U54" i="1"/>
  <c r="T54" i="1"/>
  <c r="I52" i="1"/>
  <c r="I53" i="1"/>
  <c r="I54" i="1"/>
  <c r="S54" i="1"/>
  <c r="H52" i="1"/>
  <c r="H53" i="1"/>
  <c r="H54" i="1"/>
  <c r="R54" i="1"/>
  <c r="E54" i="1"/>
  <c r="D54" i="1"/>
  <c r="B52" i="1"/>
  <c r="B53" i="1"/>
  <c r="B54" i="1"/>
  <c r="A52" i="1"/>
  <c r="A53" i="1"/>
  <c r="A54" i="1"/>
  <c r="V53" i="1"/>
  <c r="U53" i="1"/>
  <c r="T53" i="1"/>
  <c r="S53" i="1"/>
  <c r="R53" i="1"/>
  <c r="E53" i="1"/>
  <c r="D53" i="1"/>
  <c r="V52" i="1"/>
  <c r="U52" i="1"/>
  <c r="T52" i="1"/>
  <c r="S52" i="1"/>
  <c r="R52" i="1"/>
  <c r="E52" i="1"/>
  <c r="D52" i="1"/>
  <c r="V51" i="1"/>
  <c r="U51" i="1"/>
  <c r="T51" i="1"/>
  <c r="S51" i="1"/>
  <c r="R51" i="1"/>
  <c r="E51" i="1"/>
  <c r="D51" i="1"/>
  <c r="L48" i="1"/>
  <c r="L49" i="1"/>
  <c r="L50" i="1"/>
  <c r="V50" i="1"/>
  <c r="K48" i="1"/>
  <c r="K49" i="1"/>
  <c r="K50" i="1"/>
  <c r="U50" i="1"/>
  <c r="T50" i="1"/>
  <c r="I48" i="1"/>
  <c r="I49" i="1"/>
  <c r="I50" i="1"/>
  <c r="S50" i="1"/>
  <c r="H48" i="1"/>
  <c r="H49" i="1"/>
  <c r="H50" i="1"/>
  <c r="R50" i="1"/>
  <c r="E50" i="1"/>
  <c r="D50" i="1"/>
  <c r="B48" i="1"/>
  <c r="B49" i="1"/>
  <c r="B50" i="1"/>
  <c r="A48" i="1"/>
  <c r="A49" i="1"/>
  <c r="A50" i="1"/>
  <c r="V49" i="1"/>
  <c r="U49" i="1"/>
  <c r="T49" i="1"/>
  <c r="S49" i="1"/>
  <c r="R49" i="1"/>
  <c r="E49" i="1"/>
  <c r="D49" i="1"/>
  <c r="V48" i="1"/>
  <c r="U48" i="1"/>
  <c r="T48" i="1"/>
  <c r="S48" i="1"/>
  <c r="R48" i="1"/>
  <c r="E48" i="1"/>
  <c r="D48" i="1"/>
  <c r="V47" i="1"/>
  <c r="U47" i="1"/>
  <c r="T47" i="1"/>
  <c r="S47" i="1"/>
  <c r="R47" i="1"/>
  <c r="E47" i="1"/>
  <c r="D47" i="1"/>
  <c r="L44" i="1"/>
  <c r="L45" i="1"/>
  <c r="L46" i="1"/>
  <c r="V46" i="1"/>
  <c r="K44" i="1"/>
  <c r="K45" i="1"/>
  <c r="K46" i="1"/>
  <c r="U46" i="1"/>
  <c r="T46" i="1"/>
  <c r="I44" i="1"/>
  <c r="I45" i="1"/>
  <c r="I46" i="1"/>
  <c r="S46" i="1"/>
  <c r="H44" i="1"/>
  <c r="H45" i="1"/>
  <c r="H46" i="1"/>
  <c r="R46" i="1"/>
  <c r="E46" i="1"/>
  <c r="D46" i="1"/>
  <c r="B44" i="1"/>
  <c r="B45" i="1"/>
  <c r="B46" i="1"/>
  <c r="A44" i="1"/>
  <c r="A45" i="1"/>
  <c r="A46" i="1"/>
  <c r="V45" i="1"/>
  <c r="U45" i="1"/>
  <c r="T45" i="1"/>
  <c r="S45" i="1"/>
  <c r="R45" i="1"/>
  <c r="E45" i="1"/>
  <c r="D45" i="1"/>
  <c r="V44" i="1"/>
  <c r="U44" i="1"/>
  <c r="T44" i="1"/>
  <c r="S44" i="1"/>
  <c r="R44" i="1"/>
  <c r="E44" i="1"/>
  <c r="D44" i="1"/>
  <c r="V43" i="1"/>
  <c r="U43" i="1"/>
  <c r="T43" i="1"/>
  <c r="S43" i="1"/>
  <c r="R43" i="1"/>
  <c r="E43" i="1"/>
  <c r="D43" i="1"/>
  <c r="L40" i="1"/>
  <c r="L41" i="1"/>
  <c r="L42" i="1"/>
  <c r="V42" i="1"/>
  <c r="K40" i="1"/>
  <c r="K41" i="1"/>
  <c r="K42" i="1"/>
  <c r="U42" i="1"/>
  <c r="T42" i="1"/>
  <c r="I40" i="1"/>
  <c r="I41" i="1"/>
  <c r="I42" i="1"/>
  <c r="S42" i="1"/>
  <c r="H40" i="1"/>
  <c r="H41" i="1"/>
  <c r="H42" i="1"/>
  <c r="R42" i="1"/>
  <c r="E42" i="1"/>
  <c r="D42" i="1"/>
  <c r="B40" i="1"/>
  <c r="B41" i="1"/>
  <c r="B42" i="1"/>
  <c r="A40" i="1"/>
  <c r="A41" i="1"/>
  <c r="A42" i="1"/>
  <c r="V41" i="1"/>
  <c r="U41" i="1"/>
  <c r="T41" i="1"/>
  <c r="S41" i="1"/>
  <c r="R41" i="1"/>
  <c r="E41" i="1"/>
  <c r="D41" i="1"/>
  <c r="V40" i="1"/>
  <c r="U40" i="1"/>
  <c r="T40" i="1"/>
  <c r="S40" i="1"/>
  <c r="R40" i="1"/>
  <c r="E40" i="1"/>
  <c r="D40" i="1"/>
  <c r="V39" i="1"/>
  <c r="U39" i="1"/>
  <c r="T39" i="1"/>
  <c r="S39" i="1"/>
  <c r="R39" i="1"/>
  <c r="E39" i="1"/>
  <c r="D39" i="1"/>
  <c r="L36" i="1"/>
  <c r="L37" i="1"/>
  <c r="L38" i="1"/>
  <c r="V38" i="1"/>
  <c r="K36" i="1"/>
  <c r="K37" i="1"/>
  <c r="K38" i="1"/>
  <c r="U38" i="1"/>
  <c r="T38" i="1"/>
  <c r="I36" i="1"/>
  <c r="I37" i="1"/>
  <c r="I38" i="1"/>
  <c r="S38" i="1"/>
  <c r="H36" i="1"/>
  <c r="H37" i="1"/>
  <c r="H38" i="1"/>
  <c r="R38" i="1"/>
  <c r="E38" i="1"/>
  <c r="D38" i="1"/>
  <c r="B36" i="1"/>
  <c r="B37" i="1"/>
  <c r="B38" i="1"/>
  <c r="A37" i="1"/>
  <c r="A38" i="1"/>
  <c r="V37" i="1"/>
  <c r="U37" i="1"/>
  <c r="T37" i="1"/>
  <c r="S37" i="1"/>
  <c r="R37" i="1"/>
  <c r="E37" i="1"/>
  <c r="D37" i="1"/>
  <c r="V36" i="1"/>
  <c r="U36" i="1"/>
  <c r="T36" i="1"/>
  <c r="S36" i="1"/>
  <c r="R36" i="1"/>
  <c r="E36" i="1"/>
  <c r="D36" i="1"/>
  <c r="V35" i="1"/>
  <c r="U35" i="1"/>
  <c r="T35" i="1"/>
  <c r="S35" i="1"/>
  <c r="R35" i="1"/>
  <c r="E35" i="1"/>
  <c r="D35" i="1"/>
  <c r="L32" i="1"/>
  <c r="L33" i="1"/>
  <c r="L34" i="1"/>
  <c r="V34" i="1"/>
  <c r="K32" i="1"/>
  <c r="K33" i="1"/>
  <c r="K34" i="1"/>
  <c r="U34" i="1"/>
  <c r="T34" i="1"/>
  <c r="I32" i="1"/>
  <c r="I33" i="1"/>
  <c r="I34" i="1"/>
  <c r="S34" i="1"/>
  <c r="H32" i="1"/>
  <c r="H33" i="1"/>
  <c r="H34" i="1"/>
  <c r="R34" i="1"/>
  <c r="E34" i="1"/>
  <c r="D34" i="1"/>
  <c r="B32" i="1"/>
  <c r="B33" i="1"/>
  <c r="B34" i="1"/>
  <c r="A32" i="1"/>
  <c r="A33" i="1"/>
  <c r="A34" i="1"/>
  <c r="V33" i="1"/>
  <c r="U33" i="1"/>
  <c r="T33" i="1"/>
  <c r="S33" i="1"/>
  <c r="R33" i="1"/>
  <c r="E33" i="1"/>
  <c r="D33" i="1"/>
  <c r="V32" i="1"/>
  <c r="U32" i="1"/>
  <c r="T32" i="1"/>
  <c r="S32" i="1"/>
  <c r="R32" i="1"/>
  <c r="E32" i="1"/>
  <c r="D32" i="1"/>
  <c r="V31" i="1"/>
  <c r="U31" i="1"/>
  <c r="T31" i="1"/>
  <c r="S31" i="1"/>
  <c r="R31" i="1"/>
  <c r="E31" i="1"/>
  <c r="D31" i="1"/>
  <c r="L28" i="1"/>
  <c r="L29" i="1"/>
  <c r="L30" i="1"/>
  <c r="V30" i="1"/>
  <c r="K28" i="1"/>
  <c r="K29" i="1"/>
  <c r="K30" i="1"/>
  <c r="U30" i="1"/>
  <c r="T30" i="1"/>
  <c r="I28" i="1"/>
  <c r="I29" i="1"/>
  <c r="I30" i="1"/>
  <c r="S30" i="1"/>
  <c r="H28" i="1"/>
  <c r="H29" i="1"/>
  <c r="H30" i="1"/>
  <c r="R30" i="1"/>
  <c r="E30" i="1"/>
  <c r="D30" i="1"/>
  <c r="B28" i="1"/>
  <c r="B29" i="1"/>
  <c r="B30" i="1"/>
  <c r="A28" i="1"/>
  <c r="A29" i="1"/>
  <c r="A30" i="1"/>
  <c r="V29" i="1"/>
  <c r="U29" i="1"/>
  <c r="T29" i="1"/>
  <c r="S29" i="1"/>
  <c r="R29" i="1"/>
  <c r="E29" i="1"/>
  <c r="D29" i="1"/>
  <c r="V28" i="1"/>
  <c r="U28" i="1"/>
  <c r="T28" i="1"/>
  <c r="S28" i="1"/>
  <c r="R28" i="1"/>
  <c r="E28" i="1"/>
  <c r="D28" i="1"/>
  <c r="V27" i="1"/>
  <c r="U27" i="1"/>
  <c r="T27" i="1"/>
  <c r="S27" i="1"/>
  <c r="R27" i="1"/>
  <c r="E27" i="1"/>
  <c r="D27" i="1"/>
  <c r="L24" i="1"/>
  <c r="L25" i="1"/>
  <c r="L26" i="1"/>
  <c r="V26" i="1"/>
  <c r="K24" i="1"/>
  <c r="K25" i="1"/>
  <c r="K26" i="1"/>
  <c r="U26" i="1"/>
  <c r="T26" i="1"/>
  <c r="I24" i="1"/>
  <c r="I25" i="1"/>
  <c r="I26" i="1"/>
  <c r="S26" i="1"/>
  <c r="H24" i="1"/>
  <c r="H25" i="1"/>
  <c r="H26" i="1"/>
  <c r="R26" i="1"/>
  <c r="E26" i="1"/>
  <c r="D26" i="1"/>
  <c r="B24" i="1"/>
  <c r="B25" i="1"/>
  <c r="B26" i="1"/>
  <c r="A24" i="1"/>
  <c r="A25" i="1"/>
  <c r="A26" i="1"/>
  <c r="V25" i="1"/>
  <c r="U25" i="1"/>
  <c r="T25" i="1"/>
  <c r="S25" i="1"/>
  <c r="R25" i="1"/>
  <c r="E25" i="1"/>
  <c r="D25" i="1"/>
  <c r="V24" i="1"/>
  <c r="U24" i="1"/>
  <c r="T24" i="1"/>
  <c r="S24" i="1"/>
  <c r="R24" i="1"/>
  <c r="E24" i="1"/>
  <c r="D24" i="1"/>
  <c r="V23" i="1"/>
  <c r="U23" i="1"/>
  <c r="T23" i="1"/>
  <c r="S23" i="1"/>
  <c r="R23" i="1"/>
  <c r="E23" i="1"/>
  <c r="D23" i="1"/>
  <c r="L21" i="1"/>
  <c r="L22" i="1"/>
  <c r="V22" i="1"/>
  <c r="K21" i="1"/>
  <c r="K22" i="1"/>
  <c r="U22" i="1"/>
  <c r="T22" i="1"/>
  <c r="I21" i="1"/>
  <c r="I22" i="1"/>
  <c r="S22" i="1"/>
  <c r="H21" i="1"/>
  <c r="H22" i="1"/>
  <c r="R22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B21" i="1"/>
  <c r="B22" i="1"/>
  <c r="A21" i="1"/>
  <c r="A22" i="1"/>
  <c r="E22" i="1"/>
  <c r="D22" i="1"/>
  <c r="E21" i="1"/>
  <c r="D21" i="1"/>
  <c r="E20" i="1"/>
  <c r="D20" i="1"/>
  <c r="E19" i="1"/>
  <c r="D19" i="1"/>
  <c r="S15" i="1"/>
  <c r="T15" i="1"/>
  <c r="U15" i="1"/>
  <c r="V15" i="1"/>
  <c r="I16" i="1"/>
  <c r="S16" i="1"/>
  <c r="T16" i="1"/>
  <c r="K16" i="1"/>
  <c r="U16" i="1"/>
  <c r="L16" i="1"/>
  <c r="V16" i="1"/>
  <c r="I17" i="1"/>
  <c r="S17" i="1"/>
  <c r="T17" i="1"/>
  <c r="K17" i="1"/>
  <c r="U17" i="1"/>
  <c r="L17" i="1"/>
  <c r="V17" i="1"/>
  <c r="I18" i="1"/>
  <c r="S18" i="1"/>
  <c r="T18" i="1"/>
  <c r="K18" i="1"/>
  <c r="U18" i="1"/>
  <c r="L18" i="1"/>
  <c r="V18" i="1"/>
  <c r="H16" i="1"/>
  <c r="R16" i="1"/>
  <c r="H17" i="1"/>
  <c r="R17" i="1"/>
  <c r="H18" i="1"/>
  <c r="R18" i="1"/>
  <c r="R15" i="1"/>
  <c r="D16" i="1"/>
  <c r="E16" i="1"/>
  <c r="D17" i="1"/>
  <c r="E17" i="1"/>
  <c r="D18" i="1"/>
  <c r="E18" i="1"/>
  <c r="B16" i="1"/>
  <c r="B17" i="1"/>
  <c r="B18" i="1"/>
  <c r="A16" i="1"/>
  <c r="A17" i="1"/>
  <c r="A18" i="1"/>
  <c r="E15" i="1"/>
  <c r="D15" i="1"/>
</calcChain>
</file>

<file path=xl/sharedStrings.xml><?xml version="1.0" encoding="utf-8"?>
<sst xmlns="http://schemas.openxmlformats.org/spreadsheetml/2006/main" count="163" uniqueCount="72">
  <si>
    <t>Number</t>
    <phoneticPr fontId="1" type="noConversion"/>
  </si>
  <si>
    <t>Title</t>
    <phoneticPr fontId="1" type="noConversion"/>
  </si>
  <si>
    <t>Version</t>
    <phoneticPr fontId="1" type="noConversion"/>
  </si>
  <si>
    <t>Spatial</t>
    <phoneticPr fontId="1" type="noConversion"/>
  </si>
  <si>
    <t>Temporal</t>
    <phoneticPr fontId="1" type="noConversion"/>
  </si>
  <si>
    <t>KEY:</t>
    <phoneticPr fontId="1" type="noConversion"/>
  </si>
  <si>
    <t>Version</t>
    <phoneticPr fontId="1" type="noConversion"/>
  </si>
  <si>
    <t>Spatial</t>
    <phoneticPr fontId="1" type="noConversion"/>
  </si>
  <si>
    <t>Temporal</t>
    <phoneticPr fontId="1" type="noConversion"/>
  </si>
  <si>
    <t>A</t>
    <phoneticPr fontId="1" type="noConversion"/>
  </si>
  <si>
    <t>near</t>
    <phoneticPr fontId="1" type="noConversion"/>
  </si>
  <si>
    <t>short</t>
    <phoneticPr fontId="1" type="noConversion"/>
  </si>
  <si>
    <t>B</t>
    <phoneticPr fontId="1" type="noConversion"/>
  </si>
  <si>
    <t>long</t>
    <phoneticPr fontId="1" type="noConversion"/>
  </si>
  <si>
    <t>C</t>
    <phoneticPr fontId="1" type="noConversion"/>
  </si>
  <si>
    <t>far</t>
    <phoneticPr fontId="1" type="noConversion"/>
  </si>
  <si>
    <t>D</t>
    <phoneticPr fontId="1" type="noConversion"/>
  </si>
  <si>
    <t>A</t>
    <phoneticPr fontId="1" type="noConversion"/>
  </si>
  <si>
    <t>The Client Meeting</t>
    <phoneticPr fontId="1" type="noConversion"/>
  </si>
  <si>
    <t>Antec</t>
    <phoneticPr fontId="1" type="noConversion"/>
  </si>
  <si>
    <t>Pre Antec</t>
    <phoneticPr fontId="1" type="noConversion"/>
  </si>
  <si>
    <t>Middle</t>
    <phoneticPr fontId="1" type="noConversion"/>
  </si>
  <si>
    <t>Anaph</t>
    <phoneticPr fontId="1" type="noConversion"/>
  </si>
  <si>
    <t>Post Anaph</t>
    <phoneticPr fontId="1" type="noConversion"/>
  </si>
  <si>
    <t>Lines</t>
    <phoneticPr fontId="1" type="noConversion"/>
  </si>
  <si>
    <t>Places</t>
    <phoneticPr fontId="1" type="noConversion"/>
  </si>
  <si>
    <t>Time Shifts</t>
    <phoneticPr fontId="1" type="noConversion"/>
  </si>
  <si>
    <t>B</t>
    <phoneticPr fontId="1" type="noConversion"/>
  </si>
  <si>
    <t>C</t>
    <phoneticPr fontId="1" type="noConversion"/>
  </si>
  <si>
    <t>Words</t>
    <phoneticPr fontId="1" type="noConversion"/>
  </si>
  <si>
    <t>RAW WORDS</t>
    <phoneticPr fontId="1" type="noConversion"/>
  </si>
  <si>
    <t>Treasure Hunt</t>
    <phoneticPr fontId="1" type="noConversion"/>
  </si>
  <si>
    <t>Chef</t>
    <phoneticPr fontId="1" type="noConversion"/>
  </si>
  <si>
    <t>At The Zoo</t>
    <phoneticPr fontId="1" type="noConversion"/>
  </si>
  <si>
    <t>The Aviation Mechanic</t>
    <phoneticPr fontId="1" type="noConversion"/>
  </si>
  <si>
    <t>Career Fair</t>
    <phoneticPr fontId="1" type="noConversion"/>
  </si>
  <si>
    <t>Flowers for the Grave</t>
    <phoneticPr fontId="1" type="noConversion"/>
  </si>
  <si>
    <t>Great Escape</t>
    <phoneticPr fontId="1" type="noConversion"/>
  </si>
  <si>
    <t>Hospital Visit</t>
    <phoneticPr fontId="1" type="noConversion"/>
  </si>
  <si>
    <t>Making Music</t>
    <phoneticPr fontId="1" type="noConversion"/>
  </si>
  <si>
    <t>On the Water</t>
    <phoneticPr fontId="1" type="noConversion"/>
  </si>
  <si>
    <t>Packing for London</t>
    <phoneticPr fontId="1" type="noConversion"/>
  </si>
  <si>
    <t>Pet Sitter</t>
    <phoneticPr fontId="1" type="noConversion"/>
  </si>
  <si>
    <t>The Bake Off</t>
    <phoneticPr fontId="1" type="noConversion"/>
  </si>
  <si>
    <t>The Bus Ride</t>
    <phoneticPr fontId="1" type="noConversion"/>
  </si>
  <si>
    <t>The Crime Scene</t>
    <phoneticPr fontId="1" type="noConversion"/>
  </si>
  <si>
    <t>The Perfect Outfit</t>
    <phoneticPr fontId="1" type="noConversion"/>
  </si>
  <si>
    <t>The Robbery</t>
    <phoneticPr fontId="1" type="noConversion"/>
  </si>
  <si>
    <t>The Warrior</t>
    <phoneticPr fontId="1" type="noConversion"/>
  </si>
  <si>
    <t>Blue</t>
  </si>
  <si>
    <t>Practice passage</t>
  </si>
  <si>
    <t>Red</t>
  </si>
  <si>
    <t>Bad passage (not used)</t>
  </si>
  <si>
    <t>KEY:</t>
  </si>
  <si>
    <t>Near Mean</t>
  </si>
  <si>
    <t>Near SD</t>
  </si>
  <si>
    <t>Far Mean</t>
  </si>
  <si>
    <t>Far SD</t>
  </si>
  <si>
    <t>Short Mean</t>
  </si>
  <si>
    <t>Short SD</t>
  </si>
  <si>
    <t>Long Mean</t>
  </si>
  <si>
    <t>Long SD</t>
  </si>
  <si>
    <t>Words Mean:</t>
  </si>
  <si>
    <t>Words SD</t>
  </si>
  <si>
    <t>Word Min</t>
  </si>
  <si>
    <t>Words Max</t>
  </si>
  <si>
    <t>Sents Mean:</t>
  </si>
  <si>
    <t>Sents SD</t>
  </si>
  <si>
    <t>Sents Min</t>
  </si>
  <si>
    <t>Sents Max</t>
  </si>
  <si>
    <t>Con Sents</t>
  </si>
  <si>
    <t>Sem 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</si>
</sst>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8"/>
      <name val="Verdana"/>
    </font>
    <font>
      <sz val="10"/>
      <color rgb="FF0000FF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2" fillId="0" borderId="0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3" fillId="0" borderId="0" xfId="0" applyFont="1" applyFill="1" applyBorder="1"/>
    <xf numFmtId="0" fontId="3" fillId="0" borderId="5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2" fontId="0" fillId="0" borderId="0" xfId="0" applyNumberFormat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2" fillId="0" borderId="9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8" xfId="0" applyFill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tabSelected="1" topLeftCell="P57" zoomScale="125" workbookViewId="0">
      <selection activeCell="X92" sqref="X92:X93"/>
    </sheetView>
  </sheetViews>
  <sheetFormatPr baseColWidth="10" defaultRowHeight="13" x14ac:dyDescent="0"/>
  <cols>
    <col min="2" max="2" width="21.42578125" customWidth="1"/>
    <col min="6" max="22" width="10.7109375" customWidth="1"/>
  </cols>
  <sheetData>
    <row r="1" spans="1:24">
      <c r="A1" t="s">
        <v>5</v>
      </c>
      <c r="B1" t="s">
        <v>53</v>
      </c>
    </row>
    <row r="3" spans="1:24">
      <c r="A3" t="s">
        <v>6</v>
      </c>
      <c r="B3" t="s">
        <v>7</v>
      </c>
      <c r="C3" t="s">
        <v>8</v>
      </c>
    </row>
    <row r="4" spans="1:24">
      <c r="A4" t="s">
        <v>9</v>
      </c>
      <c r="B4" t="s">
        <v>10</v>
      </c>
      <c r="C4" t="s">
        <v>11</v>
      </c>
    </row>
    <row r="5" spans="1:24">
      <c r="A5" t="s">
        <v>12</v>
      </c>
      <c r="B5" t="s">
        <v>10</v>
      </c>
      <c r="C5" t="s">
        <v>13</v>
      </c>
    </row>
    <row r="6" spans="1:24">
      <c r="A6" t="s">
        <v>14</v>
      </c>
      <c r="B6" t="s">
        <v>15</v>
      </c>
      <c r="C6" t="s">
        <v>11</v>
      </c>
    </row>
    <row r="7" spans="1:24">
      <c r="A7" t="s">
        <v>16</v>
      </c>
      <c r="B7" t="s">
        <v>15</v>
      </c>
      <c r="C7" t="s">
        <v>13</v>
      </c>
    </row>
    <row r="9" spans="1:24">
      <c r="B9" s="8" t="s">
        <v>49</v>
      </c>
      <c r="C9" s="8" t="s">
        <v>50</v>
      </c>
    </row>
    <row r="10" spans="1:24">
      <c r="B10" s="9" t="s">
        <v>51</v>
      </c>
      <c r="C10" s="9" t="s">
        <v>52</v>
      </c>
    </row>
    <row r="12" spans="1:24">
      <c r="A12" s="1"/>
      <c r="B12" s="3"/>
      <c r="C12" s="1"/>
      <c r="D12" s="1"/>
      <c r="E12" s="3"/>
      <c r="F12" s="1"/>
      <c r="G12" s="3"/>
      <c r="H12" s="1"/>
      <c r="I12" s="1"/>
      <c r="J12" s="1" t="s">
        <v>24</v>
      </c>
      <c r="K12" s="1"/>
      <c r="L12" s="3"/>
      <c r="M12" s="1"/>
      <c r="N12" s="1"/>
      <c r="O12" s="1" t="s">
        <v>30</v>
      </c>
      <c r="P12" s="1"/>
      <c r="Q12" s="3"/>
      <c r="R12" s="1"/>
      <c r="S12" s="1"/>
      <c r="T12" s="1" t="s">
        <v>29</v>
      </c>
      <c r="U12" s="1"/>
      <c r="V12" s="3"/>
      <c r="W12" s="24" t="s">
        <v>70</v>
      </c>
      <c r="X12" s="24" t="s">
        <v>71</v>
      </c>
    </row>
    <row r="13" spans="1:24">
      <c r="B13" s="4"/>
      <c r="E13" s="4"/>
      <c r="G13" s="4"/>
      <c r="H13">
        <v>1</v>
      </c>
      <c r="I13">
        <v>2</v>
      </c>
      <c r="J13">
        <v>4</v>
      </c>
      <c r="K13">
        <v>5</v>
      </c>
      <c r="L13" s="4">
        <v>6</v>
      </c>
      <c r="M13">
        <v>1</v>
      </c>
      <c r="N13">
        <v>2</v>
      </c>
      <c r="O13">
        <v>4</v>
      </c>
      <c r="P13">
        <v>5</v>
      </c>
      <c r="Q13" s="4">
        <v>6</v>
      </c>
      <c r="R13">
        <v>1</v>
      </c>
      <c r="S13">
        <v>2</v>
      </c>
      <c r="T13">
        <v>4</v>
      </c>
      <c r="U13">
        <v>5</v>
      </c>
      <c r="V13" s="4">
        <v>6</v>
      </c>
      <c r="W13" s="25">
        <v>4</v>
      </c>
      <c r="X13" s="25">
        <v>4</v>
      </c>
    </row>
    <row r="14" spans="1:24">
      <c r="A14" s="2" t="s">
        <v>0</v>
      </c>
      <c r="B14" s="5" t="s">
        <v>1</v>
      </c>
      <c r="C14" s="2" t="s">
        <v>2</v>
      </c>
      <c r="D14" s="2" t="s">
        <v>3</v>
      </c>
      <c r="E14" s="5" t="s">
        <v>4</v>
      </c>
      <c r="F14" s="2" t="s">
        <v>25</v>
      </c>
      <c r="G14" s="5" t="s">
        <v>26</v>
      </c>
      <c r="H14" s="2" t="s">
        <v>20</v>
      </c>
      <c r="I14" s="2" t="s">
        <v>19</v>
      </c>
      <c r="J14" s="2" t="s">
        <v>21</v>
      </c>
      <c r="K14" s="2" t="s">
        <v>22</v>
      </c>
      <c r="L14" s="5" t="s">
        <v>23</v>
      </c>
      <c r="M14" s="2" t="s">
        <v>20</v>
      </c>
      <c r="N14" s="2" t="s">
        <v>19</v>
      </c>
      <c r="O14" s="2" t="s">
        <v>21</v>
      </c>
      <c r="P14" s="2" t="s">
        <v>22</v>
      </c>
      <c r="Q14" s="5" t="s">
        <v>23</v>
      </c>
      <c r="R14" s="2" t="s">
        <v>20</v>
      </c>
      <c r="S14" s="2" t="s">
        <v>19</v>
      </c>
      <c r="T14" s="2" t="s">
        <v>21</v>
      </c>
      <c r="U14" s="2" t="s">
        <v>22</v>
      </c>
      <c r="V14" s="5" t="s">
        <v>23</v>
      </c>
      <c r="W14" s="26" t="s">
        <v>21</v>
      </c>
      <c r="X14" s="26" t="s">
        <v>21</v>
      </c>
    </row>
    <row r="15" spans="1:24">
      <c r="A15">
        <v>1</v>
      </c>
      <c r="B15" s="4" t="s">
        <v>18</v>
      </c>
      <c r="C15" t="s">
        <v>17</v>
      </c>
      <c r="D15" t="str">
        <f>IF(OR(C15="A", C15="B"), "near", "far")</f>
        <v>near</v>
      </c>
      <c r="E15" s="4" t="str">
        <f>IF(OR(C15="A", C15="C"), "short", "long")</f>
        <v>short</v>
      </c>
      <c r="F15">
        <v>2</v>
      </c>
      <c r="G15" s="4">
        <v>3</v>
      </c>
      <c r="H15">
        <v>5</v>
      </c>
      <c r="I15">
        <v>1</v>
      </c>
      <c r="J15">
        <v>37</v>
      </c>
      <c r="K15">
        <v>1</v>
      </c>
      <c r="L15" s="4">
        <v>3</v>
      </c>
      <c r="M15">
        <v>31</v>
      </c>
      <c r="N15">
        <v>6</v>
      </c>
      <c r="O15">
        <v>228</v>
      </c>
      <c r="P15">
        <v>7</v>
      </c>
      <c r="Q15" s="4">
        <v>20</v>
      </c>
      <c r="R15">
        <f t="shared" ref="R15:R46" si="0">M15-H15</f>
        <v>26</v>
      </c>
      <c r="S15">
        <f t="shared" ref="S15:S46" si="1">N15-I15</f>
        <v>5</v>
      </c>
      <c r="T15">
        <f t="shared" ref="T15:T46" si="2">O15-J15</f>
        <v>191</v>
      </c>
      <c r="U15">
        <f t="shared" ref="U15:U46" si="3">P15-K15</f>
        <v>6</v>
      </c>
      <c r="V15" s="3">
        <f t="shared" ref="V15:V46" si="4">Q15-L15</f>
        <v>17</v>
      </c>
      <c r="W15" s="25">
        <v>14</v>
      </c>
    </row>
    <row r="16" spans="1:24">
      <c r="A16">
        <f>A15</f>
        <v>1</v>
      </c>
      <c r="B16" s="4" t="str">
        <f>B15</f>
        <v>The Client Meeting</v>
      </c>
      <c r="C16" t="s">
        <v>27</v>
      </c>
      <c r="D16" t="str">
        <f t="shared" ref="D16:D18" si="5">IF(OR(C16="A", C16="B"), "near", "far")</f>
        <v>near</v>
      </c>
      <c r="E16" s="4" t="str">
        <f t="shared" ref="E16:E18" si="6">IF(OR(C16="A", C16="C"), "short", "long")</f>
        <v>long</v>
      </c>
      <c r="F16">
        <v>2</v>
      </c>
      <c r="G16" s="4">
        <v>5</v>
      </c>
      <c r="H16">
        <f>H15</f>
        <v>5</v>
      </c>
      <c r="I16">
        <f>I15</f>
        <v>1</v>
      </c>
      <c r="J16">
        <v>43</v>
      </c>
      <c r="K16">
        <f>K15</f>
        <v>1</v>
      </c>
      <c r="L16" s="4">
        <f>L15</f>
        <v>3</v>
      </c>
      <c r="M16">
        <f>M15</f>
        <v>31</v>
      </c>
      <c r="N16">
        <f>N15</f>
        <v>6</v>
      </c>
      <c r="O16">
        <v>252</v>
      </c>
      <c r="P16">
        <f>P15</f>
        <v>7</v>
      </c>
      <c r="Q16" s="4">
        <f>Q15</f>
        <v>20</v>
      </c>
      <c r="R16">
        <f t="shared" si="0"/>
        <v>26</v>
      </c>
      <c r="S16">
        <f t="shared" si="1"/>
        <v>5</v>
      </c>
      <c r="T16">
        <f t="shared" si="2"/>
        <v>209</v>
      </c>
      <c r="U16">
        <f t="shared" si="3"/>
        <v>6</v>
      </c>
      <c r="V16" s="4">
        <f t="shared" si="4"/>
        <v>17</v>
      </c>
      <c r="W16" s="25">
        <v>15</v>
      </c>
    </row>
    <row r="17" spans="1:24">
      <c r="A17">
        <f t="shared" ref="A17:A18" si="7">A16</f>
        <v>1</v>
      </c>
      <c r="B17" s="4" t="str">
        <f t="shared" ref="B17:B18" si="8">B16</f>
        <v>The Client Meeting</v>
      </c>
      <c r="C17" t="s">
        <v>28</v>
      </c>
      <c r="D17" t="str">
        <f t="shared" si="5"/>
        <v>far</v>
      </c>
      <c r="E17" s="4" t="str">
        <f t="shared" si="6"/>
        <v>short</v>
      </c>
      <c r="F17">
        <v>5</v>
      </c>
      <c r="G17" s="4">
        <v>3</v>
      </c>
      <c r="H17">
        <f t="shared" ref="H17:H18" si="9">H16</f>
        <v>5</v>
      </c>
      <c r="I17">
        <f t="shared" ref="I17:I18" si="10">I16</f>
        <v>1</v>
      </c>
      <c r="J17">
        <v>47</v>
      </c>
      <c r="K17">
        <f t="shared" ref="K17:L18" si="11">K16</f>
        <v>1</v>
      </c>
      <c r="L17" s="4">
        <f t="shared" si="11"/>
        <v>3</v>
      </c>
      <c r="M17">
        <f t="shared" ref="M17:M18" si="12">M16</f>
        <v>31</v>
      </c>
      <c r="N17">
        <f t="shared" ref="N17:N18" si="13">N16</f>
        <v>6</v>
      </c>
      <c r="O17">
        <v>253</v>
      </c>
      <c r="P17">
        <f t="shared" ref="P17:P18" si="14">P16</f>
        <v>7</v>
      </c>
      <c r="Q17" s="4">
        <f t="shared" ref="Q17:Q18" si="15">Q16</f>
        <v>20</v>
      </c>
      <c r="R17">
        <f t="shared" si="0"/>
        <v>26</v>
      </c>
      <c r="S17">
        <f t="shared" si="1"/>
        <v>5</v>
      </c>
      <c r="T17">
        <f t="shared" si="2"/>
        <v>206</v>
      </c>
      <c r="U17">
        <f t="shared" si="3"/>
        <v>6</v>
      </c>
      <c r="V17" s="4">
        <f t="shared" si="4"/>
        <v>17</v>
      </c>
      <c r="W17" s="25">
        <v>17</v>
      </c>
    </row>
    <row r="18" spans="1:24">
      <c r="A18" s="2">
        <f t="shared" si="7"/>
        <v>1</v>
      </c>
      <c r="B18" s="5" t="str">
        <f t="shared" si="8"/>
        <v>The Client Meeting</v>
      </c>
      <c r="C18" s="2" t="s">
        <v>16</v>
      </c>
      <c r="D18" s="2" t="str">
        <f t="shared" si="5"/>
        <v>far</v>
      </c>
      <c r="E18" s="5" t="str">
        <f t="shared" si="6"/>
        <v>long</v>
      </c>
      <c r="F18" s="2">
        <v>5</v>
      </c>
      <c r="G18" s="5">
        <v>4</v>
      </c>
      <c r="H18" s="2">
        <f t="shared" si="9"/>
        <v>5</v>
      </c>
      <c r="I18" s="2">
        <f t="shared" si="10"/>
        <v>1</v>
      </c>
      <c r="J18" s="2">
        <v>49</v>
      </c>
      <c r="K18" s="2">
        <f t="shared" si="11"/>
        <v>1</v>
      </c>
      <c r="L18" s="5">
        <f t="shared" si="11"/>
        <v>3</v>
      </c>
      <c r="M18" s="2">
        <f t="shared" si="12"/>
        <v>31</v>
      </c>
      <c r="N18" s="2">
        <f t="shared" si="13"/>
        <v>6</v>
      </c>
      <c r="O18" s="2">
        <v>267</v>
      </c>
      <c r="P18" s="2">
        <f t="shared" si="14"/>
        <v>7</v>
      </c>
      <c r="Q18" s="5">
        <f t="shared" si="15"/>
        <v>20</v>
      </c>
      <c r="R18" s="6">
        <f t="shared" si="0"/>
        <v>26</v>
      </c>
      <c r="S18" s="2">
        <f t="shared" si="1"/>
        <v>5</v>
      </c>
      <c r="T18" s="2">
        <f t="shared" si="2"/>
        <v>218</v>
      </c>
      <c r="U18" s="2">
        <f t="shared" si="3"/>
        <v>6</v>
      </c>
      <c r="V18" s="5">
        <f t="shared" si="4"/>
        <v>17</v>
      </c>
      <c r="W18" s="26">
        <v>17</v>
      </c>
      <c r="X18" s="26">
        <f>W18+1</f>
        <v>18</v>
      </c>
    </row>
    <row r="19" spans="1:24" s="8" customFormat="1">
      <c r="A19" s="8">
        <v>2</v>
      </c>
      <c r="B19" s="10" t="s">
        <v>31</v>
      </c>
      <c r="C19" s="8" t="s">
        <v>17</v>
      </c>
      <c r="D19" s="8" t="str">
        <f>IF(OR(C19="A", C19="B"), "near", "far")</f>
        <v>near</v>
      </c>
      <c r="E19" s="10" t="str">
        <f>IF(OR(C19="A", C19="C"), "short", "long")</f>
        <v>short</v>
      </c>
      <c r="F19" s="11">
        <v>2</v>
      </c>
      <c r="G19" s="10">
        <v>3</v>
      </c>
      <c r="H19" s="8">
        <v>9</v>
      </c>
      <c r="I19" s="8">
        <v>1</v>
      </c>
      <c r="J19" s="8">
        <v>32</v>
      </c>
      <c r="K19" s="8">
        <v>1</v>
      </c>
      <c r="L19" s="10">
        <v>12</v>
      </c>
      <c r="M19" s="11">
        <v>50</v>
      </c>
      <c r="N19" s="11">
        <v>7</v>
      </c>
      <c r="O19" s="8">
        <v>213</v>
      </c>
      <c r="P19" s="8">
        <v>8</v>
      </c>
      <c r="Q19" s="10">
        <v>73</v>
      </c>
      <c r="R19" s="8">
        <f t="shared" si="0"/>
        <v>41</v>
      </c>
      <c r="S19" s="8">
        <f t="shared" si="1"/>
        <v>6</v>
      </c>
      <c r="T19" s="8">
        <f t="shared" si="2"/>
        <v>181</v>
      </c>
      <c r="U19" s="8">
        <f t="shared" si="3"/>
        <v>7</v>
      </c>
      <c r="V19" s="12">
        <f t="shared" si="4"/>
        <v>61</v>
      </c>
      <c r="W19" s="27"/>
      <c r="X19" s="27"/>
    </row>
    <row r="20" spans="1:24" s="8" customFormat="1">
      <c r="A20" s="8">
        <v>2</v>
      </c>
      <c r="B20" s="10" t="s">
        <v>31</v>
      </c>
      <c r="C20" s="8" t="s">
        <v>27</v>
      </c>
      <c r="D20" s="8" t="str">
        <f t="shared" ref="D20:D22" si="16">IF(OR(C20="A", C20="B"), "near", "far")</f>
        <v>near</v>
      </c>
      <c r="E20" s="10" t="str">
        <f t="shared" ref="E20:E22" si="17">IF(OR(C20="A", C20="C"), "short", "long")</f>
        <v>long</v>
      </c>
      <c r="F20" s="11">
        <v>2</v>
      </c>
      <c r="G20" s="10">
        <v>3</v>
      </c>
      <c r="H20" s="8">
        <v>9</v>
      </c>
      <c r="I20" s="8">
        <v>1</v>
      </c>
      <c r="J20" s="8">
        <v>40</v>
      </c>
      <c r="K20" s="8">
        <v>1</v>
      </c>
      <c r="L20" s="10">
        <v>12</v>
      </c>
      <c r="M20" s="8">
        <v>50</v>
      </c>
      <c r="N20" s="8">
        <f>N19</f>
        <v>7</v>
      </c>
      <c r="O20" s="8">
        <v>255</v>
      </c>
      <c r="P20" s="8">
        <f>P19</f>
        <v>8</v>
      </c>
      <c r="Q20" s="10">
        <v>73</v>
      </c>
      <c r="R20" s="8">
        <f t="shared" si="0"/>
        <v>41</v>
      </c>
      <c r="S20" s="8">
        <f t="shared" si="1"/>
        <v>6</v>
      </c>
      <c r="T20" s="8">
        <f t="shared" si="2"/>
        <v>215</v>
      </c>
      <c r="U20" s="8">
        <f t="shared" si="3"/>
        <v>7</v>
      </c>
      <c r="V20" s="10">
        <f t="shared" si="4"/>
        <v>61</v>
      </c>
      <c r="W20" s="27"/>
      <c r="X20" s="27"/>
    </row>
    <row r="21" spans="1:24" s="8" customFormat="1">
      <c r="A21" s="8">
        <f t="shared" ref="A21:B22" si="18">A20</f>
        <v>2</v>
      </c>
      <c r="B21" s="10" t="str">
        <f t="shared" si="18"/>
        <v>Treasure Hunt</v>
      </c>
      <c r="C21" s="8" t="s">
        <v>14</v>
      </c>
      <c r="D21" s="8" t="str">
        <f t="shared" si="16"/>
        <v>far</v>
      </c>
      <c r="E21" s="10" t="str">
        <f t="shared" si="17"/>
        <v>short</v>
      </c>
      <c r="F21" s="11">
        <v>3</v>
      </c>
      <c r="G21" s="10">
        <v>2</v>
      </c>
      <c r="H21" s="8">
        <f t="shared" ref="H21:I22" si="19">H20</f>
        <v>9</v>
      </c>
      <c r="I21" s="8">
        <f t="shared" si="19"/>
        <v>1</v>
      </c>
      <c r="J21" s="8">
        <v>38</v>
      </c>
      <c r="K21" s="8">
        <f t="shared" ref="K21:N22" si="20">K20</f>
        <v>1</v>
      </c>
      <c r="L21" s="10">
        <f t="shared" si="20"/>
        <v>12</v>
      </c>
      <c r="M21" s="8">
        <f t="shared" si="20"/>
        <v>50</v>
      </c>
      <c r="N21" s="8">
        <f t="shared" si="20"/>
        <v>7</v>
      </c>
      <c r="O21" s="8">
        <v>231</v>
      </c>
      <c r="P21" s="8">
        <f t="shared" ref="P21:Q22" si="21">P20</f>
        <v>8</v>
      </c>
      <c r="Q21" s="10">
        <f t="shared" si="21"/>
        <v>73</v>
      </c>
      <c r="R21" s="8">
        <f t="shared" si="0"/>
        <v>41</v>
      </c>
      <c r="S21" s="8">
        <f t="shared" si="1"/>
        <v>6</v>
      </c>
      <c r="T21" s="8">
        <f t="shared" si="2"/>
        <v>193</v>
      </c>
      <c r="U21" s="8">
        <f t="shared" si="3"/>
        <v>7</v>
      </c>
      <c r="V21" s="10">
        <f t="shared" si="4"/>
        <v>61</v>
      </c>
      <c r="W21" s="27"/>
      <c r="X21" s="27"/>
    </row>
    <row r="22" spans="1:24" s="8" customFormat="1">
      <c r="A22" s="13">
        <f t="shared" si="18"/>
        <v>2</v>
      </c>
      <c r="B22" s="14" t="str">
        <f t="shared" si="18"/>
        <v>Treasure Hunt</v>
      </c>
      <c r="C22" s="13" t="s">
        <v>16</v>
      </c>
      <c r="D22" s="13" t="str">
        <f t="shared" si="16"/>
        <v>far</v>
      </c>
      <c r="E22" s="14" t="str">
        <f t="shared" si="17"/>
        <v>long</v>
      </c>
      <c r="F22" s="13">
        <v>2</v>
      </c>
      <c r="G22" s="14">
        <v>3</v>
      </c>
      <c r="H22" s="13">
        <f t="shared" si="19"/>
        <v>9</v>
      </c>
      <c r="I22" s="13">
        <f t="shared" si="19"/>
        <v>1</v>
      </c>
      <c r="J22" s="13">
        <v>43</v>
      </c>
      <c r="K22" s="13">
        <f t="shared" ref="K22:L22" si="22">K21</f>
        <v>1</v>
      </c>
      <c r="L22" s="14">
        <f t="shared" si="22"/>
        <v>12</v>
      </c>
      <c r="M22" s="13">
        <f t="shared" si="20"/>
        <v>50</v>
      </c>
      <c r="N22" s="13">
        <f t="shared" si="20"/>
        <v>7</v>
      </c>
      <c r="O22" s="13">
        <v>255</v>
      </c>
      <c r="P22" s="13">
        <f t="shared" si="21"/>
        <v>8</v>
      </c>
      <c r="Q22" s="14">
        <f t="shared" si="21"/>
        <v>73</v>
      </c>
      <c r="R22" s="15">
        <f t="shared" si="0"/>
        <v>41</v>
      </c>
      <c r="S22" s="13">
        <f t="shared" si="1"/>
        <v>6</v>
      </c>
      <c r="T22" s="13">
        <f t="shared" si="2"/>
        <v>212</v>
      </c>
      <c r="U22" s="13">
        <f t="shared" si="3"/>
        <v>7</v>
      </c>
      <c r="V22" s="14">
        <f t="shared" si="4"/>
        <v>61</v>
      </c>
      <c r="W22" s="28"/>
      <c r="X22" s="28"/>
    </row>
    <row r="23" spans="1:24">
      <c r="A23">
        <v>3</v>
      </c>
      <c r="B23" s="4" t="s">
        <v>32</v>
      </c>
      <c r="C23" t="s">
        <v>17</v>
      </c>
      <c r="D23" t="str">
        <f>IF(OR(C23="A", C23="B"), "near", "far")</f>
        <v>near</v>
      </c>
      <c r="E23" s="4" t="str">
        <f>IF(OR(C23="A", C23="C"), "short", "long")</f>
        <v>short</v>
      </c>
      <c r="F23" s="7">
        <v>2</v>
      </c>
      <c r="G23" s="4">
        <v>1</v>
      </c>
      <c r="H23">
        <v>8</v>
      </c>
      <c r="I23">
        <v>1</v>
      </c>
      <c r="J23" s="7">
        <v>33</v>
      </c>
      <c r="K23">
        <v>1</v>
      </c>
      <c r="L23" s="4">
        <v>4</v>
      </c>
      <c r="M23">
        <v>49</v>
      </c>
      <c r="N23">
        <v>7</v>
      </c>
      <c r="O23" s="7">
        <v>229</v>
      </c>
      <c r="P23" s="7">
        <v>6</v>
      </c>
      <c r="Q23" s="4">
        <v>22</v>
      </c>
      <c r="R23">
        <f t="shared" si="0"/>
        <v>41</v>
      </c>
      <c r="S23">
        <f t="shared" si="1"/>
        <v>6</v>
      </c>
      <c r="T23">
        <f t="shared" si="2"/>
        <v>196</v>
      </c>
      <c r="U23">
        <f t="shared" si="3"/>
        <v>5</v>
      </c>
      <c r="V23" s="3">
        <f t="shared" si="4"/>
        <v>18</v>
      </c>
      <c r="W23" s="25">
        <v>16</v>
      </c>
      <c r="X23" s="25"/>
    </row>
    <row r="24" spans="1:24">
      <c r="A24">
        <f>A23</f>
        <v>3</v>
      </c>
      <c r="B24" s="4" t="str">
        <f>B23</f>
        <v>Chef</v>
      </c>
      <c r="C24" t="s">
        <v>27</v>
      </c>
      <c r="D24" t="str">
        <f t="shared" ref="D24:D26" si="23">IF(OR(C24="A", C24="B"), "near", "far")</f>
        <v>near</v>
      </c>
      <c r="E24" s="4" t="str">
        <f t="shared" ref="E24:E26" si="24">IF(OR(C24="A", C24="C"), "short", "long")</f>
        <v>long</v>
      </c>
      <c r="F24" s="7">
        <v>1</v>
      </c>
      <c r="G24" s="4">
        <v>3</v>
      </c>
      <c r="H24">
        <f>H23</f>
        <v>8</v>
      </c>
      <c r="I24">
        <f>I23</f>
        <v>1</v>
      </c>
      <c r="J24" s="7">
        <v>41</v>
      </c>
      <c r="K24">
        <f>K23</f>
        <v>1</v>
      </c>
      <c r="L24" s="4">
        <f>L23</f>
        <v>4</v>
      </c>
      <c r="M24">
        <f>M23</f>
        <v>49</v>
      </c>
      <c r="N24">
        <f>N23</f>
        <v>7</v>
      </c>
      <c r="O24" s="7">
        <v>267</v>
      </c>
      <c r="P24">
        <f>P23</f>
        <v>6</v>
      </c>
      <c r="Q24" s="4">
        <f>Q23</f>
        <v>22</v>
      </c>
      <c r="R24">
        <f t="shared" si="0"/>
        <v>41</v>
      </c>
      <c r="S24">
        <f t="shared" si="1"/>
        <v>6</v>
      </c>
      <c r="T24">
        <f t="shared" si="2"/>
        <v>226</v>
      </c>
      <c r="U24">
        <f t="shared" si="3"/>
        <v>5</v>
      </c>
      <c r="V24" s="4">
        <f t="shared" si="4"/>
        <v>18</v>
      </c>
      <c r="W24" s="25">
        <v>18</v>
      </c>
      <c r="X24" s="25"/>
    </row>
    <row r="25" spans="1:24">
      <c r="A25">
        <f t="shared" ref="A25:B25" si="25">A24</f>
        <v>3</v>
      </c>
      <c r="B25" s="4" t="str">
        <f t="shared" si="25"/>
        <v>Chef</v>
      </c>
      <c r="C25" t="s">
        <v>14</v>
      </c>
      <c r="D25" t="str">
        <f t="shared" si="23"/>
        <v>far</v>
      </c>
      <c r="E25" s="4" t="str">
        <f t="shared" si="24"/>
        <v>short</v>
      </c>
      <c r="F25" s="7">
        <v>5</v>
      </c>
      <c r="G25" s="4">
        <v>3</v>
      </c>
      <c r="H25">
        <f t="shared" ref="H25:I25" si="26">H24</f>
        <v>8</v>
      </c>
      <c r="I25">
        <f t="shared" si="26"/>
        <v>1</v>
      </c>
      <c r="J25" s="7">
        <v>43</v>
      </c>
      <c r="K25">
        <f t="shared" ref="K25:N25" si="27">K24</f>
        <v>1</v>
      </c>
      <c r="L25" s="4">
        <f t="shared" si="27"/>
        <v>4</v>
      </c>
      <c r="M25">
        <f t="shared" si="27"/>
        <v>49</v>
      </c>
      <c r="N25">
        <f t="shared" si="27"/>
        <v>7</v>
      </c>
      <c r="O25" s="7">
        <v>267</v>
      </c>
      <c r="P25">
        <f t="shared" ref="P25:Q25" si="28">P24</f>
        <v>6</v>
      </c>
      <c r="Q25" s="4">
        <f t="shared" si="28"/>
        <v>22</v>
      </c>
      <c r="R25">
        <f t="shared" si="0"/>
        <v>41</v>
      </c>
      <c r="S25">
        <f t="shared" si="1"/>
        <v>6</v>
      </c>
      <c r="T25">
        <f t="shared" si="2"/>
        <v>224</v>
      </c>
      <c r="U25">
        <f t="shared" si="3"/>
        <v>5</v>
      </c>
      <c r="V25" s="4">
        <f t="shared" si="4"/>
        <v>18</v>
      </c>
      <c r="W25" s="25">
        <v>16</v>
      </c>
      <c r="X25" s="25"/>
    </row>
    <row r="26" spans="1:24">
      <c r="A26" s="2">
        <f t="shared" ref="A26:B26" si="29">A25</f>
        <v>3</v>
      </c>
      <c r="B26" s="5" t="str">
        <f t="shared" si="29"/>
        <v>Chef</v>
      </c>
      <c r="C26" s="2" t="s">
        <v>16</v>
      </c>
      <c r="D26" s="2" t="str">
        <f t="shared" si="23"/>
        <v>far</v>
      </c>
      <c r="E26" s="5" t="str">
        <f t="shared" si="24"/>
        <v>long</v>
      </c>
      <c r="F26" s="2">
        <v>6</v>
      </c>
      <c r="G26" s="5">
        <v>3</v>
      </c>
      <c r="H26" s="2">
        <f t="shared" ref="H26:I26" si="30">H25</f>
        <v>8</v>
      </c>
      <c r="I26" s="2">
        <f t="shared" si="30"/>
        <v>1</v>
      </c>
      <c r="J26" s="2">
        <v>40</v>
      </c>
      <c r="K26" s="2">
        <f t="shared" ref="K26:N26" si="31">K25</f>
        <v>1</v>
      </c>
      <c r="L26" s="5">
        <f t="shared" si="31"/>
        <v>4</v>
      </c>
      <c r="M26" s="2">
        <f t="shared" si="31"/>
        <v>49</v>
      </c>
      <c r="N26" s="2">
        <f t="shared" si="31"/>
        <v>7</v>
      </c>
      <c r="O26" s="2">
        <v>256</v>
      </c>
      <c r="P26" s="2">
        <f t="shared" ref="P26:Q26" si="32">P25</f>
        <v>6</v>
      </c>
      <c r="Q26" s="5">
        <f t="shared" si="32"/>
        <v>22</v>
      </c>
      <c r="R26" s="6">
        <f t="shared" si="0"/>
        <v>41</v>
      </c>
      <c r="S26" s="2">
        <f t="shared" si="1"/>
        <v>6</v>
      </c>
      <c r="T26" s="2">
        <f t="shared" si="2"/>
        <v>216</v>
      </c>
      <c r="U26" s="2">
        <f t="shared" si="3"/>
        <v>5</v>
      </c>
      <c r="V26" s="5">
        <f t="shared" si="4"/>
        <v>18</v>
      </c>
      <c r="W26" s="26">
        <v>17</v>
      </c>
      <c r="X26" s="26">
        <f>W26+1</f>
        <v>18</v>
      </c>
    </row>
    <row r="27" spans="1:24" s="9" customFormat="1">
      <c r="A27" s="9">
        <v>5</v>
      </c>
      <c r="B27" s="16" t="s">
        <v>33</v>
      </c>
      <c r="C27" s="9" t="s">
        <v>17</v>
      </c>
      <c r="D27" s="9" t="str">
        <f>IF(OR(C27="A", C27="B"), "near", "far")</f>
        <v>near</v>
      </c>
      <c r="E27" s="16" t="str">
        <f>IF(OR(C27="A", C27="C"), "short", "long")</f>
        <v>short</v>
      </c>
      <c r="F27" s="17">
        <v>2</v>
      </c>
      <c r="G27" s="16">
        <v>2</v>
      </c>
      <c r="H27" s="9">
        <v>4</v>
      </c>
      <c r="I27" s="9">
        <v>1</v>
      </c>
      <c r="J27" s="17">
        <v>24</v>
      </c>
      <c r="K27" s="9">
        <v>1</v>
      </c>
      <c r="L27" s="16">
        <v>4</v>
      </c>
      <c r="M27" s="9">
        <v>29</v>
      </c>
      <c r="N27" s="9">
        <v>9</v>
      </c>
      <c r="O27" s="17">
        <v>155</v>
      </c>
      <c r="P27" s="9">
        <v>7</v>
      </c>
      <c r="Q27" s="16">
        <v>25</v>
      </c>
      <c r="R27" s="9">
        <f t="shared" si="0"/>
        <v>25</v>
      </c>
      <c r="S27" s="9">
        <f t="shared" si="1"/>
        <v>8</v>
      </c>
      <c r="T27" s="9">
        <f t="shared" si="2"/>
        <v>131</v>
      </c>
      <c r="U27" s="9">
        <f t="shared" si="3"/>
        <v>6</v>
      </c>
      <c r="V27" s="18">
        <f t="shared" si="4"/>
        <v>21</v>
      </c>
      <c r="W27" s="29"/>
      <c r="X27" s="29"/>
    </row>
    <row r="28" spans="1:24" s="9" customFormat="1">
      <c r="A28" s="9">
        <f>A27</f>
        <v>5</v>
      </c>
      <c r="B28" s="16" t="str">
        <f>B27</f>
        <v>At The Zoo</v>
      </c>
      <c r="C28" s="9" t="s">
        <v>27</v>
      </c>
      <c r="D28" s="9" t="str">
        <f t="shared" ref="D28:D30" si="33">IF(OR(C28="A", C28="B"), "near", "far")</f>
        <v>near</v>
      </c>
      <c r="E28" s="16" t="str">
        <f t="shared" ref="E28:E30" si="34">IF(OR(C28="A", C28="C"), "short", "long")</f>
        <v>long</v>
      </c>
      <c r="F28" s="17">
        <v>2</v>
      </c>
      <c r="G28" s="16">
        <v>2</v>
      </c>
      <c r="H28" s="9">
        <f>H27</f>
        <v>4</v>
      </c>
      <c r="I28" s="9">
        <f>I27</f>
        <v>1</v>
      </c>
      <c r="J28" s="17">
        <v>28</v>
      </c>
      <c r="K28" s="9">
        <f>K27</f>
        <v>1</v>
      </c>
      <c r="L28" s="16">
        <f>L27</f>
        <v>4</v>
      </c>
      <c r="M28" s="9">
        <f>M27</f>
        <v>29</v>
      </c>
      <c r="N28" s="9">
        <f>N27</f>
        <v>9</v>
      </c>
      <c r="O28" s="17">
        <v>186</v>
      </c>
      <c r="P28" s="9">
        <f>P27</f>
        <v>7</v>
      </c>
      <c r="Q28" s="16">
        <f>Q27</f>
        <v>25</v>
      </c>
      <c r="R28" s="9">
        <f t="shared" si="0"/>
        <v>25</v>
      </c>
      <c r="S28" s="9">
        <f t="shared" si="1"/>
        <v>8</v>
      </c>
      <c r="T28" s="9">
        <f t="shared" si="2"/>
        <v>158</v>
      </c>
      <c r="U28" s="9">
        <f t="shared" si="3"/>
        <v>6</v>
      </c>
      <c r="V28" s="16">
        <f t="shared" si="4"/>
        <v>21</v>
      </c>
      <c r="W28" s="29"/>
      <c r="X28" s="29"/>
    </row>
    <row r="29" spans="1:24" s="9" customFormat="1">
      <c r="A29" s="9">
        <f t="shared" ref="A29:B29" si="35">A28</f>
        <v>5</v>
      </c>
      <c r="B29" s="16" t="str">
        <f t="shared" si="35"/>
        <v>At The Zoo</v>
      </c>
      <c r="C29" s="9" t="s">
        <v>14</v>
      </c>
      <c r="D29" s="9" t="str">
        <f t="shared" si="33"/>
        <v>far</v>
      </c>
      <c r="E29" s="16" t="str">
        <f t="shared" si="34"/>
        <v>short</v>
      </c>
      <c r="F29" s="17">
        <v>6</v>
      </c>
      <c r="G29" s="16">
        <v>2</v>
      </c>
      <c r="H29" s="9">
        <f t="shared" ref="H29:I29" si="36">H28</f>
        <v>4</v>
      </c>
      <c r="I29" s="9">
        <f t="shared" si="36"/>
        <v>1</v>
      </c>
      <c r="J29" s="17">
        <v>24</v>
      </c>
      <c r="K29" s="9">
        <f t="shared" ref="K29:N29" si="37">K28</f>
        <v>1</v>
      </c>
      <c r="L29" s="16">
        <f t="shared" si="37"/>
        <v>4</v>
      </c>
      <c r="M29" s="9">
        <f t="shared" si="37"/>
        <v>29</v>
      </c>
      <c r="N29" s="9">
        <f t="shared" si="37"/>
        <v>9</v>
      </c>
      <c r="O29" s="17">
        <v>158</v>
      </c>
      <c r="P29" s="9">
        <f t="shared" ref="P29:Q29" si="38">P28</f>
        <v>7</v>
      </c>
      <c r="Q29" s="16">
        <f t="shared" si="38"/>
        <v>25</v>
      </c>
      <c r="R29" s="9">
        <f t="shared" si="0"/>
        <v>25</v>
      </c>
      <c r="S29" s="9">
        <f t="shared" si="1"/>
        <v>8</v>
      </c>
      <c r="T29" s="9">
        <f t="shared" si="2"/>
        <v>134</v>
      </c>
      <c r="U29" s="9">
        <f t="shared" si="3"/>
        <v>6</v>
      </c>
      <c r="V29" s="16">
        <f t="shared" si="4"/>
        <v>21</v>
      </c>
      <c r="W29" s="29"/>
      <c r="X29" s="29"/>
    </row>
    <row r="30" spans="1:24" s="9" customFormat="1">
      <c r="A30" s="19">
        <f t="shared" ref="A30:B30" si="39">A29</f>
        <v>5</v>
      </c>
      <c r="B30" s="20" t="str">
        <f t="shared" si="39"/>
        <v>At The Zoo</v>
      </c>
      <c r="C30" s="19" t="s">
        <v>16</v>
      </c>
      <c r="D30" s="19" t="str">
        <f t="shared" si="33"/>
        <v>far</v>
      </c>
      <c r="E30" s="20" t="str">
        <f t="shared" si="34"/>
        <v>long</v>
      </c>
      <c r="F30" s="19">
        <v>4</v>
      </c>
      <c r="G30" s="20">
        <v>3</v>
      </c>
      <c r="H30" s="19">
        <f t="shared" ref="H30:I30" si="40">H29</f>
        <v>4</v>
      </c>
      <c r="I30" s="19">
        <f t="shared" si="40"/>
        <v>1</v>
      </c>
      <c r="J30" s="19">
        <v>29</v>
      </c>
      <c r="K30" s="19">
        <f t="shared" ref="K30:N30" si="41">K29</f>
        <v>1</v>
      </c>
      <c r="L30" s="20">
        <f t="shared" si="41"/>
        <v>4</v>
      </c>
      <c r="M30" s="19">
        <f t="shared" si="41"/>
        <v>29</v>
      </c>
      <c r="N30" s="19">
        <f t="shared" si="41"/>
        <v>9</v>
      </c>
      <c r="O30" s="19">
        <v>174</v>
      </c>
      <c r="P30" s="19">
        <f t="shared" ref="P30:Q30" si="42">P29</f>
        <v>7</v>
      </c>
      <c r="Q30" s="20">
        <f t="shared" si="42"/>
        <v>25</v>
      </c>
      <c r="R30" s="21">
        <f t="shared" si="0"/>
        <v>25</v>
      </c>
      <c r="S30" s="19">
        <f t="shared" si="1"/>
        <v>8</v>
      </c>
      <c r="T30" s="19">
        <f t="shared" si="2"/>
        <v>145</v>
      </c>
      <c r="U30" s="19">
        <f t="shared" si="3"/>
        <v>6</v>
      </c>
      <c r="V30" s="20">
        <f t="shared" si="4"/>
        <v>21</v>
      </c>
      <c r="W30" s="30"/>
      <c r="X30" s="30"/>
    </row>
    <row r="31" spans="1:24">
      <c r="A31">
        <v>6</v>
      </c>
      <c r="B31" s="4" t="s">
        <v>34</v>
      </c>
      <c r="C31" t="s">
        <v>17</v>
      </c>
      <c r="D31" t="str">
        <f>IF(OR(C31="A", C31="B"), "near", "far")</f>
        <v>near</v>
      </c>
      <c r="E31" s="4" t="str">
        <f>IF(OR(C31="A", C31="C"), "short", "long")</f>
        <v>short</v>
      </c>
      <c r="F31" s="7">
        <v>1</v>
      </c>
      <c r="G31" s="4">
        <v>2</v>
      </c>
      <c r="H31">
        <v>7</v>
      </c>
      <c r="I31">
        <v>1</v>
      </c>
      <c r="J31" s="7">
        <v>28</v>
      </c>
      <c r="K31">
        <v>1</v>
      </c>
      <c r="L31" s="4">
        <v>6</v>
      </c>
      <c r="M31" s="7">
        <v>46</v>
      </c>
      <c r="N31" s="7">
        <v>6</v>
      </c>
      <c r="O31" s="7">
        <v>172</v>
      </c>
      <c r="P31">
        <v>5</v>
      </c>
      <c r="Q31" s="4">
        <v>30</v>
      </c>
      <c r="R31">
        <f t="shared" si="0"/>
        <v>39</v>
      </c>
      <c r="S31">
        <f t="shared" si="1"/>
        <v>5</v>
      </c>
      <c r="T31">
        <f t="shared" si="2"/>
        <v>144</v>
      </c>
      <c r="U31">
        <f t="shared" si="3"/>
        <v>4</v>
      </c>
      <c r="V31" s="3">
        <f t="shared" si="4"/>
        <v>24</v>
      </c>
      <c r="W31" s="25">
        <v>10</v>
      </c>
      <c r="X31" s="25"/>
    </row>
    <row r="32" spans="1:24">
      <c r="A32">
        <f>A31</f>
        <v>6</v>
      </c>
      <c r="B32" s="4" t="str">
        <f>B31</f>
        <v>The Aviation Mechanic</v>
      </c>
      <c r="C32" t="s">
        <v>27</v>
      </c>
      <c r="D32" t="str">
        <f t="shared" ref="D32:D34" si="43">IF(OR(C32="A", C32="B"), "near", "far")</f>
        <v>near</v>
      </c>
      <c r="E32" s="4" t="str">
        <f t="shared" ref="E32:E34" si="44">IF(OR(C32="A", C32="C"), "short", "long")</f>
        <v>long</v>
      </c>
      <c r="F32" s="7">
        <v>1</v>
      </c>
      <c r="G32" s="4">
        <v>3</v>
      </c>
      <c r="H32">
        <f>H31</f>
        <v>7</v>
      </c>
      <c r="I32">
        <f>I31</f>
        <v>1</v>
      </c>
      <c r="J32" s="7">
        <v>30</v>
      </c>
      <c r="K32">
        <f>K31</f>
        <v>1</v>
      </c>
      <c r="L32" s="4">
        <f>L31</f>
        <v>6</v>
      </c>
      <c r="M32">
        <f>M31</f>
        <v>46</v>
      </c>
      <c r="N32">
        <f>N31</f>
        <v>6</v>
      </c>
      <c r="O32" s="7">
        <v>184</v>
      </c>
      <c r="P32">
        <f>P31</f>
        <v>5</v>
      </c>
      <c r="Q32" s="4">
        <f>Q31</f>
        <v>30</v>
      </c>
      <c r="R32">
        <f t="shared" si="0"/>
        <v>39</v>
      </c>
      <c r="S32">
        <f t="shared" si="1"/>
        <v>5</v>
      </c>
      <c r="T32">
        <f t="shared" si="2"/>
        <v>154</v>
      </c>
      <c r="U32">
        <f t="shared" si="3"/>
        <v>4</v>
      </c>
      <c r="V32" s="4">
        <f t="shared" si="4"/>
        <v>24</v>
      </c>
      <c r="W32" s="25">
        <v>12</v>
      </c>
      <c r="X32" s="25"/>
    </row>
    <row r="33" spans="1:24">
      <c r="A33">
        <f t="shared" ref="A33:B33" si="45">A32</f>
        <v>6</v>
      </c>
      <c r="B33" s="4" t="str">
        <f t="shared" si="45"/>
        <v>The Aviation Mechanic</v>
      </c>
      <c r="C33" t="s">
        <v>14</v>
      </c>
      <c r="D33" t="str">
        <f t="shared" si="43"/>
        <v>far</v>
      </c>
      <c r="E33" s="4" t="str">
        <f t="shared" si="44"/>
        <v>short</v>
      </c>
      <c r="F33" s="7">
        <v>4</v>
      </c>
      <c r="G33" s="4">
        <v>2</v>
      </c>
      <c r="H33">
        <f t="shared" ref="H33:I33" si="46">H32</f>
        <v>7</v>
      </c>
      <c r="I33">
        <f t="shared" si="46"/>
        <v>1</v>
      </c>
      <c r="J33" s="7">
        <v>30</v>
      </c>
      <c r="K33">
        <f t="shared" ref="K33:N33" si="47">K32</f>
        <v>1</v>
      </c>
      <c r="L33" s="4">
        <f t="shared" si="47"/>
        <v>6</v>
      </c>
      <c r="M33">
        <f t="shared" si="47"/>
        <v>46</v>
      </c>
      <c r="N33">
        <f t="shared" si="47"/>
        <v>6</v>
      </c>
      <c r="O33" s="7">
        <v>181</v>
      </c>
      <c r="P33">
        <f t="shared" ref="P33:Q33" si="48">P32</f>
        <v>5</v>
      </c>
      <c r="Q33" s="4">
        <f t="shared" si="48"/>
        <v>30</v>
      </c>
      <c r="R33">
        <f t="shared" si="0"/>
        <v>39</v>
      </c>
      <c r="S33">
        <f t="shared" si="1"/>
        <v>5</v>
      </c>
      <c r="T33">
        <f t="shared" si="2"/>
        <v>151</v>
      </c>
      <c r="U33">
        <f t="shared" si="3"/>
        <v>4</v>
      </c>
      <c r="V33" s="4">
        <f t="shared" si="4"/>
        <v>24</v>
      </c>
      <c r="W33" s="25">
        <v>12</v>
      </c>
      <c r="X33" s="25"/>
    </row>
    <row r="34" spans="1:24">
      <c r="A34" s="2">
        <f t="shared" ref="A34:B34" si="49">A33</f>
        <v>6</v>
      </c>
      <c r="B34" s="5" t="str">
        <f t="shared" si="49"/>
        <v>The Aviation Mechanic</v>
      </c>
      <c r="C34" s="2" t="s">
        <v>16</v>
      </c>
      <c r="D34" s="2" t="str">
        <f t="shared" si="43"/>
        <v>far</v>
      </c>
      <c r="E34" s="5" t="str">
        <f t="shared" si="44"/>
        <v>long</v>
      </c>
      <c r="F34" s="2">
        <v>6</v>
      </c>
      <c r="G34" s="5">
        <v>4</v>
      </c>
      <c r="H34" s="2">
        <f t="shared" ref="H34:I34" si="50">H33</f>
        <v>7</v>
      </c>
      <c r="I34" s="2">
        <f t="shared" si="50"/>
        <v>1</v>
      </c>
      <c r="J34" s="2">
        <v>32</v>
      </c>
      <c r="K34" s="2">
        <f t="shared" ref="K34:N34" si="51">K33</f>
        <v>1</v>
      </c>
      <c r="L34" s="5">
        <f t="shared" si="51"/>
        <v>6</v>
      </c>
      <c r="M34" s="2">
        <f t="shared" si="51"/>
        <v>46</v>
      </c>
      <c r="N34" s="2">
        <f t="shared" si="51"/>
        <v>6</v>
      </c>
      <c r="O34" s="2">
        <v>214</v>
      </c>
      <c r="P34" s="2">
        <f t="shared" ref="P34:Q34" si="52">P33</f>
        <v>5</v>
      </c>
      <c r="Q34" s="5">
        <f t="shared" si="52"/>
        <v>30</v>
      </c>
      <c r="R34" s="6">
        <f t="shared" si="0"/>
        <v>39</v>
      </c>
      <c r="S34" s="2">
        <f t="shared" si="1"/>
        <v>5</v>
      </c>
      <c r="T34" s="2">
        <f t="shared" si="2"/>
        <v>182</v>
      </c>
      <c r="U34" s="2">
        <f t="shared" si="3"/>
        <v>4</v>
      </c>
      <c r="V34" s="5">
        <f t="shared" si="4"/>
        <v>24</v>
      </c>
      <c r="W34" s="26">
        <v>14</v>
      </c>
      <c r="X34" s="26">
        <f>W34+1</f>
        <v>15</v>
      </c>
    </row>
    <row r="35" spans="1:24" s="8" customFormat="1">
      <c r="A35" s="8">
        <v>7</v>
      </c>
      <c r="B35" s="10" t="s">
        <v>35</v>
      </c>
      <c r="C35" s="8" t="s">
        <v>17</v>
      </c>
      <c r="D35" s="8" t="str">
        <f>IF(OR(C35="A", C35="B"), "near", "far")</f>
        <v>near</v>
      </c>
      <c r="E35" s="10" t="str">
        <f>IF(OR(C35="A", C35="C"), "short", "long")</f>
        <v>short</v>
      </c>
      <c r="F35" s="11">
        <v>1</v>
      </c>
      <c r="G35" s="10">
        <v>2</v>
      </c>
      <c r="H35" s="8">
        <v>7</v>
      </c>
      <c r="I35" s="8">
        <v>1</v>
      </c>
      <c r="J35" s="11">
        <v>35</v>
      </c>
      <c r="K35" s="8">
        <v>1</v>
      </c>
      <c r="L35" s="10">
        <v>3</v>
      </c>
      <c r="M35" s="11">
        <v>39</v>
      </c>
      <c r="N35" s="11">
        <v>8</v>
      </c>
      <c r="O35" s="11">
        <v>213</v>
      </c>
      <c r="P35" s="8">
        <v>7</v>
      </c>
      <c r="Q35" s="10">
        <v>14</v>
      </c>
      <c r="R35" s="8">
        <f t="shared" si="0"/>
        <v>32</v>
      </c>
      <c r="S35" s="8">
        <f t="shared" si="1"/>
        <v>7</v>
      </c>
      <c r="T35" s="8">
        <f t="shared" si="2"/>
        <v>178</v>
      </c>
      <c r="U35" s="8">
        <f t="shared" si="3"/>
        <v>6</v>
      </c>
      <c r="V35" s="12">
        <f t="shared" si="4"/>
        <v>11</v>
      </c>
      <c r="W35" s="27"/>
      <c r="X35" s="27"/>
    </row>
    <row r="36" spans="1:24" s="8" customFormat="1">
      <c r="A36" s="8">
        <v>7</v>
      </c>
      <c r="B36" s="10" t="str">
        <f>B35</f>
        <v>Career Fair</v>
      </c>
      <c r="C36" s="8" t="s">
        <v>27</v>
      </c>
      <c r="D36" s="8" t="str">
        <f t="shared" ref="D36:D38" si="53">IF(OR(C36="A", C36="B"), "near", "far")</f>
        <v>near</v>
      </c>
      <c r="E36" s="10" t="str">
        <f t="shared" ref="E36:E38" si="54">IF(OR(C36="A", C36="C"), "short", "long")</f>
        <v>long</v>
      </c>
      <c r="F36" s="11">
        <v>2</v>
      </c>
      <c r="G36" s="10">
        <v>2</v>
      </c>
      <c r="H36" s="8">
        <f>H35</f>
        <v>7</v>
      </c>
      <c r="I36" s="8">
        <f>I35</f>
        <v>1</v>
      </c>
      <c r="J36" s="11">
        <v>35</v>
      </c>
      <c r="K36" s="8">
        <f>K35</f>
        <v>1</v>
      </c>
      <c r="L36" s="10">
        <f>L35</f>
        <v>3</v>
      </c>
      <c r="M36" s="8">
        <f>M35</f>
        <v>39</v>
      </c>
      <c r="N36" s="8">
        <f>N35</f>
        <v>8</v>
      </c>
      <c r="O36" s="11">
        <v>220</v>
      </c>
      <c r="P36" s="8">
        <f>P35</f>
        <v>7</v>
      </c>
      <c r="Q36" s="10">
        <f>Q35</f>
        <v>14</v>
      </c>
      <c r="R36" s="8">
        <f t="shared" si="0"/>
        <v>32</v>
      </c>
      <c r="S36" s="8">
        <f t="shared" si="1"/>
        <v>7</v>
      </c>
      <c r="T36" s="8">
        <f t="shared" si="2"/>
        <v>185</v>
      </c>
      <c r="U36" s="8">
        <f t="shared" si="3"/>
        <v>6</v>
      </c>
      <c r="V36" s="10">
        <f t="shared" si="4"/>
        <v>11</v>
      </c>
      <c r="W36" s="27"/>
      <c r="X36" s="27"/>
    </row>
    <row r="37" spans="1:24" s="8" customFormat="1">
      <c r="A37" s="8">
        <f t="shared" ref="A37:B37" si="55">A36</f>
        <v>7</v>
      </c>
      <c r="B37" s="10" t="str">
        <f t="shared" si="55"/>
        <v>Career Fair</v>
      </c>
      <c r="C37" s="8" t="s">
        <v>14</v>
      </c>
      <c r="D37" s="8" t="str">
        <f t="shared" si="53"/>
        <v>far</v>
      </c>
      <c r="E37" s="10" t="str">
        <f t="shared" si="54"/>
        <v>short</v>
      </c>
      <c r="F37" s="11">
        <v>6</v>
      </c>
      <c r="G37" s="10">
        <v>3</v>
      </c>
      <c r="H37" s="8">
        <f t="shared" ref="H37:I37" si="56">H36</f>
        <v>7</v>
      </c>
      <c r="I37" s="8">
        <f t="shared" si="56"/>
        <v>1</v>
      </c>
      <c r="J37" s="11">
        <v>36</v>
      </c>
      <c r="K37" s="8">
        <f t="shared" ref="K37:N37" si="57">K36</f>
        <v>1</v>
      </c>
      <c r="L37" s="10">
        <f t="shared" si="57"/>
        <v>3</v>
      </c>
      <c r="M37" s="8">
        <f t="shared" si="57"/>
        <v>39</v>
      </c>
      <c r="N37" s="8">
        <f t="shared" si="57"/>
        <v>8</v>
      </c>
      <c r="O37" s="11">
        <v>237</v>
      </c>
      <c r="P37" s="8">
        <f t="shared" ref="P37:Q37" si="58">P36</f>
        <v>7</v>
      </c>
      <c r="Q37" s="10">
        <f t="shared" si="58"/>
        <v>14</v>
      </c>
      <c r="R37" s="8">
        <f t="shared" si="0"/>
        <v>32</v>
      </c>
      <c r="S37" s="8">
        <f t="shared" si="1"/>
        <v>7</v>
      </c>
      <c r="T37" s="8">
        <f t="shared" si="2"/>
        <v>201</v>
      </c>
      <c r="U37" s="8">
        <f t="shared" si="3"/>
        <v>6</v>
      </c>
      <c r="V37" s="10">
        <f t="shared" si="4"/>
        <v>11</v>
      </c>
      <c r="W37" s="27"/>
      <c r="X37" s="27"/>
    </row>
    <row r="38" spans="1:24" s="8" customFormat="1">
      <c r="A38" s="13">
        <f t="shared" ref="A38:B38" si="59">A37</f>
        <v>7</v>
      </c>
      <c r="B38" s="14" t="str">
        <f t="shared" si="59"/>
        <v>Career Fair</v>
      </c>
      <c r="C38" s="13" t="s">
        <v>16</v>
      </c>
      <c r="D38" s="13" t="str">
        <f t="shared" si="53"/>
        <v>far</v>
      </c>
      <c r="E38" s="14" t="str">
        <f t="shared" si="54"/>
        <v>long</v>
      </c>
      <c r="F38" s="13">
        <v>6</v>
      </c>
      <c r="G38" s="14">
        <v>3</v>
      </c>
      <c r="H38" s="13">
        <f t="shared" ref="H38:I38" si="60">H37</f>
        <v>7</v>
      </c>
      <c r="I38" s="13">
        <f t="shared" si="60"/>
        <v>1</v>
      </c>
      <c r="J38" s="13">
        <v>39</v>
      </c>
      <c r="K38" s="13">
        <f t="shared" ref="K38:N38" si="61">K37</f>
        <v>1</v>
      </c>
      <c r="L38" s="14">
        <f t="shared" si="61"/>
        <v>3</v>
      </c>
      <c r="M38" s="13">
        <f t="shared" si="61"/>
        <v>39</v>
      </c>
      <c r="N38" s="13">
        <f t="shared" si="61"/>
        <v>8</v>
      </c>
      <c r="O38" s="13">
        <v>242</v>
      </c>
      <c r="P38" s="13">
        <f t="shared" ref="P38:Q38" si="62">P37</f>
        <v>7</v>
      </c>
      <c r="Q38" s="14">
        <f t="shared" si="62"/>
        <v>14</v>
      </c>
      <c r="R38" s="15">
        <f t="shared" si="0"/>
        <v>32</v>
      </c>
      <c r="S38" s="13">
        <f t="shared" si="1"/>
        <v>7</v>
      </c>
      <c r="T38" s="13">
        <f t="shared" si="2"/>
        <v>203</v>
      </c>
      <c r="U38" s="13">
        <f t="shared" si="3"/>
        <v>6</v>
      </c>
      <c r="V38" s="14">
        <f t="shared" si="4"/>
        <v>11</v>
      </c>
      <c r="W38" s="28"/>
      <c r="X38" s="28"/>
    </row>
    <row r="39" spans="1:24">
      <c r="A39">
        <v>8</v>
      </c>
      <c r="B39" s="4" t="s">
        <v>36</v>
      </c>
      <c r="C39" t="s">
        <v>17</v>
      </c>
      <c r="D39" t="str">
        <f>IF(OR(C39="A", C39="B"), "near", "far")</f>
        <v>near</v>
      </c>
      <c r="E39" s="4" t="str">
        <f>IF(OR(C39="A", C39="C"), "short", "long")</f>
        <v>short</v>
      </c>
      <c r="F39" s="7">
        <v>3</v>
      </c>
      <c r="G39" s="4">
        <v>2</v>
      </c>
      <c r="H39">
        <v>7</v>
      </c>
      <c r="I39">
        <v>1</v>
      </c>
      <c r="J39" s="7">
        <v>23</v>
      </c>
      <c r="K39">
        <v>1</v>
      </c>
      <c r="L39" s="4">
        <v>4</v>
      </c>
      <c r="M39" s="7">
        <v>44</v>
      </c>
      <c r="N39" s="7">
        <v>6</v>
      </c>
      <c r="O39" s="7">
        <v>165</v>
      </c>
      <c r="P39">
        <v>8</v>
      </c>
      <c r="Q39" s="4">
        <v>22</v>
      </c>
      <c r="R39">
        <f t="shared" si="0"/>
        <v>37</v>
      </c>
      <c r="S39">
        <f t="shared" si="1"/>
        <v>5</v>
      </c>
      <c r="T39">
        <f t="shared" si="2"/>
        <v>142</v>
      </c>
      <c r="U39">
        <f t="shared" si="3"/>
        <v>7</v>
      </c>
      <c r="V39" s="3">
        <f t="shared" si="4"/>
        <v>18</v>
      </c>
      <c r="W39" s="25">
        <v>12</v>
      </c>
      <c r="X39" s="25"/>
    </row>
    <row r="40" spans="1:24">
      <c r="A40">
        <f>A39</f>
        <v>8</v>
      </c>
      <c r="B40" s="4" t="str">
        <f>B39</f>
        <v>Flowers for the Grave</v>
      </c>
      <c r="C40" t="s">
        <v>27</v>
      </c>
      <c r="D40" t="str">
        <f t="shared" ref="D40:D42" si="63">IF(OR(C40="A", C40="B"), "near", "far")</f>
        <v>near</v>
      </c>
      <c r="E40" s="4" t="str">
        <f t="shared" ref="E40:E42" si="64">IF(OR(C40="A", C40="C"), "short", "long")</f>
        <v>long</v>
      </c>
      <c r="F40" s="7">
        <v>3</v>
      </c>
      <c r="G40" s="4">
        <v>3</v>
      </c>
      <c r="H40">
        <f>H39</f>
        <v>7</v>
      </c>
      <c r="I40">
        <f>I39</f>
        <v>1</v>
      </c>
      <c r="J40" s="7">
        <v>31</v>
      </c>
      <c r="K40">
        <f>K39</f>
        <v>1</v>
      </c>
      <c r="L40" s="4">
        <f>L39</f>
        <v>4</v>
      </c>
      <c r="M40">
        <f>M39</f>
        <v>44</v>
      </c>
      <c r="N40">
        <f>N39</f>
        <v>6</v>
      </c>
      <c r="O40" s="7">
        <v>197</v>
      </c>
      <c r="P40">
        <f>P39</f>
        <v>8</v>
      </c>
      <c r="Q40" s="4">
        <f>Q39</f>
        <v>22</v>
      </c>
      <c r="R40">
        <f t="shared" si="0"/>
        <v>37</v>
      </c>
      <c r="S40">
        <f t="shared" si="1"/>
        <v>5</v>
      </c>
      <c r="T40">
        <f t="shared" si="2"/>
        <v>166</v>
      </c>
      <c r="U40">
        <f t="shared" si="3"/>
        <v>7</v>
      </c>
      <c r="V40" s="4">
        <f t="shared" si="4"/>
        <v>18</v>
      </c>
      <c r="W40" s="25">
        <v>15</v>
      </c>
      <c r="X40" s="25"/>
    </row>
    <row r="41" spans="1:24">
      <c r="A41">
        <f t="shared" ref="A41:B41" si="65">A40</f>
        <v>8</v>
      </c>
      <c r="B41" s="4" t="str">
        <f t="shared" si="65"/>
        <v>Flowers for the Grave</v>
      </c>
      <c r="C41" t="s">
        <v>14</v>
      </c>
      <c r="D41" t="str">
        <f t="shared" si="63"/>
        <v>far</v>
      </c>
      <c r="E41" s="4" t="str">
        <f t="shared" si="64"/>
        <v>short</v>
      </c>
      <c r="F41" s="7">
        <v>5</v>
      </c>
      <c r="G41" s="4">
        <v>3</v>
      </c>
      <c r="H41">
        <f t="shared" ref="H41:I41" si="66">H40</f>
        <v>7</v>
      </c>
      <c r="I41">
        <f t="shared" si="66"/>
        <v>1</v>
      </c>
      <c r="J41" s="7">
        <v>26</v>
      </c>
      <c r="K41">
        <f t="shared" ref="K41:N41" si="67">K40</f>
        <v>1</v>
      </c>
      <c r="L41" s="4">
        <f t="shared" si="67"/>
        <v>4</v>
      </c>
      <c r="M41">
        <f t="shared" si="67"/>
        <v>44</v>
      </c>
      <c r="N41">
        <f t="shared" si="67"/>
        <v>6</v>
      </c>
      <c r="O41" s="7">
        <v>174</v>
      </c>
      <c r="P41">
        <f t="shared" ref="P41:Q41" si="68">P40</f>
        <v>8</v>
      </c>
      <c r="Q41" s="4">
        <f t="shared" si="68"/>
        <v>22</v>
      </c>
      <c r="R41">
        <f t="shared" si="0"/>
        <v>37</v>
      </c>
      <c r="S41">
        <f t="shared" si="1"/>
        <v>5</v>
      </c>
      <c r="T41">
        <f t="shared" si="2"/>
        <v>148</v>
      </c>
      <c r="U41">
        <f t="shared" si="3"/>
        <v>7</v>
      </c>
      <c r="V41" s="4">
        <f t="shared" si="4"/>
        <v>18</v>
      </c>
      <c r="W41" s="25">
        <v>12</v>
      </c>
      <c r="X41" s="25"/>
    </row>
    <row r="42" spans="1:24">
      <c r="A42" s="2">
        <f t="shared" ref="A42:B42" si="69">A41</f>
        <v>8</v>
      </c>
      <c r="B42" s="5" t="str">
        <f t="shared" si="69"/>
        <v>Flowers for the Grave</v>
      </c>
      <c r="C42" s="2" t="s">
        <v>16</v>
      </c>
      <c r="D42" s="2" t="str">
        <f t="shared" si="63"/>
        <v>far</v>
      </c>
      <c r="E42" s="5" t="str">
        <f t="shared" si="64"/>
        <v>long</v>
      </c>
      <c r="F42" s="2">
        <v>5</v>
      </c>
      <c r="G42" s="5">
        <v>4</v>
      </c>
      <c r="H42" s="2">
        <f t="shared" ref="H42:I42" si="70">H41</f>
        <v>7</v>
      </c>
      <c r="I42" s="2">
        <f t="shared" si="70"/>
        <v>1</v>
      </c>
      <c r="J42" s="2">
        <v>29</v>
      </c>
      <c r="K42" s="2">
        <f t="shared" ref="K42:N42" si="71">K41</f>
        <v>1</v>
      </c>
      <c r="L42" s="5">
        <f t="shared" si="71"/>
        <v>4</v>
      </c>
      <c r="M42" s="2">
        <f t="shared" si="71"/>
        <v>44</v>
      </c>
      <c r="N42" s="2">
        <f t="shared" si="71"/>
        <v>6</v>
      </c>
      <c r="O42" s="2">
        <v>197</v>
      </c>
      <c r="P42" s="2">
        <f t="shared" ref="P42:Q42" si="72">P41</f>
        <v>8</v>
      </c>
      <c r="Q42" s="5">
        <f t="shared" si="72"/>
        <v>22</v>
      </c>
      <c r="R42" s="6">
        <f t="shared" si="0"/>
        <v>37</v>
      </c>
      <c r="S42" s="2">
        <f t="shared" si="1"/>
        <v>5</v>
      </c>
      <c r="T42" s="2">
        <f t="shared" si="2"/>
        <v>168</v>
      </c>
      <c r="U42" s="2">
        <f t="shared" si="3"/>
        <v>7</v>
      </c>
      <c r="V42" s="5">
        <f t="shared" si="4"/>
        <v>18</v>
      </c>
      <c r="W42" s="26">
        <v>14</v>
      </c>
      <c r="X42" s="26">
        <f>W42+1</f>
        <v>15</v>
      </c>
    </row>
    <row r="43" spans="1:24">
      <c r="A43">
        <v>9</v>
      </c>
      <c r="B43" s="4" t="s">
        <v>37</v>
      </c>
      <c r="C43" t="s">
        <v>17</v>
      </c>
      <c r="D43" t="str">
        <f>IF(OR(C43="A", C43="B"), "near", "far")</f>
        <v>near</v>
      </c>
      <c r="E43" s="4" t="str">
        <f>IF(OR(C43="A", C43="C"), "short", "long")</f>
        <v>short</v>
      </c>
      <c r="F43" s="7">
        <v>1</v>
      </c>
      <c r="G43" s="4">
        <v>3</v>
      </c>
      <c r="H43">
        <v>3</v>
      </c>
      <c r="I43">
        <v>1</v>
      </c>
      <c r="J43" s="7">
        <v>36</v>
      </c>
      <c r="K43">
        <v>1</v>
      </c>
      <c r="L43" s="4">
        <v>3</v>
      </c>
      <c r="M43" s="7">
        <v>16</v>
      </c>
      <c r="N43" s="7">
        <v>9</v>
      </c>
      <c r="O43" s="7">
        <v>254</v>
      </c>
      <c r="P43">
        <v>10</v>
      </c>
      <c r="Q43" s="4">
        <v>29</v>
      </c>
      <c r="R43">
        <f t="shared" si="0"/>
        <v>13</v>
      </c>
      <c r="S43">
        <f t="shared" si="1"/>
        <v>8</v>
      </c>
      <c r="T43">
        <f t="shared" si="2"/>
        <v>218</v>
      </c>
      <c r="U43">
        <f t="shared" si="3"/>
        <v>9</v>
      </c>
      <c r="V43" s="3">
        <f t="shared" si="4"/>
        <v>26</v>
      </c>
      <c r="W43" s="31">
        <v>19</v>
      </c>
      <c r="X43" s="31"/>
    </row>
    <row r="44" spans="1:24">
      <c r="A44">
        <f>A43</f>
        <v>9</v>
      </c>
      <c r="B44" s="4" t="str">
        <f>B43</f>
        <v>Great Escape</v>
      </c>
      <c r="C44" t="s">
        <v>27</v>
      </c>
      <c r="D44" t="str">
        <f t="shared" ref="D44:D46" si="73">IF(OR(C44="A", C44="B"), "near", "far")</f>
        <v>near</v>
      </c>
      <c r="E44" s="4" t="str">
        <f t="shared" ref="E44:E46" si="74">IF(OR(C44="A", C44="C"), "short", "long")</f>
        <v>long</v>
      </c>
      <c r="F44" s="7">
        <v>2</v>
      </c>
      <c r="G44" s="4">
        <v>4</v>
      </c>
      <c r="H44">
        <f>H43</f>
        <v>3</v>
      </c>
      <c r="I44">
        <f>I43</f>
        <v>1</v>
      </c>
      <c r="J44" s="7">
        <v>40</v>
      </c>
      <c r="K44">
        <f>K43</f>
        <v>1</v>
      </c>
      <c r="L44" s="4">
        <f>L43</f>
        <v>3</v>
      </c>
      <c r="M44">
        <f>M43</f>
        <v>16</v>
      </c>
      <c r="N44">
        <f>N43</f>
        <v>9</v>
      </c>
      <c r="O44" s="7">
        <v>278</v>
      </c>
      <c r="P44">
        <f>P43</f>
        <v>10</v>
      </c>
      <c r="Q44" s="4">
        <f>Q43</f>
        <v>29</v>
      </c>
      <c r="R44">
        <f t="shared" si="0"/>
        <v>13</v>
      </c>
      <c r="S44">
        <f t="shared" si="1"/>
        <v>8</v>
      </c>
      <c r="T44">
        <f t="shared" si="2"/>
        <v>238</v>
      </c>
      <c r="U44">
        <f t="shared" si="3"/>
        <v>9</v>
      </c>
      <c r="V44" s="4">
        <f t="shared" si="4"/>
        <v>26</v>
      </c>
      <c r="W44" s="31">
        <v>20</v>
      </c>
      <c r="X44" s="31"/>
    </row>
    <row r="45" spans="1:24">
      <c r="A45">
        <f t="shared" ref="A45:B45" si="75">A44</f>
        <v>9</v>
      </c>
      <c r="B45" s="4" t="str">
        <f t="shared" si="75"/>
        <v>Great Escape</v>
      </c>
      <c r="C45" t="s">
        <v>14</v>
      </c>
      <c r="D45" t="str">
        <f t="shared" si="73"/>
        <v>far</v>
      </c>
      <c r="E45" s="4" t="str">
        <f t="shared" si="74"/>
        <v>short</v>
      </c>
      <c r="F45" s="7">
        <v>4</v>
      </c>
      <c r="G45" s="4">
        <v>3</v>
      </c>
      <c r="H45">
        <f t="shared" ref="H45:I45" si="76">H44</f>
        <v>3</v>
      </c>
      <c r="I45">
        <f t="shared" si="76"/>
        <v>1</v>
      </c>
      <c r="J45" s="7">
        <v>39</v>
      </c>
      <c r="K45">
        <f t="shared" ref="K45:N45" si="77">K44</f>
        <v>1</v>
      </c>
      <c r="L45" s="4">
        <f t="shared" si="77"/>
        <v>3</v>
      </c>
      <c r="M45">
        <f t="shared" si="77"/>
        <v>16</v>
      </c>
      <c r="N45">
        <f t="shared" si="77"/>
        <v>9</v>
      </c>
      <c r="O45" s="7">
        <v>258</v>
      </c>
      <c r="P45">
        <f t="shared" ref="P45:Q45" si="78">P44</f>
        <v>10</v>
      </c>
      <c r="Q45" s="4">
        <f t="shared" si="78"/>
        <v>29</v>
      </c>
      <c r="R45">
        <f t="shared" si="0"/>
        <v>13</v>
      </c>
      <c r="S45">
        <f t="shared" si="1"/>
        <v>8</v>
      </c>
      <c r="T45">
        <f t="shared" si="2"/>
        <v>219</v>
      </c>
      <c r="U45">
        <f t="shared" si="3"/>
        <v>9</v>
      </c>
      <c r="V45" s="4">
        <f t="shared" si="4"/>
        <v>26</v>
      </c>
      <c r="W45" s="31">
        <v>19</v>
      </c>
      <c r="X45" s="31"/>
    </row>
    <row r="46" spans="1:24">
      <c r="A46" s="2">
        <f t="shared" ref="A46:B46" si="79">A45</f>
        <v>9</v>
      </c>
      <c r="B46" s="5" t="str">
        <f t="shared" si="79"/>
        <v>Great Escape</v>
      </c>
      <c r="C46" s="2" t="s">
        <v>16</v>
      </c>
      <c r="D46" s="2" t="str">
        <f t="shared" si="73"/>
        <v>far</v>
      </c>
      <c r="E46" s="5" t="str">
        <f t="shared" si="74"/>
        <v>long</v>
      </c>
      <c r="F46" s="2">
        <v>4</v>
      </c>
      <c r="G46" s="5">
        <v>3</v>
      </c>
      <c r="H46" s="2">
        <f t="shared" ref="H46:I46" si="80">H45</f>
        <v>3</v>
      </c>
      <c r="I46" s="2">
        <f t="shared" si="80"/>
        <v>1</v>
      </c>
      <c r="J46" s="2">
        <v>37</v>
      </c>
      <c r="K46" s="2">
        <f t="shared" ref="K46:N46" si="81">K45</f>
        <v>1</v>
      </c>
      <c r="L46" s="5">
        <f t="shared" si="81"/>
        <v>3</v>
      </c>
      <c r="M46" s="2">
        <f t="shared" si="81"/>
        <v>16</v>
      </c>
      <c r="N46" s="2">
        <f t="shared" si="81"/>
        <v>9</v>
      </c>
      <c r="O46" s="2">
        <v>269</v>
      </c>
      <c r="P46" s="2">
        <f t="shared" ref="P46:Q46" si="82">P45</f>
        <v>10</v>
      </c>
      <c r="Q46" s="5">
        <f t="shared" si="82"/>
        <v>29</v>
      </c>
      <c r="R46" s="6">
        <f t="shared" si="0"/>
        <v>13</v>
      </c>
      <c r="S46" s="2">
        <f t="shared" si="1"/>
        <v>8</v>
      </c>
      <c r="T46" s="2">
        <f t="shared" si="2"/>
        <v>232</v>
      </c>
      <c r="U46" s="2">
        <f t="shared" si="3"/>
        <v>9</v>
      </c>
      <c r="V46" s="5">
        <f t="shared" si="4"/>
        <v>26</v>
      </c>
      <c r="W46" s="31">
        <v>19</v>
      </c>
      <c r="X46" s="26">
        <f>W46+1</f>
        <v>20</v>
      </c>
    </row>
    <row r="47" spans="1:24">
      <c r="A47">
        <v>10</v>
      </c>
      <c r="B47" s="4" t="s">
        <v>38</v>
      </c>
      <c r="C47" t="s">
        <v>17</v>
      </c>
      <c r="D47" t="str">
        <f>IF(OR(C47="A", C47="B"), "near", "far")</f>
        <v>near</v>
      </c>
      <c r="E47" s="4" t="str">
        <f>IF(OR(C47="A", C47="C"), "short", "long")</f>
        <v>short</v>
      </c>
      <c r="F47" s="7">
        <v>2</v>
      </c>
      <c r="G47" s="4">
        <v>2</v>
      </c>
      <c r="H47">
        <v>5</v>
      </c>
      <c r="I47">
        <v>1</v>
      </c>
      <c r="J47" s="7">
        <v>32</v>
      </c>
      <c r="K47">
        <v>1</v>
      </c>
      <c r="L47" s="4">
        <v>2</v>
      </c>
      <c r="M47" s="7">
        <v>33</v>
      </c>
      <c r="N47" s="7">
        <v>7</v>
      </c>
      <c r="O47" s="7">
        <v>224</v>
      </c>
      <c r="P47">
        <v>6</v>
      </c>
      <c r="Q47" s="4">
        <v>9</v>
      </c>
      <c r="R47">
        <f t="shared" ref="R47:R78" si="83">M47-H47</f>
        <v>28</v>
      </c>
      <c r="S47">
        <f t="shared" ref="S47:S78" si="84">N47-I47</f>
        <v>6</v>
      </c>
      <c r="T47">
        <f t="shared" ref="T47:T78" si="85">O47-J47</f>
        <v>192</v>
      </c>
      <c r="U47">
        <f t="shared" ref="U47:U78" si="86">P47-K47</f>
        <v>5</v>
      </c>
      <c r="V47" s="3">
        <f t="shared" ref="V47:V78" si="87">Q47-L47</f>
        <v>7</v>
      </c>
      <c r="W47" s="25">
        <v>18</v>
      </c>
      <c r="X47" s="25"/>
    </row>
    <row r="48" spans="1:24">
      <c r="A48">
        <f>A47</f>
        <v>10</v>
      </c>
      <c r="B48" s="4" t="str">
        <f>B47</f>
        <v>Hospital Visit</v>
      </c>
      <c r="C48" t="s">
        <v>27</v>
      </c>
      <c r="D48" t="str">
        <f t="shared" ref="D48:D50" si="88">IF(OR(C48="A", C48="B"), "near", "far")</f>
        <v>near</v>
      </c>
      <c r="E48" s="4" t="str">
        <f t="shared" ref="E48:E50" si="89">IF(OR(C48="A", C48="C"), "short", "long")</f>
        <v>long</v>
      </c>
      <c r="F48" s="7">
        <v>2</v>
      </c>
      <c r="G48" s="4">
        <v>4</v>
      </c>
      <c r="H48">
        <f>H47</f>
        <v>5</v>
      </c>
      <c r="I48">
        <f>I47</f>
        <v>1</v>
      </c>
      <c r="J48" s="7">
        <v>36</v>
      </c>
      <c r="K48">
        <f>K47</f>
        <v>1</v>
      </c>
      <c r="L48" s="4">
        <f>L47</f>
        <v>2</v>
      </c>
      <c r="M48">
        <f>M47</f>
        <v>33</v>
      </c>
      <c r="N48">
        <f>N47</f>
        <v>7</v>
      </c>
      <c r="O48" s="7">
        <v>257</v>
      </c>
      <c r="P48">
        <f>P47</f>
        <v>6</v>
      </c>
      <c r="Q48" s="4">
        <f>Q47</f>
        <v>9</v>
      </c>
      <c r="R48">
        <f t="shared" si="83"/>
        <v>28</v>
      </c>
      <c r="S48">
        <f t="shared" si="84"/>
        <v>6</v>
      </c>
      <c r="T48">
        <f t="shared" si="85"/>
        <v>221</v>
      </c>
      <c r="U48">
        <f t="shared" si="86"/>
        <v>5</v>
      </c>
      <c r="V48" s="4">
        <f t="shared" si="87"/>
        <v>7</v>
      </c>
      <c r="W48" s="25">
        <v>19</v>
      </c>
      <c r="X48" s="25"/>
    </row>
    <row r="49" spans="1:24">
      <c r="A49">
        <f t="shared" ref="A49:B49" si="90">A48</f>
        <v>10</v>
      </c>
      <c r="B49" s="4" t="str">
        <f t="shared" si="90"/>
        <v>Hospital Visit</v>
      </c>
      <c r="C49" t="s">
        <v>14</v>
      </c>
      <c r="D49" t="str">
        <f t="shared" si="88"/>
        <v>far</v>
      </c>
      <c r="E49" s="4" t="str">
        <f t="shared" si="89"/>
        <v>short</v>
      </c>
      <c r="F49" s="7">
        <v>4</v>
      </c>
      <c r="G49" s="4">
        <v>3</v>
      </c>
      <c r="H49">
        <f t="shared" ref="H49:I49" si="91">H48</f>
        <v>5</v>
      </c>
      <c r="I49">
        <f t="shared" si="91"/>
        <v>1</v>
      </c>
      <c r="J49" s="7">
        <v>38</v>
      </c>
      <c r="K49">
        <f t="shared" ref="K49:N49" si="92">K48</f>
        <v>1</v>
      </c>
      <c r="L49" s="4">
        <f t="shared" si="92"/>
        <v>2</v>
      </c>
      <c r="M49">
        <f t="shared" si="92"/>
        <v>33</v>
      </c>
      <c r="N49">
        <f t="shared" si="92"/>
        <v>7</v>
      </c>
      <c r="O49" s="7">
        <v>251</v>
      </c>
      <c r="P49">
        <f t="shared" ref="P49:Q49" si="93">P48</f>
        <v>6</v>
      </c>
      <c r="Q49" s="4">
        <f t="shared" si="93"/>
        <v>9</v>
      </c>
      <c r="R49">
        <f t="shared" si="83"/>
        <v>28</v>
      </c>
      <c r="S49">
        <f t="shared" si="84"/>
        <v>6</v>
      </c>
      <c r="T49">
        <f t="shared" si="85"/>
        <v>213</v>
      </c>
      <c r="U49">
        <f t="shared" si="86"/>
        <v>5</v>
      </c>
      <c r="V49" s="4">
        <f t="shared" si="87"/>
        <v>7</v>
      </c>
      <c r="W49" s="25">
        <v>17</v>
      </c>
      <c r="X49" s="25"/>
    </row>
    <row r="50" spans="1:24">
      <c r="A50" s="2">
        <f t="shared" ref="A50:B50" si="94">A49</f>
        <v>10</v>
      </c>
      <c r="B50" s="5" t="str">
        <f t="shared" si="94"/>
        <v>Hospital Visit</v>
      </c>
      <c r="C50" s="2" t="s">
        <v>16</v>
      </c>
      <c r="D50" s="2" t="str">
        <f t="shared" si="88"/>
        <v>far</v>
      </c>
      <c r="E50" s="5" t="str">
        <f t="shared" si="89"/>
        <v>long</v>
      </c>
      <c r="F50" s="2">
        <v>4</v>
      </c>
      <c r="G50" s="5">
        <v>3</v>
      </c>
      <c r="H50" s="2">
        <f t="shared" ref="H50:I50" si="95">H49</f>
        <v>5</v>
      </c>
      <c r="I50" s="2">
        <f t="shared" si="95"/>
        <v>1</v>
      </c>
      <c r="J50" s="2">
        <v>36</v>
      </c>
      <c r="K50" s="2">
        <f t="shared" ref="K50:N50" si="96">K49</f>
        <v>1</v>
      </c>
      <c r="L50" s="5">
        <f t="shared" si="96"/>
        <v>2</v>
      </c>
      <c r="M50" s="2">
        <f t="shared" si="96"/>
        <v>33</v>
      </c>
      <c r="N50" s="2">
        <f t="shared" si="96"/>
        <v>7</v>
      </c>
      <c r="O50" s="2">
        <v>253</v>
      </c>
      <c r="P50" s="2">
        <f t="shared" ref="P50:Q50" si="97">P49</f>
        <v>6</v>
      </c>
      <c r="Q50" s="5">
        <f t="shared" si="97"/>
        <v>9</v>
      </c>
      <c r="R50" s="6">
        <f t="shared" si="83"/>
        <v>28</v>
      </c>
      <c r="S50" s="2">
        <f t="shared" si="84"/>
        <v>6</v>
      </c>
      <c r="T50" s="2">
        <f t="shared" si="85"/>
        <v>217</v>
      </c>
      <c r="U50" s="2">
        <f t="shared" si="86"/>
        <v>5</v>
      </c>
      <c r="V50" s="5">
        <f t="shared" si="87"/>
        <v>7</v>
      </c>
      <c r="W50" s="26">
        <v>17</v>
      </c>
      <c r="X50" s="26">
        <f>W50+1</f>
        <v>18</v>
      </c>
    </row>
    <row r="51" spans="1:24">
      <c r="A51">
        <v>11</v>
      </c>
      <c r="B51" s="4" t="s">
        <v>39</v>
      </c>
      <c r="C51" t="s">
        <v>17</v>
      </c>
      <c r="D51" t="str">
        <f>IF(OR(C51="A", C51="B"), "near", "far")</f>
        <v>near</v>
      </c>
      <c r="E51" s="4" t="str">
        <f>IF(OR(C51="A", C51="C"), "short", "long")</f>
        <v>short</v>
      </c>
      <c r="F51" s="7">
        <v>2</v>
      </c>
      <c r="G51" s="4">
        <v>3</v>
      </c>
      <c r="H51">
        <v>4</v>
      </c>
      <c r="I51">
        <v>1</v>
      </c>
      <c r="J51" s="7">
        <v>34</v>
      </c>
      <c r="K51">
        <v>1</v>
      </c>
      <c r="L51" s="4">
        <v>9</v>
      </c>
      <c r="M51" s="7">
        <v>25</v>
      </c>
      <c r="N51" s="7">
        <v>7</v>
      </c>
      <c r="O51" s="7">
        <v>226</v>
      </c>
      <c r="P51">
        <v>7</v>
      </c>
      <c r="Q51" s="4">
        <v>57</v>
      </c>
      <c r="R51">
        <f t="shared" si="83"/>
        <v>21</v>
      </c>
      <c r="S51">
        <f t="shared" si="84"/>
        <v>6</v>
      </c>
      <c r="T51">
        <f t="shared" si="85"/>
        <v>192</v>
      </c>
      <c r="U51">
        <f t="shared" si="86"/>
        <v>6</v>
      </c>
      <c r="V51" s="3">
        <f t="shared" si="87"/>
        <v>48</v>
      </c>
      <c r="W51" s="25">
        <v>18</v>
      </c>
      <c r="X51" s="25"/>
    </row>
    <row r="52" spans="1:24">
      <c r="A52">
        <f>A51</f>
        <v>11</v>
      </c>
      <c r="B52" s="4" t="str">
        <f>B51</f>
        <v>Making Music</v>
      </c>
      <c r="C52" t="s">
        <v>27</v>
      </c>
      <c r="D52" t="str">
        <f t="shared" ref="D52:D54" si="98">IF(OR(C52="A", C52="B"), "near", "far")</f>
        <v>near</v>
      </c>
      <c r="E52" s="4" t="str">
        <f t="shared" ref="E52:E54" si="99">IF(OR(C52="A", C52="C"), "short", "long")</f>
        <v>long</v>
      </c>
      <c r="F52" s="7">
        <v>1</v>
      </c>
      <c r="G52" s="4">
        <v>4</v>
      </c>
      <c r="H52">
        <f>H51</f>
        <v>4</v>
      </c>
      <c r="I52">
        <f>I51</f>
        <v>1</v>
      </c>
      <c r="J52" s="7">
        <v>37</v>
      </c>
      <c r="K52">
        <f>K51</f>
        <v>1</v>
      </c>
      <c r="L52" s="4">
        <f>L51</f>
        <v>9</v>
      </c>
      <c r="M52">
        <f>M51</f>
        <v>25</v>
      </c>
      <c r="N52">
        <f>N51</f>
        <v>7</v>
      </c>
      <c r="O52" s="7">
        <v>236</v>
      </c>
      <c r="P52">
        <f>P51</f>
        <v>7</v>
      </c>
      <c r="Q52" s="4">
        <f>Q51</f>
        <v>57</v>
      </c>
      <c r="R52">
        <f t="shared" si="83"/>
        <v>21</v>
      </c>
      <c r="S52">
        <f t="shared" si="84"/>
        <v>6</v>
      </c>
      <c r="T52">
        <f t="shared" si="85"/>
        <v>199</v>
      </c>
      <c r="U52">
        <f t="shared" si="86"/>
        <v>6</v>
      </c>
      <c r="V52" s="4">
        <f t="shared" si="87"/>
        <v>48</v>
      </c>
      <c r="W52" s="25">
        <v>17</v>
      </c>
      <c r="X52" s="25"/>
    </row>
    <row r="53" spans="1:24">
      <c r="A53">
        <f t="shared" ref="A53:B53" si="100">A52</f>
        <v>11</v>
      </c>
      <c r="B53" s="4" t="str">
        <f t="shared" si="100"/>
        <v>Making Music</v>
      </c>
      <c r="C53" t="s">
        <v>14</v>
      </c>
      <c r="D53" t="str">
        <f t="shared" si="98"/>
        <v>far</v>
      </c>
      <c r="E53" s="4" t="str">
        <f t="shared" si="99"/>
        <v>short</v>
      </c>
      <c r="F53" s="7">
        <v>3</v>
      </c>
      <c r="G53" s="4">
        <v>2</v>
      </c>
      <c r="H53">
        <f t="shared" ref="H53:I53" si="101">H52</f>
        <v>4</v>
      </c>
      <c r="I53">
        <f t="shared" si="101"/>
        <v>1</v>
      </c>
      <c r="J53" s="7">
        <v>36</v>
      </c>
      <c r="K53">
        <f t="shared" ref="K53:N53" si="102">K52</f>
        <v>1</v>
      </c>
      <c r="L53" s="4">
        <f t="shared" si="102"/>
        <v>9</v>
      </c>
      <c r="M53">
        <f t="shared" si="102"/>
        <v>25</v>
      </c>
      <c r="N53">
        <f t="shared" si="102"/>
        <v>7</v>
      </c>
      <c r="O53" s="7">
        <v>237</v>
      </c>
      <c r="P53">
        <f t="shared" ref="P53:Q53" si="103">P52</f>
        <v>7</v>
      </c>
      <c r="Q53" s="4">
        <f t="shared" si="103"/>
        <v>57</v>
      </c>
      <c r="R53">
        <f t="shared" si="83"/>
        <v>21</v>
      </c>
      <c r="S53">
        <f t="shared" si="84"/>
        <v>6</v>
      </c>
      <c r="T53">
        <f t="shared" si="85"/>
        <v>201</v>
      </c>
      <c r="U53">
        <f t="shared" si="86"/>
        <v>6</v>
      </c>
      <c r="V53" s="4">
        <f t="shared" si="87"/>
        <v>48</v>
      </c>
      <c r="W53" s="25">
        <v>16</v>
      </c>
      <c r="X53" s="25"/>
    </row>
    <row r="54" spans="1:24">
      <c r="A54" s="2">
        <f t="shared" ref="A54:B54" si="104">A53</f>
        <v>11</v>
      </c>
      <c r="B54" s="5" t="str">
        <f t="shared" si="104"/>
        <v>Making Music</v>
      </c>
      <c r="C54" s="2" t="s">
        <v>16</v>
      </c>
      <c r="D54" s="2" t="str">
        <f t="shared" si="98"/>
        <v>far</v>
      </c>
      <c r="E54" s="5" t="str">
        <f t="shared" si="99"/>
        <v>long</v>
      </c>
      <c r="F54" s="2">
        <v>4</v>
      </c>
      <c r="G54" s="5">
        <v>3</v>
      </c>
      <c r="H54" s="2">
        <f t="shared" ref="H54:I54" si="105">H53</f>
        <v>4</v>
      </c>
      <c r="I54" s="2">
        <f t="shared" si="105"/>
        <v>1</v>
      </c>
      <c r="J54" s="2">
        <v>37</v>
      </c>
      <c r="K54" s="2">
        <f t="shared" ref="K54:N54" si="106">K53</f>
        <v>1</v>
      </c>
      <c r="L54" s="5">
        <f t="shared" si="106"/>
        <v>9</v>
      </c>
      <c r="M54" s="2">
        <f t="shared" si="106"/>
        <v>25</v>
      </c>
      <c r="N54" s="2">
        <f t="shared" si="106"/>
        <v>7</v>
      </c>
      <c r="O54" s="2">
        <v>241</v>
      </c>
      <c r="P54" s="2">
        <f t="shared" ref="P54:Q54" si="107">P53</f>
        <v>7</v>
      </c>
      <c r="Q54" s="5">
        <f t="shared" si="107"/>
        <v>57</v>
      </c>
      <c r="R54" s="6">
        <f t="shared" si="83"/>
        <v>21</v>
      </c>
      <c r="S54" s="2">
        <f t="shared" si="84"/>
        <v>6</v>
      </c>
      <c r="T54" s="2">
        <f t="shared" si="85"/>
        <v>204</v>
      </c>
      <c r="U54" s="2">
        <f t="shared" si="86"/>
        <v>6</v>
      </c>
      <c r="V54" s="5">
        <f t="shared" si="87"/>
        <v>48</v>
      </c>
      <c r="W54" s="26">
        <v>17</v>
      </c>
      <c r="X54" s="26">
        <f>W54+1</f>
        <v>18</v>
      </c>
    </row>
    <row r="55" spans="1:24">
      <c r="A55">
        <v>12</v>
      </c>
      <c r="B55" s="4" t="s">
        <v>40</v>
      </c>
      <c r="C55" t="s">
        <v>17</v>
      </c>
      <c r="D55" t="str">
        <f>IF(OR(C55="A", C55="B"), "near", "far")</f>
        <v>near</v>
      </c>
      <c r="E55" s="4" t="str">
        <f>IF(OR(C55="A", C55="C"), "short", "long")</f>
        <v>short</v>
      </c>
      <c r="F55" s="7">
        <v>2</v>
      </c>
      <c r="G55" s="4">
        <v>1</v>
      </c>
      <c r="H55">
        <v>2</v>
      </c>
      <c r="I55">
        <v>1</v>
      </c>
      <c r="J55" s="7">
        <v>31</v>
      </c>
      <c r="K55">
        <v>1</v>
      </c>
      <c r="L55" s="4">
        <v>2</v>
      </c>
      <c r="M55">
        <v>16</v>
      </c>
      <c r="N55">
        <v>8</v>
      </c>
      <c r="O55" s="7">
        <v>202</v>
      </c>
      <c r="P55">
        <v>6</v>
      </c>
      <c r="Q55" s="4">
        <v>13</v>
      </c>
      <c r="R55">
        <f t="shared" si="83"/>
        <v>14</v>
      </c>
      <c r="S55">
        <f t="shared" si="84"/>
        <v>7</v>
      </c>
      <c r="T55">
        <f t="shared" si="85"/>
        <v>171</v>
      </c>
      <c r="U55">
        <f t="shared" si="86"/>
        <v>5</v>
      </c>
      <c r="V55" s="3">
        <f t="shared" si="87"/>
        <v>11</v>
      </c>
      <c r="W55" s="25">
        <v>12</v>
      </c>
      <c r="X55" s="25"/>
    </row>
    <row r="56" spans="1:24">
      <c r="A56">
        <f>A55</f>
        <v>12</v>
      </c>
      <c r="B56" s="4" t="str">
        <f>B55</f>
        <v>On the Water</v>
      </c>
      <c r="C56" t="s">
        <v>27</v>
      </c>
      <c r="D56" t="str">
        <f t="shared" ref="D56:D58" si="108">IF(OR(C56="A", C56="B"), "near", "far")</f>
        <v>near</v>
      </c>
      <c r="E56" s="4" t="str">
        <f t="shared" ref="E56:E58" si="109">IF(OR(C56="A", C56="C"), "short", "long")</f>
        <v>long</v>
      </c>
      <c r="F56" s="7">
        <v>2</v>
      </c>
      <c r="G56" s="4">
        <v>4</v>
      </c>
      <c r="H56">
        <f>H55</f>
        <v>2</v>
      </c>
      <c r="I56">
        <f>I55</f>
        <v>1</v>
      </c>
      <c r="J56" s="7">
        <v>32</v>
      </c>
      <c r="K56">
        <f>K55</f>
        <v>1</v>
      </c>
      <c r="L56" s="4">
        <f>L55</f>
        <v>2</v>
      </c>
      <c r="M56">
        <f>M55</f>
        <v>16</v>
      </c>
      <c r="N56">
        <f>N55</f>
        <v>8</v>
      </c>
      <c r="O56" s="7">
        <v>208</v>
      </c>
      <c r="P56">
        <f>P55</f>
        <v>6</v>
      </c>
      <c r="Q56" s="4">
        <f>Q55</f>
        <v>13</v>
      </c>
      <c r="R56">
        <f t="shared" si="83"/>
        <v>14</v>
      </c>
      <c r="S56">
        <f t="shared" si="84"/>
        <v>7</v>
      </c>
      <c r="T56">
        <f t="shared" si="85"/>
        <v>176</v>
      </c>
      <c r="U56">
        <f t="shared" si="86"/>
        <v>5</v>
      </c>
      <c r="V56" s="4">
        <f t="shared" si="87"/>
        <v>11</v>
      </c>
      <c r="W56" s="25">
        <v>11</v>
      </c>
      <c r="X56" s="25"/>
    </row>
    <row r="57" spans="1:24">
      <c r="A57">
        <f t="shared" ref="A57:B57" si="110">A56</f>
        <v>12</v>
      </c>
      <c r="B57" s="4" t="str">
        <f t="shared" si="110"/>
        <v>On the Water</v>
      </c>
      <c r="C57" t="s">
        <v>14</v>
      </c>
      <c r="D57" t="str">
        <f t="shared" si="108"/>
        <v>far</v>
      </c>
      <c r="E57" s="4" t="str">
        <f t="shared" si="109"/>
        <v>short</v>
      </c>
      <c r="F57" s="7">
        <v>5</v>
      </c>
      <c r="G57" s="4">
        <v>2</v>
      </c>
      <c r="H57">
        <f t="shared" ref="H57:I57" si="111">H56</f>
        <v>2</v>
      </c>
      <c r="I57">
        <f t="shared" si="111"/>
        <v>1</v>
      </c>
      <c r="J57" s="7">
        <v>32</v>
      </c>
      <c r="K57">
        <f t="shared" ref="K57:N57" si="112">K56</f>
        <v>1</v>
      </c>
      <c r="L57" s="4">
        <f t="shared" si="112"/>
        <v>2</v>
      </c>
      <c r="M57">
        <f t="shared" si="112"/>
        <v>16</v>
      </c>
      <c r="N57">
        <f t="shared" si="112"/>
        <v>8</v>
      </c>
      <c r="O57" s="7">
        <v>213</v>
      </c>
      <c r="P57">
        <f t="shared" ref="P57:Q57" si="113">P56</f>
        <v>6</v>
      </c>
      <c r="Q57" s="4">
        <f t="shared" si="113"/>
        <v>13</v>
      </c>
      <c r="R57">
        <f t="shared" si="83"/>
        <v>14</v>
      </c>
      <c r="S57">
        <f t="shared" si="84"/>
        <v>7</v>
      </c>
      <c r="T57">
        <f t="shared" si="85"/>
        <v>181</v>
      </c>
      <c r="U57">
        <f t="shared" si="86"/>
        <v>5</v>
      </c>
      <c r="V57" s="4">
        <f t="shared" si="87"/>
        <v>11</v>
      </c>
      <c r="W57" s="25">
        <v>13</v>
      </c>
      <c r="X57" s="25"/>
    </row>
    <row r="58" spans="1:24">
      <c r="A58" s="2">
        <f t="shared" ref="A58:B58" si="114">A57</f>
        <v>12</v>
      </c>
      <c r="B58" s="5" t="str">
        <f t="shared" si="114"/>
        <v>On the Water</v>
      </c>
      <c r="C58" s="2" t="s">
        <v>16</v>
      </c>
      <c r="D58" s="2" t="str">
        <f t="shared" si="108"/>
        <v>far</v>
      </c>
      <c r="E58" s="5" t="str">
        <f t="shared" si="109"/>
        <v>long</v>
      </c>
      <c r="F58" s="2">
        <v>4</v>
      </c>
      <c r="G58" s="5">
        <v>4</v>
      </c>
      <c r="H58" s="2">
        <f t="shared" ref="H58:I58" si="115">H57</f>
        <v>2</v>
      </c>
      <c r="I58" s="2">
        <f t="shared" si="115"/>
        <v>1</v>
      </c>
      <c r="J58" s="2">
        <v>31</v>
      </c>
      <c r="K58" s="2">
        <f t="shared" ref="K58:N58" si="116">K57</f>
        <v>1</v>
      </c>
      <c r="L58" s="5">
        <f t="shared" si="116"/>
        <v>2</v>
      </c>
      <c r="M58" s="2">
        <f t="shared" si="116"/>
        <v>16</v>
      </c>
      <c r="N58" s="2">
        <f t="shared" si="116"/>
        <v>8</v>
      </c>
      <c r="O58" s="2">
        <v>200</v>
      </c>
      <c r="P58" s="2">
        <f t="shared" ref="P58:Q58" si="117">P57</f>
        <v>6</v>
      </c>
      <c r="Q58" s="5">
        <f t="shared" si="117"/>
        <v>13</v>
      </c>
      <c r="R58" s="6">
        <f t="shared" si="83"/>
        <v>14</v>
      </c>
      <c r="S58" s="2">
        <f t="shared" si="84"/>
        <v>7</v>
      </c>
      <c r="T58" s="2">
        <f t="shared" si="85"/>
        <v>169</v>
      </c>
      <c r="U58" s="2">
        <f t="shared" si="86"/>
        <v>5</v>
      </c>
      <c r="V58" s="5">
        <f t="shared" si="87"/>
        <v>11</v>
      </c>
      <c r="W58" s="26">
        <v>9</v>
      </c>
      <c r="X58" s="26">
        <f>W58+1</f>
        <v>10</v>
      </c>
    </row>
    <row r="59" spans="1:24">
      <c r="A59">
        <v>13</v>
      </c>
      <c r="B59" s="4" t="s">
        <v>41</v>
      </c>
      <c r="C59" t="s">
        <v>17</v>
      </c>
      <c r="D59" t="str">
        <f>IF(OR(C59="A", C59="B"), "near", "far")</f>
        <v>near</v>
      </c>
      <c r="E59" s="4" t="str">
        <f>IF(OR(C59="A", C59="C"), "short", "long")</f>
        <v>short</v>
      </c>
      <c r="F59" s="7">
        <v>2</v>
      </c>
      <c r="G59" s="4">
        <v>1</v>
      </c>
      <c r="H59">
        <v>7</v>
      </c>
      <c r="I59">
        <v>1</v>
      </c>
      <c r="J59" s="7">
        <v>30</v>
      </c>
      <c r="K59">
        <v>1</v>
      </c>
      <c r="L59" s="4">
        <v>2</v>
      </c>
      <c r="M59" s="7">
        <v>47</v>
      </c>
      <c r="N59" s="7">
        <v>8</v>
      </c>
      <c r="O59" s="7">
        <v>202</v>
      </c>
      <c r="P59">
        <v>8</v>
      </c>
      <c r="Q59" s="4">
        <v>15</v>
      </c>
      <c r="R59">
        <f t="shared" si="83"/>
        <v>40</v>
      </c>
      <c r="S59">
        <f t="shared" si="84"/>
        <v>7</v>
      </c>
      <c r="T59">
        <f t="shared" si="85"/>
        <v>172</v>
      </c>
      <c r="U59">
        <f t="shared" si="86"/>
        <v>7</v>
      </c>
      <c r="V59" s="3">
        <f t="shared" si="87"/>
        <v>13</v>
      </c>
      <c r="W59" s="25">
        <v>14</v>
      </c>
      <c r="X59" s="25"/>
    </row>
    <row r="60" spans="1:24">
      <c r="A60">
        <v>13</v>
      </c>
      <c r="B60" s="4" t="str">
        <f>B59</f>
        <v>Packing for London</v>
      </c>
      <c r="C60" t="s">
        <v>27</v>
      </c>
      <c r="D60" t="str">
        <f t="shared" ref="D60:D62" si="118">IF(OR(C60="A", C60="B"), "near", "far")</f>
        <v>near</v>
      </c>
      <c r="E60" s="4" t="str">
        <f t="shared" ref="E60:E62" si="119">IF(OR(C60="A", C60="C"), "short", "long")</f>
        <v>long</v>
      </c>
      <c r="F60" s="7">
        <v>2</v>
      </c>
      <c r="G60" s="4">
        <v>3</v>
      </c>
      <c r="H60">
        <f>H59</f>
        <v>7</v>
      </c>
      <c r="I60">
        <f>I59</f>
        <v>1</v>
      </c>
      <c r="J60" s="7">
        <v>34</v>
      </c>
      <c r="K60">
        <f>K59</f>
        <v>1</v>
      </c>
      <c r="L60" s="4">
        <f>L59</f>
        <v>2</v>
      </c>
      <c r="M60">
        <f>M59</f>
        <v>47</v>
      </c>
      <c r="N60">
        <f>N59</f>
        <v>8</v>
      </c>
      <c r="O60" s="7">
        <v>228</v>
      </c>
      <c r="P60">
        <f>P59</f>
        <v>8</v>
      </c>
      <c r="Q60" s="4">
        <f>Q59</f>
        <v>15</v>
      </c>
      <c r="R60">
        <f t="shared" si="83"/>
        <v>40</v>
      </c>
      <c r="S60">
        <f t="shared" si="84"/>
        <v>7</v>
      </c>
      <c r="T60">
        <f t="shared" si="85"/>
        <v>194</v>
      </c>
      <c r="U60">
        <f t="shared" si="86"/>
        <v>7</v>
      </c>
      <c r="V60" s="4">
        <f t="shared" si="87"/>
        <v>13</v>
      </c>
      <c r="W60" s="25">
        <v>16</v>
      </c>
      <c r="X60" s="25"/>
    </row>
    <row r="61" spans="1:24">
      <c r="A61">
        <f t="shared" ref="A61:B61" si="120">A60</f>
        <v>13</v>
      </c>
      <c r="B61" s="4" t="str">
        <f t="shared" si="120"/>
        <v>Packing for London</v>
      </c>
      <c r="C61" t="s">
        <v>14</v>
      </c>
      <c r="D61" t="str">
        <f t="shared" si="118"/>
        <v>far</v>
      </c>
      <c r="E61" s="4" t="str">
        <f t="shared" si="119"/>
        <v>short</v>
      </c>
      <c r="F61" s="7">
        <v>6</v>
      </c>
      <c r="G61" s="4">
        <v>2</v>
      </c>
      <c r="H61">
        <f t="shared" ref="H61:I61" si="121">H60</f>
        <v>7</v>
      </c>
      <c r="I61">
        <f t="shared" si="121"/>
        <v>1</v>
      </c>
      <c r="J61" s="7">
        <v>36</v>
      </c>
      <c r="K61">
        <f t="shared" ref="K61:N61" si="122">K60</f>
        <v>1</v>
      </c>
      <c r="L61" s="4">
        <f t="shared" si="122"/>
        <v>2</v>
      </c>
      <c r="M61">
        <f t="shared" si="122"/>
        <v>47</v>
      </c>
      <c r="N61">
        <f t="shared" si="122"/>
        <v>8</v>
      </c>
      <c r="O61" s="7">
        <v>241</v>
      </c>
      <c r="P61">
        <f t="shared" ref="P61:Q61" si="123">P60</f>
        <v>8</v>
      </c>
      <c r="Q61" s="4">
        <f t="shared" si="123"/>
        <v>15</v>
      </c>
      <c r="R61">
        <f t="shared" si="83"/>
        <v>40</v>
      </c>
      <c r="S61">
        <f t="shared" si="84"/>
        <v>7</v>
      </c>
      <c r="T61">
        <f t="shared" si="85"/>
        <v>205</v>
      </c>
      <c r="U61">
        <f t="shared" si="86"/>
        <v>7</v>
      </c>
      <c r="V61" s="4">
        <f t="shared" si="87"/>
        <v>13</v>
      </c>
      <c r="W61" s="25">
        <v>16</v>
      </c>
      <c r="X61" s="25"/>
    </row>
    <row r="62" spans="1:24">
      <c r="A62" s="2">
        <f t="shared" ref="A62:B62" si="124">A61</f>
        <v>13</v>
      </c>
      <c r="B62" s="5" t="str">
        <f t="shared" si="124"/>
        <v>Packing for London</v>
      </c>
      <c r="C62" s="2" t="s">
        <v>16</v>
      </c>
      <c r="D62" s="2" t="str">
        <f t="shared" si="118"/>
        <v>far</v>
      </c>
      <c r="E62" s="5" t="str">
        <f t="shared" si="119"/>
        <v>long</v>
      </c>
      <c r="F62" s="2">
        <v>5</v>
      </c>
      <c r="G62" s="5">
        <v>4</v>
      </c>
      <c r="H62" s="2">
        <f t="shared" ref="H62:I62" si="125">H61</f>
        <v>7</v>
      </c>
      <c r="I62" s="2">
        <f t="shared" si="125"/>
        <v>1</v>
      </c>
      <c r="J62" s="2">
        <v>35</v>
      </c>
      <c r="K62" s="2">
        <f t="shared" ref="K62:N62" si="126">K61</f>
        <v>1</v>
      </c>
      <c r="L62" s="5">
        <f t="shared" si="126"/>
        <v>2</v>
      </c>
      <c r="M62" s="2">
        <f t="shared" si="126"/>
        <v>47</v>
      </c>
      <c r="N62" s="2">
        <f t="shared" si="126"/>
        <v>8</v>
      </c>
      <c r="O62" s="2">
        <v>260</v>
      </c>
      <c r="P62" s="2">
        <f t="shared" ref="P62:Q62" si="127">P61</f>
        <v>8</v>
      </c>
      <c r="Q62" s="5">
        <f t="shared" si="127"/>
        <v>15</v>
      </c>
      <c r="R62" s="6">
        <f t="shared" si="83"/>
        <v>40</v>
      </c>
      <c r="S62" s="2">
        <f t="shared" si="84"/>
        <v>7</v>
      </c>
      <c r="T62" s="2">
        <f t="shared" si="85"/>
        <v>225</v>
      </c>
      <c r="U62" s="2">
        <f t="shared" si="86"/>
        <v>7</v>
      </c>
      <c r="V62" s="5">
        <f t="shared" si="87"/>
        <v>13</v>
      </c>
      <c r="W62" s="26">
        <v>17</v>
      </c>
      <c r="X62" s="26">
        <f>W62+1</f>
        <v>18</v>
      </c>
    </row>
    <row r="63" spans="1:24">
      <c r="A63">
        <v>14</v>
      </c>
      <c r="B63" s="4" t="s">
        <v>42</v>
      </c>
      <c r="C63" t="s">
        <v>17</v>
      </c>
      <c r="D63" t="str">
        <f>IF(OR(C63="A", C63="B"), "near", "far")</f>
        <v>near</v>
      </c>
      <c r="E63" s="4" t="str">
        <f>IF(OR(C63="A", C63="C"), "short", "long")</f>
        <v>short</v>
      </c>
      <c r="F63" s="7">
        <v>3</v>
      </c>
      <c r="G63" s="4">
        <v>4</v>
      </c>
      <c r="H63">
        <v>9</v>
      </c>
      <c r="I63">
        <v>1</v>
      </c>
      <c r="J63" s="7">
        <v>32</v>
      </c>
      <c r="K63">
        <v>1</v>
      </c>
      <c r="L63" s="4">
        <v>4</v>
      </c>
      <c r="M63">
        <v>67</v>
      </c>
      <c r="N63">
        <v>5</v>
      </c>
      <c r="O63" s="7">
        <v>196</v>
      </c>
      <c r="P63">
        <v>6</v>
      </c>
      <c r="Q63" s="4">
        <v>17</v>
      </c>
      <c r="R63">
        <f t="shared" si="83"/>
        <v>58</v>
      </c>
      <c r="S63">
        <f t="shared" si="84"/>
        <v>4</v>
      </c>
      <c r="T63">
        <f t="shared" si="85"/>
        <v>164</v>
      </c>
      <c r="U63">
        <f t="shared" si="86"/>
        <v>5</v>
      </c>
      <c r="V63" s="3">
        <f t="shared" si="87"/>
        <v>13</v>
      </c>
      <c r="W63" s="25">
        <v>14</v>
      </c>
      <c r="X63" s="25"/>
    </row>
    <row r="64" spans="1:24">
      <c r="A64">
        <f>A63</f>
        <v>14</v>
      </c>
      <c r="B64" s="4" t="str">
        <f>B63</f>
        <v>Pet Sitter</v>
      </c>
      <c r="C64" t="s">
        <v>27</v>
      </c>
      <c r="D64" t="str">
        <f t="shared" ref="D64:D66" si="128">IF(OR(C64="A", C64="B"), "near", "far")</f>
        <v>near</v>
      </c>
      <c r="E64" s="4" t="str">
        <f t="shared" ref="E64:E66" si="129">IF(OR(C64="A", C64="C"), "short", "long")</f>
        <v>long</v>
      </c>
      <c r="F64" s="7">
        <v>2</v>
      </c>
      <c r="G64" s="4">
        <v>2</v>
      </c>
      <c r="H64">
        <f>H63</f>
        <v>9</v>
      </c>
      <c r="I64">
        <v>1</v>
      </c>
      <c r="J64" s="7">
        <v>34</v>
      </c>
      <c r="K64">
        <f>K63</f>
        <v>1</v>
      </c>
      <c r="L64" s="4">
        <f>L63</f>
        <v>4</v>
      </c>
      <c r="M64">
        <f>M63</f>
        <v>67</v>
      </c>
      <c r="N64">
        <f>N63</f>
        <v>5</v>
      </c>
      <c r="O64" s="7">
        <v>206</v>
      </c>
      <c r="P64">
        <f>P63</f>
        <v>6</v>
      </c>
      <c r="Q64" s="4">
        <f>Q63</f>
        <v>17</v>
      </c>
      <c r="R64">
        <f t="shared" si="83"/>
        <v>58</v>
      </c>
      <c r="S64">
        <f t="shared" si="84"/>
        <v>4</v>
      </c>
      <c r="T64">
        <f t="shared" si="85"/>
        <v>172</v>
      </c>
      <c r="U64">
        <f t="shared" si="86"/>
        <v>5</v>
      </c>
      <c r="V64" s="4">
        <f t="shared" si="87"/>
        <v>13</v>
      </c>
      <c r="W64" s="25">
        <v>13</v>
      </c>
      <c r="X64" s="25"/>
    </row>
    <row r="65" spans="1:24">
      <c r="A65">
        <f t="shared" ref="A65:B65" si="130">A64</f>
        <v>14</v>
      </c>
      <c r="B65" s="4" t="str">
        <f t="shared" si="130"/>
        <v>Pet Sitter</v>
      </c>
      <c r="C65" t="s">
        <v>14</v>
      </c>
      <c r="D65" t="str">
        <f t="shared" si="128"/>
        <v>far</v>
      </c>
      <c r="E65" s="4" t="str">
        <f t="shared" si="129"/>
        <v>short</v>
      </c>
      <c r="F65" s="7">
        <v>3</v>
      </c>
      <c r="G65" s="4">
        <v>4</v>
      </c>
      <c r="H65">
        <f t="shared" ref="H65:I65" si="131">H64</f>
        <v>9</v>
      </c>
      <c r="I65">
        <f t="shared" si="131"/>
        <v>1</v>
      </c>
      <c r="J65" s="7">
        <v>34</v>
      </c>
      <c r="K65">
        <f t="shared" ref="K65:N65" si="132">K64</f>
        <v>1</v>
      </c>
      <c r="L65" s="4">
        <f t="shared" si="132"/>
        <v>4</v>
      </c>
      <c r="M65">
        <f t="shared" si="132"/>
        <v>67</v>
      </c>
      <c r="N65">
        <f t="shared" si="132"/>
        <v>5</v>
      </c>
      <c r="O65" s="7">
        <v>204</v>
      </c>
      <c r="P65">
        <f t="shared" ref="P65:Q65" si="133">P64</f>
        <v>6</v>
      </c>
      <c r="Q65" s="4">
        <f t="shared" si="133"/>
        <v>17</v>
      </c>
      <c r="R65">
        <f t="shared" si="83"/>
        <v>58</v>
      </c>
      <c r="S65">
        <f t="shared" si="84"/>
        <v>4</v>
      </c>
      <c r="T65">
        <f t="shared" si="85"/>
        <v>170</v>
      </c>
      <c r="U65">
        <f t="shared" si="86"/>
        <v>5</v>
      </c>
      <c r="V65" s="4">
        <f t="shared" si="87"/>
        <v>13</v>
      </c>
      <c r="W65" s="25">
        <v>15</v>
      </c>
      <c r="X65" s="25"/>
    </row>
    <row r="66" spans="1:24">
      <c r="A66" s="2">
        <f t="shared" ref="A66:B66" si="134">A65</f>
        <v>14</v>
      </c>
      <c r="B66" s="5" t="str">
        <f t="shared" si="134"/>
        <v>Pet Sitter</v>
      </c>
      <c r="C66" s="2" t="s">
        <v>16</v>
      </c>
      <c r="D66" s="2" t="str">
        <f t="shared" si="128"/>
        <v>far</v>
      </c>
      <c r="E66" s="5" t="str">
        <f t="shared" si="129"/>
        <v>long</v>
      </c>
      <c r="F66" s="2">
        <v>4</v>
      </c>
      <c r="G66" s="5">
        <v>4</v>
      </c>
      <c r="H66" s="2">
        <f t="shared" ref="H66:I66" si="135">H65</f>
        <v>9</v>
      </c>
      <c r="I66" s="2">
        <f t="shared" si="135"/>
        <v>1</v>
      </c>
      <c r="J66" s="2">
        <v>35</v>
      </c>
      <c r="K66" s="2">
        <f t="shared" ref="K66:N66" si="136">K65</f>
        <v>1</v>
      </c>
      <c r="L66" s="5">
        <f t="shared" si="136"/>
        <v>4</v>
      </c>
      <c r="M66" s="2">
        <f t="shared" si="136"/>
        <v>67</v>
      </c>
      <c r="N66" s="2">
        <f t="shared" si="136"/>
        <v>5</v>
      </c>
      <c r="O66" s="2">
        <v>202</v>
      </c>
      <c r="P66" s="2">
        <f t="shared" ref="P66:Q66" si="137">P65</f>
        <v>6</v>
      </c>
      <c r="Q66" s="5">
        <f t="shared" si="137"/>
        <v>17</v>
      </c>
      <c r="R66" s="6">
        <f t="shared" si="83"/>
        <v>58</v>
      </c>
      <c r="S66" s="2">
        <f t="shared" si="84"/>
        <v>4</v>
      </c>
      <c r="T66" s="2">
        <f t="shared" si="85"/>
        <v>167</v>
      </c>
      <c r="U66" s="2">
        <f t="shared" si="86"/>
        <v>5</v>
      </c>
      <c r="V66" s="5">
        <f t="shared" si="87"/>
        <v>13</v>
      </c>
      <c r="W66" s="26">
        <v>13</v>
      </c>
      <c r="X66" s="26">
        <f>W66+1</f>
        <v>14</v>
      </c>
    </row>
    <row r="67" spans="1:24">
      <c r="A67">
        <v>15</v>
      </c>
      <c r="B67" s="4" t="s">
        <v>43</v>
      </c>
      <c r="C67" t="s">
        <v>17</v>
      </c>
      <c r="D67" t="str">
        <f>IF(OR(C67="A", C67="B"), "near", "far")</f>
        <v>near</v>
      </c>
      <c r="E67" s="4" t="str">
        <f>IF(OR(C67="A", C67="C"), "short", "long")</f>
        <v>short</v>
      </c>
      <c r="F67" s="7">
        <v>1</v>
      </c>
      <c r="G67" s="4">
        <v>1</v>
      </c>
      <c r="H67">
        <v>4</v>
      </c>
      <c r="I67">
        <v>1</v>
      </c>
      <c r="J67" s="7">
        <v>35</v>
      </c>
      <c r="K67">
        <v>1</v>
      </c>
      <c r="L67" s="4">
        <v>4</v>
      </c>
      <c r="M67">
        <v>24</v>
      </c>
      <c r="N67">
        <v>5</v>
      </c>
      <c r="O67" s="7">
        <v>211</v>
      </c>
      <c r="P67">
        <v>7</v>
      </c>
      <c r="Q67" s="4">
        <v>26</v>
      </c>
      <c r="R67">
        <f t="shared" si="83"/>
        <v>20</v>
      </c>
      <c r="S67">
        <f t="shared" si="84"/>
        <v>4</v>
      </c>
      <c r="T67">
        <f t="shared" si="85"/>
        <v>176</v>
      </c>
      <c r="U67">
        <f t="shared" si="86"/>
        <v>6</v>
      </c>
      <c r="V67" s="3">
        <f t="shared" si="87"/>
        <v>22</v>
      </c>
      <c r="W67" s="25">
        <v>14</v>
      </c>
      <c r="X67" s="25"/>
    </row>
    <row r="68" spans="1:24">
      <c r="A68">
        <f>A67</f>
        <v>15</v>
      </c>
      <c r="B68" s="4" t="s">
        <v>43</v>
      </c>
      <c r="C68" t="s">
        <v>27</v>
      </c>
      <c r="D68" t="str">
        <f t="shared" ref="D68:D70" si="138">IF(OR(C68="A", C68="B"), "near", "far")</f>
        <v>near</v>
      </c>
      <c r="E68" s="4" t="str">
        <f t="shared" ref="E68:E70" si="139">IF(OR(C68="A", C68="C"), "short", "long")</f>
        <v>long</v>
      </c>
      <c r="F68" s="7">
        <v>1</v>
      </c>
      <c r="G68" s="4">
        <v>2</v>
      </c>
      <c r="H68">
        <f>H67</f>
        <v>4</v>
      </c>
      <c r="I68">
        <f>I67</f>
        <v>1</v>
      </c>
      <c r="J68" s="7">
        <v>36</v>
      </c>
      <c r="K68">
        <f>K67</f>
        <v>1</v>
      </c>
      <c r="L68" s="4">
        <f>L67</f>
        <v>4</v>
      </c>
      <c r="M68">
        <f>M67</f>
        <v>24</v>
      </c>
      <c r="N68">
        <f>N67</f>
        <v>5</v>
      </c>
      <c r="O68" s="7">
        <v>234</v>
      </c>
      <c r="P68">
        <f>P67</f>
        <v>7</v>
      </c>
      <c r="Q68" s="4">
        <f>Q67</f>
        <v>26</v>
      </c>
      <c r="R68">
        <f t="shared" si="83"/>
        <v>20</v>
      </c>
      <c r="S68">
        <f t="shared" si="84"/>
        <v>4</v>
      </c>
      <c r="T68">
        <f t="shared" si="85"/>
        <v>198</v>
      </c>
      <c r="U68">
        <f t="shared" si="86"/>
        <v>6</v>
      </c>
      <c r="V68" s="4">
        <f t="shared" si="87"/>
        <v>22</v>
      </c>
      <c r="W68" s="25">
        <v>14</v>
      </c>
      <c r="X68" s="25"/>
    </row>
    <row r="69" spans="1:24">
      <c r="A69">
        <f t="shared" ref="A69:B69" si="140">A68</f>
        <v>15</v>
      </c>
      <c r="B69" s="4" t="str">
        <f t="shared" si="140"/>
        <v>The Bake Off</v>
      </c>
      <c r="C69" t="s">
        <v>14</v>
      </c>
      <c r="D69" t="str">
        <f t="shared" si="138"/>
        <v>far</v>
      </c>
      <c r="E69" s="4" t="str">
        <f t="shared" si="139"/>
        <v>short</v>
      </c>
      <c r="F69" s="7">
        <v>4</v>
      </c>
      <c r="G69" s="4">
        <v>3</v>
      </c>
      <c r="H69">
        <f t="shared" ref="H69:I69" si="141">H68</f>
        <v>4</v>
      </c>
      <c r="I69">
        <f t="shared" si="141"/>
        <v>1</v>
      </c>
      <c r="J69" s="7">
        <v>34</v>
      </c>
      <c r="K69">
        <f t="shared" ref="K69:N69" si="142">K68</f>
        <v>1</v>
      </c>
      <c r="L69" s="4">
        <f t="shared" si="142"/>
        <v>4</v>
      </c>
      <c r="M69">
        <f t="shared" si="142"/>
        <v>24</v>
      </c>
      <c r="N69">
        <f t="shared" si="142"/>
        <v>5</v>
      </c>
      <c r="O69" s="7">
        <v>224</v>
      </c>
      <c r="P69">
        <f t="shared" ref="P69:Q69" si="143">P68</f>
        <v>7</v>
      </c>
      <c r="Q69" s="4">
        <f t="shared" si="143"/>
        <v>26</v>
      </c>
      <c r="R69">
        <f t="shared" si="83"/>
        <v>20</v>
      </c>
      <c r="S69">
        <f t="shared" si="84"/>
        <v>4</v>
      </c>
      <c r="T69">
        <f t="shared" si="85"/>
        <v>190</v>
      </c>
      <c r="U69">
        <f t="shared" si="86"/>
        <v>6</v>
      </c>
      <c r="V69" s="4">
        <f t="shared" si="87"/>
        <v>22</v>
      </c>
      <c r="W69" s="25">
        <v>15</v>
      </c>
      <c r="X69" s="25"/>
    </row>
    <row r="70" spans="1:24">
      <c r="A70" s="2">
        <f t="shared" ref="A70:B70" si="144">A69</f>
        <v>15</v>
      </c>
      <c r="B70" s="5" t="str">
        <f t="shared" si="144"/>
        <v>The Bake Off</v>
      </c>
      <c r="C70" s="2" t="s">
        <v>16</v>
      </c>
      <c r="D70" s="2" t="str">
        <f t="shared" si="138"/>
        <v>far</v>
      </c>
      <c r="E70" s="5" t="str">
        <f t="shared" si="139"/>
        <v>long</v>
      </c>
      <c r="F70" s="2">
        <v>5</v>
      </c>
      <c r="G70" s="5">
        <v>3</v>
      </c>
      <c r="H70" s="2">
        <f t="shared" ref="H70:I70" si="145">H69</f>
        <v>4</v>
      </c>
      <c r="I70" s="2">
        <f t="shared" si="145"/>
        <v>1</v>
      </c>
      <c r="J70" s="2">
        <v>40</v>
      </c>
      <c r="K70" s="2">
        <f t="shared" ref="K70:N70" si="146">K69</f>
        <v>1</v>
      </c>
      <c r="L70" s="5">
        <f t="shared" si="146"/>
        <v>4</v>
      </c>
      <c r="M70" s="2">
        <f t="shared" si="146"/>
        <v>24</v>
      </c>
      <c r="N70" s="2">
        <f t="shared" si="146"/>
        <v>5</v>
      </c>
      <c r="O70" s="2">
        <v>258</v>
      </c>
      <c r="P70" s="2">
        <f t="shared" ref="P70:Q70" si="147">P69</f>
        <v>7</v>
      </c>
      <c r="Q70" s="5">
        <f t="shared" si="147"/>
        <v>26</v>
      </c>
      <c r="R70" s="6">
        <f t="shared" si="83"/>
        <v>20</v>
      </c>
      <c r="S70" s="2">
        <f t="shared" si="84"/>
        <v>4</v>
      </c>
      <c r="T70" s="2">
        <f t="shared" si="85"/>
        <v>218</v>
      </c>
      <c r="U70" s="2">
        <f t="shared" si="86"/>
        <v>6</v>
      </c>
      <c r="V70" s="5">
        <f t="shared" si="87"/>
        <v>22</v>
      </c>
      <c r="W70" s="26">
        <v>16</v>
      </c>
      <c r="X70" s="26">
        <f>W70+1</f>
        <v>17</v>
      </c>
    </row>
    <row r="71" spans="1:24">
      <c r="A71">
        <v>16</v>
      </c>
      <c r="B71" s="4" t="s">
        <v>44</v>
      </c>
      <c r="C71" t="s">
        <v>17</v>
      </c>
      <c r="D71" t="str">
        <f>IF(OR(C71="A", C71="B"), "near", "far")</f>
        <v>near</v>
      </c>
      <c r="E71" s="4" t="str">
        <f>IF(OR(C71="A", C71="C"), "short", "long")</f>
        <v>short</v>
      </c>
      <c r="F71" s="7">
        <v>3</v>
      </c>
      <c r="G71" s="4">
        <v>3</v>
      </c>
      <c r="H71">
        <v>5</v>
      </c>
      <c r="I71">
        <v>1</v>
      </c>
      <c r="J71" s="7">
        <v>25</v>
      </c>
      <c r="K71">
        <v>1</v>
      </c>
      <c r="L71" s="4">
        <v>4</v>
      </c>
      <c r="M71">
        <v>29</v>
      </c>
      <c r="N71">
        <v>7</v>
      </c>
      <c r="O71" s="7">
        <v>186</v>
      </c>
      <c r="P71">
        <v>9</v>
      </c>
      <c r="Q71" s="4">
        <v>30</v>
      </c>
      <c r="R71">
        <f t="shared" si="83"/>
        <v>24</v>
      </c>
      <c r="S71">
        <f t="shared" si="84"/>
        <v>6</v>
      </c>
      <c r="T71">
        <f t="shared" si="85"/>
        <v>161</v>
      </c>
      <c r="U71">
        <f t="shared" si="86"/>
        <v>8</v>
      </c>
      <c r="V71" s="3">
        <f t="shared" si="87"/>
        <v>26</v>
      </c>
      <c r="W71" s="25">
        <v>14</v>
      </c>
      <c r="X71" s="25"/>
    </row>
    <row r="72" spans="1:24">
      <c r="A72">
        <f>A71</f>
        <v>16</v>
      </c>
      <c r="B72" s="4" t="str">
        <f>B71</f>
        <v>The Bus Ride</v>
      </c>
      <c r="C72" t="s">
        <v>27</v>
      </c>
      <c r="D72" t="str">
        <f t="shared" ref="D72:D74" si="148">IF(OR(C72="A", C72="B"), "near", "far")</f>
        <v>near</v>
      </c>
      <c r="E72" s="4" t="str">
        <f t="shared" ref="E72:E74" si="149">IF(OR(C72="A", C72="C"), "short", "long")</f>
        <v>long</v>
      </c>
      <c r="F72" s="7">
        <v>3</v>
      </c>
      <c r="G72" s="4">
        <v>3</v>
      </c>
      <c r="H72">
        <f>H71</f>
        <v>5</v>
      </c>
      <c r="I72">
        <f>I71</f>
        <v>1</v>
      </c>
      <c r="J72" s="7">
        <v>27</v>
      </c>
      <c r="K72">
        <f>K71</f>
        <v>1</v>
      </c>
      <c r="L72" s="4">
        <f>L71</f>
        <v>4</v>
      </c>
      <c r="M72">
        <f>M71</f>
        <v>29</v>
      </c>
      <c r="N72">
        <f>N71</f>
        <v>7</v>
      </c>
      <c r="O72" s="7">
        <v>188</v>
      </c>
      <c r="P72">
        <f>P71</f>
        <v>9</v>
      </c>
      <c r="Q72" s="4">
        <f>Q71</f>
        <v>30</v>
      </c>
      <c r="R72">
        <f t="shared" si="83"/>
        <v>24</v>
      </c>
      <c r="S72">
        <f t="shared" si="84"/>
        <v>6</v>
      </c>
      <c r="T72">
        <f t="shared" si="85"/>
        <v>161</v>
      </c>
      <c r="U72">
        <f t="shared" si="86"/>
        <v>8</v>
      </c>
      <c r="V72" s="4">
        <f t="shared" si="87"/>
        <v>26</v>
      </c>
      <c r="W72" s="25">
        <v>15</v>
      </c>
      <c r="X72" s="25"/>
    </row>
    <row r="73" spans="1:24">
      <c r="A73">
        <f t="shared" ref="A73:B73" si="150">A72</f>
        <v>16</v>
      </c>
      <c r="B73" s="4" t="str">
        <f t="shared" si="150"/>
        <v>The Bus Ride</v>
      </c>
      <c r="C73" t="s">
        <v>14</v>
      </c>
      <c r="D73" t="str">
        <f t="shared" si="148"/>
        <v>far</v>
      </c>
      <c r="E73" s="4" t="str">
        <f t="shared" si="149"/>
        <v>short</v>
      </c>
      <c r="F73" s="7">
        <v>4</v>
      </c>
      <c r="G73" s="4">
        <v>3</v>
      </c>
      <c r="H73">
        <f t="shared" ref="H73:I73" si="151">H72</f>
        <v>5</v>
      </c>
      <c r="I73">
        <f t="shared" si="151"/>
        <v>1</v>
      </c>
      <c r="J73" s="7">
        <v>35</v>
      </c>
      <c r="K73">
        <f t="shared" ref="K73:N73" si="152">K72</f>
        <v>1</v>
      </c>
      <c r="L73" s="4">
        <f t="shared" si="152"/>
        <v>4</v>
      </c>
      <c r="M73">
        <f t="shared" si="152"/>
        <v>29</v>
      </c>
      <c r="N73">
        <f t="shared" si="152"/>
        <v>7</v>
      </c>
      <c r="O73" s="7">
        <v>223</v>
      </c>
      <c r="P73">
        <f t="shared" ref="P73:Q73" si="153">P72</f>
        <v>9</v>
      </c>
      <c r="Q73" s="4">
        <f t="shared" si="153"/>
        <v>30</v>
      </c>
      <c r="R73">
        <f t="shared" si="83"/>
        <v>24</v>
      </c>
      <c r="S73">
        <f t="shared" si="84"/>
        <v>6</v>
      </c>
      <c r="T73">
        <f t="shared" si="85"/>
        <v>188</v>
      </c>
      <c r="U73">
        <f t="shared" si="86"/>
        <v>8</v>
      </c>
      <c r="V73" s="4">
        <f t="shared" si="87"/>
        <v>26</v>
      </c>
      <c r="W73" s="25">
        <v>17</v>
      </c>
      <c r="X73" s="25"/>
    </row>
    <row r="74" spans="1:24">
      <c r="A74" s="2">
        <f t="shared" ref="A74:B74" si="154">A73</f>
        <v>16</v>
      </c>
      <c r="B74" s="5" t="str">
        <f t="shared" si="154"/>
        <v>The Bus Ride</v>
      </c>
      <c r="C74" s="2" t="s">
        <v>16</v>
      </c>
      <c r="D74" s="2" t="str">
        <f t="shared" si="148"/>
        <v>far</v>
      </c>
      <c r="E74" s="5" t="str">
        <f t="shared" si="149"/>
        <v>long</v>
      </c>
      <c r="F74" s="2">
        <v>5</v>
      </c>
      <c r="G74" s="5">
        <v>5</v>
      </c>
      <c r="H74" s="2">
        <f t="shared" ref="H74:I74" si="155">H73</f>
        <v>5</v>
      </c>
      <c r="I74" s="2">
        <f t="shared" si="155"/>
        <v>1</v>
      </c>
      <c r="J74" s="2">
        <v>34</v>
      </c>
      <c r="K74" s="2">
        <f t="shared" ref="K74:N74" si="156">K73</f>
        <v>1</v>
      </c>
      <c r="L74" s="5">
        <f t="shared" si="156"/>
        <v>4</v>
      </c>
      <c r="M74" s="2">
        <f t="shared" si="156"/>
        <v>29</v>
      </c>
      <c r="N74" s="2">
        <f t="shared" si="156"/>
        <v>7</v>
      </c>
      <c r="O74" s="2">
        <v>234</v>
      </c>
      <c r="P74" s="2">
        <f t="shared" ref="P74:Q74" si="157">P73</f>
        <v>9</v>
      </c>
      <c r="Q74" s="5">
        <f t="shared" si="157"/>
        <v>30</v>
      </c>
      <c r="R74" s="6">
        <f t="shared" si="83"/>
        <v>24</v>
      </c>
      <c r="S74" s="2">
        <f t="shared" si="84"/>
        <v>6</v>
      </c>
      <c r="T74" s="2">
        <f t="shared" si="85"/>
        <v>200</v>
      </c>
      <c r="U74" s="2">
        <f t="shared" si="86"/>
        <v>8</v>
      </c>
      <c r="V74" s="5">
        <f t="shared" si="87"/>
        <v>26</v>
      </c>
      <c r="W74" s="26">
        <v>19</v>
      </c>
      <c r="X74" s="26">
        <f>W74+1</f>
        <v>20</v>
      </c>
    </row>
    <row r="75" spans="1:24">
      <c r="A75">
        <v>17</v>
      </c>
      <c r="B75" s="4" t="s">
        <v>45</v>
      </c>
      <c r="C75" t="s">
        <v>17</v>
      </c>
      <c r="D75" t="str">
        <f>IF(OR(C75="A", C75="B"), "near", "far")</f>
        <v>near</v>
      </c>
      <c r="E75" s="4" t="str">
        <f>IF(OR(C75="A", C75="C"), "short", "long")</f>
        <v>short</v>
      </c>
      <c r="F75" s="7">
        <v>2</v>
      </c>
      <c r="G75" s="4">
        <v>3</v>
      </c>
      <c r="H75">
        <v>6</v>
      </c>
      <c r="I75">
        <v>1</v>
      </c>
      <c r="J75" s="7">
        <v>29</v>
      </c>
      <c r="K75">
        <v>1</v>
      </c>
      <c r="L75" s="4">
        <v>5</v>
      </c>
      <c r="M75">
        <v>44</v>
      </c>
      <c r="N75">
        <v>5</v>
      </c>
      <c r="O75" s="7">
        <v>193</v>
      </c>
      <c r="P75">
        <v>8</v>
      </c>
      <c r="Q75" s="4">
        <v>36</v>
      </c>
      <c r="R75">
        <f t="shared" si="83"/>
        <v>38</v>
      </c>
      <c r="S75">
        <f t="shared" si="84"/>
        <v>4</v>
      </c>
      <c r="T75">
        <f t="shared" si="85"/>
        <v>164</v>
      </c>
      <c r="U75">
        <f t="shared" si="86"/>
        <v>7</v>
      </c>
      <c r="V75" s="3">
        <f t="shared" si="87"/>
        <v>31</v>
      </c>
      <c r="W75" s="25">
        <v>16</v>
      </c>
      <c r="X75" s="25"/>
    </row>
    <row r="76" spans="1:24">
      <c r="A76">
        <f>A75</f>
        <v>17</v>
      </c>
      <c r="B76" s="4" t="str">
        <f>B75</f>
        <v>The Crime Scene</v>
      </c>
      <c r="C76" t="s">
        <v>27</v>
      </c>
      <c r="D76" t="str">
        <f t="shared" ref="D76:D78" si="158">IF(OR(C76="A", C76="B"), "near", "far")</f>
        <v>near</v>
      </c>
      <c r="E76" s="4" t="str">
        <f t="shared" ref="E76:E78" si="159">IF(OR(C76="A", C76="C"), "short", "long")</f>
        <v>long</v>
      </c>
      <c r="F76" s="7">
        <v>3</v>
      </c>
      <c r="G76" s="4">
        <v>3</v>
      </c>
      <c r="H76">
        <f>H75</f>
        <v>6</v>
      </c>
      <c r="I76">
        <f>I75</f>
        <v>1</v>
      </c>
      <c r="J76" s="7">
        <v>34</v>
      </c>
      <c r="K76">
        <f>K75</f>
        <v>1</v>
      </c>
      <c r="L76" s="4">
        <f>L75</f>
        <v>5</v>
      </c>
      <c r="M76">
        <f>M75</f>
        <v>44</v>
      </c>
      <c r="N76">
        <f>N75</f>
        <v>5</v>
      </c>
      <c r="O76" s="7">
        <v>202</v>
      </c>
      <c r="P76">
        <f>P75</f>
        <v>8</v>
      </c>
      <c r="Q76" s="4">
        <f>Q75</f>
        <v>36</v>
      </c>
      <c r="R76">
        <f t="shared" si="83"/>
        <v>38</v>
      </c>
      <c r="S76">
        <f t="shared" si="84"/>
        <v>4</v>
      </c>
      <c r="T76">
        <f t="shared" si="85"/>
        <v>168</v>
      </c>
      <c r="U76">
        <f t="shared" si="86"/>
        <v>7</v>
      </c>
      <c r="V76" s="4">
        <f t="shared" si="87"/>
        <v>31</v>
      </c>
      <c r="W76" s="25">
        <v>15</v>
      </c>
      <c r="X76" s="25"/>
    </row>
    <row r="77" spans="1:24">
      <c r="A77">
        <f t="shared" ref="A77:B77" si="160">A76</f>
        <v>17</v>
      </c>
      <c r="B77" s="4" t="str">
        <f t="shared" si="160"/>
        <v>The Crime Scene</v>
      </c>
      <c r="C77" t="s">
        <v>14</v>
      </c>
      <c r="D77" t="str">
        <f t="shared" si="158"/>
        <v>far</v>
      </c>
      <c r="E77" s="4" t="str">
        <f t="shared" si="159"/>
        <v>short</v>
      </c>
      <c r="F77" s="7">
        <v>7</v>
      </c>
      <c r="G77" s="4">
        <v>3</v>
      </c>
      <c r="H77">
        <f t="shared" ref="H77:I77" si="161">H76</f>
        <v>6</v>
      </c>
      <c r="I77">
        <f t="shared" si="161"/>
        <v>1</v>
      </c>
      <c r="J77" s="7">
        <v>33</v>
      </c>
      <c r="K77">
        <f t="shared" ref="K77:N77" si="162">K76</f>
        <v>1</v>
      </c>
      <c r="L77" s="4">
        <f t="shared" si="162"/>
        <v>5</v>
      </c>
      <c r="M77">
        <f t="shared" si="162"/>
        <v>44</v>
      </c>
      <c r="N77">
        <f t="shared" si="162"/>
        <v>5</v>
      </c>
      <c r="O77" s="7">
        <v>203</v>
      </c>
      <c r="P77">
        <f t="shared" ref="P77:Q77" si="163">P76</f>
        <v>8</v>
      </c>
      <c r="Q77" s="4">
        <f t="shared" si="163"/>
        <v>36</v>
      </c>
      <c r="R77">
        <f t="shared" si="83"/>
        <v>38</v>
      </c>
      <c r="S77">
        <f t="shared" si="84"/>
        <v>4</v>
      </c>
      <c r="T77">
        <f t="shared" si="85"/>
        <v>170</v>
      </c>
      <c r="U77">
        <f t="shared" si="86"/>
        <v>7</v>
      </c>
      <c r="V77" s="4">
        <f t="shared" si="87"/>
        <v>31</v>
      </c>
      <c r="W77" s="25">
        <v>12</v>
      </c>
      <c r="X77" s="25"/>
    </row>
    <row r="78" spans="1:24">
      <c r="A78" s="2">
        <f t="shared" ref="A78:B78" si="164">A77</f>
        <v>17</v>
      </c>
      <c r="B78" s="5" t="str">
        <f t="shared" si="164"/>
        <v>The Crime Scene</v>
      </c>
      <c r="C78" s="2" t="s">
        <v>16</v>
      </c>
      <c r="D78" s="2" t="str">
        <f t="shared" si="158"/>
        <v>far</v>
      </c>
      <c r="E78" s="5" t="str">
        <f t="shared" si="159"/>
        <v>long</v>
      </c>
      <c r="F78" s="2">
        <v>6</v>
      </c>
      <c r="G78" s="5">
        <v>3</v>
      </c>
      <c r="H78" s="2">
        <f t="shared" ref="H78:I78" si="165">H77</f>
        <v>6</v>
      </c>
      <c r="I78" s="2">
        <f t="shared" si="165"/>
        <v>1</v>
      </c>
      <c r="J78" s="2">
        <v>34</v>
      </c>
      <c r="K78" s="2">
        <f t="shared" ref="K78:N78" si="166">K77</f>
        <v>1</v>
      </c>
      <c r="L78" s="5">
        <f t="shared" si="166"/>
        <v>5</v>
      </c>
      <c r="M78" s="2">
        <f t="shared" si="166"/>
        <v>44</v>
      </c>
      <c r="N78" s="2">
        <f t="shared" si="166"/>
        <v>5</v>
      </c>
      <c r="O78" s="2">
        <v>221</v>
      </c>
      <c r="P78" s="2">
        <f t="shared" ref="P78:Q78" si="167">P77</f>
        <v>8</v>
      </c>
      <c r="Q78" s="5">
        <f t="shared" si="167"/>
        <v>36</v>
      </c>
      <c r="R78" s="6">
        <f t="shared" si="83"/>
        <v>38</v>
      </c>
      <c r="S78" s="2">
        <f t="shared" si="84"/>
        <v>4</v>
      </c>
      <c r="T78" s="2">
        <f t="shared" si="85"/>
        <v>187</v>
      </c>
      <c r="U78" s="2">
        <f t="shared" si="86"/>
        <v>7</v>
      </c>
      <c r="V78" s="5">
        <f t="shared" si="87"/>
        <v>31</v>
      </c>
      <c r="W78" s="26">
        <v>14</v>
      </c>
      <c r="X78" s="26">
        <f>W78+1</f>
        <v>15</v>
      </c>
    </row>
    <row r="79" spans="1:24">
      <c r="A79">
        <v>18</v>
      </c>
      <c r="B79" s="4" t="s">
        <v>46</v>
      </c>
      <c r="C79" t="s">
        <v>17</v>
      </c>
      <c r="D79" t="str">
        <f>IF(OR(C79="A", C79="B"), "near", "far")</f>
        <v>near</v>
      </c>
      <c r="E79" s="4" t="str">
        <f>IF(OR(C79="A", C79="C"), "short", "long")</f>
        <v>short</v>
      </c>
      <c r="F79" s="7">
        <v>2</v>
      </c>
      <c r="G79" s="4">
        <v>3</v>
      </c>
      <c r="H79">
        <v>12</v>
      </c>
      <c r="I79">
        <v>1</v>
      </c>
      <c r="J79" s="7">
        <v>20</v>
      </c>
      <c r="K79">
        <v>1</v>
      </c>
      <c r="L79" s="4">
        <v>7</v>
      </c>
      <c r="M79">
        <v>79</v>
      </c>
      <c r="N79">
        <v>6</v>
      </c>
      <c r="O79" s="7">
        <v>139</v>
      </c>
      <c r="P79">
        <v>6</v>
      </c>
      <c r="Q79" s="4">
        <v>44</v>
      </c>
      <c r="R79">
        <f t="shared" ref="R79:R90" si="168">M79-H79</f>
        <v>67</v>
      </c>
      <c r="S79">
        <f t="shared" ref="S79:S90" si="169">N79-I79</f>
        <v>5</v>
      </c>
      <c r="T79">
        <f t="shared" ref="T79:T90" si="170">O79-J79</f>
        <v>119</v>
      </c>
      <c r="U79">
        <f t="shared" ref="U79:U90" si="171">P79-K79</f>
        <v>5</v>
      </c>
      <c r="V79" s="3">
        <f t="shared" ref="V79:V90" si="172">Q79-L79</f>
        <v>37</v>
      </c>
      <c r="W79" s="25">
        <v>11</v>
      </c>
      <c r="X79" s="25"/>
    </row>
    <row r="80" spans="1:24">
      <c r="A80">
        <f>A79</f>
        <v>18</v>
      </c>
      <c r="B80" s="4" t="str">
        <f>B79</f>
        <v>The Perfect Outfit</v>
      </c>
      <c r="C80" t="s">
        <v>27</v>
      </c>
      <c r="D80" t="str">
        <f t="shared" ref="D80:D82" si="173">IF(OR(C80="A", C80="B"), "near", "far")</f>
        <v>near</v>
      </c>
      <c r="E80" s="4" t="str">
        <f t="shared" ref="E80:E82" si="174">IF(OR(C80="A", C80="C"), "short", "long")</f>
        <v>long</v>
      </c>
      <c r="F80" s="7">
        <v>2</v>
      </c>
      <c r="G80" s="4">
        <v>3</v>
      </c>
      <c r="H80">
        <f>H79</f>
        <v>12</v>
      </c>
      <c r="I80">
        <f>I79</f>
        <v>1</v>
      </c>
      <c r="J80" s="7">
        <v>22</v>
      </c>
      <c r="K80">
        <f>K79</f>
        <v>1</v>
      </c>
      <c r="L80" s="4">
        <f>L79</f>
        <v>7</v>
      </c>
      <c r="M80">
        <f>M79</f>
        <v>79</v>
      </c>
      <c r="N80">
        <f>N79</f>
        <v>6</v>
      </c>
      <c r="O80" s="7">
        <v>152</v>
      </c>
      <c r="P80">
        <f>P79</f>
        <v>6</v>
      </c>
      <c r="Q80" s="4">
        <f>Q79</f>
        <v>44</v>
      </c>
      <c r="R80">
        <f t="shared" si="168"/>
        <v>67</v>
      </c>
      <c r="S80">
        <f t="shared" si="169"/>
        <v>5</v>
      </c>
      <c r="T80">
        <f t="shared" si="170"/>
        <v>130</v>
      </c>
      <c r="U80">
        <f t="shared" si="171"/>
        <v>5</v>
      </c>
      <c r="V80" s="4">
        <f t="shared" si="172"/>
        <v>37</v>
      </c>
      <c r="W80" s="25">
        <v>12</v>
      </c>
      <c r="X80" s="25"/>
    </row>
    <row r="81" spans="1:24">
      <c r="A81">
        <f t="shared" ref="A81:B81" si="175">A80</f>
        <v>18</v>
      </c>
      <c r="B81" s="4" t="str">
        <f t="shared" si="175"/>
        <v>The Perfect Outfit</v>
      </c>
      <c r="C81" t="s">
        <v>14</v>
      </c>
      <c r="D81" t="str">
        <f t="shared" si="173"/>
        <v>far</v>
      </c>
      <c r="E81" s="4" t="str">
        <f t="shared" si="174"/>
        <v>short</v>
      </c>
      <c r="F81" s="7">
        <v>5</v>
      </c>
      <c r="G81" s="4">
        <v>4</v>
      </c>
      <c r="H81">
        <f t="shared" ref="H81:I81" si="176">H80</f>
        <v>12</v>
      </c>
      <c r="I81">
        <f t="shared" si="176"/>
        <v>1</v>
      </c>
      <c r="J81" s="7">
        <v>21</v>
      </c>
      <c r="K81">
        <f t="shared" ref="K81:N81" si="177">K80</f>
        <v>1</v>
      </c>
      <c r="L81" s="4">
        <f t="shared" si="177"/>
        <v>7</v>
      </c>
      <c r="M81">
        <f t="shared" si="177"/>
        <v>79</v>
      </c>
      <c r="N81">
        <f t="shared" si="177"/>
        <v>6</v>
      </c>
      <c r="O81" s="7">
        <v>147</v>
      </c>
      <c r="P81">
        <f t="shared" ref="P81:Q81" si="178">P80</f>
        <v>6</v>
      </c>
      <c r="Q81" s="4">
        <f t="shared" si="178"/>
        <v>44</v>
      </c>
      <c r="R81">
        <f t="shared" si="168"/>
        <v>67</v>
      </c>
      <c r="S81">
        <f t="shared" si="169"/>
        <v>5</v>
      </c>
      <c r="T81">
        <f t="shared" si="170"/>
        <v>126</v>
      </c>
      <c r="U81">
        <f t="shared" si="171"/>
        <v>5</v>
      </c>
      <c r="V81" s="4">
        <f t="shared" si="172"/>
        <v>37</v>
      </c>
      <c r="W81" s="25">
        <v>12</v>
      </c>
      <c r="X81" s="25"/>
    </row>
    <row r="82" spans="1:24">
      <c r="A82" s="2">
        <f t="shared" ref="A82:B82" si="179">A81</f>
        <v>18</v>
      </c>
      <c r="B82" s="5" t="str">
        <f t="shared" si="179"/>
        <v>The Perfect Outfit</v>
      </c>
      <c r="C82" s="2" t="s">
        <v>16</v>
      </c>
      <c r="D82" s="2" t="str">
        <f t="shared" si="173"/>
        <v>far</v>
      </c>
      <c r="E82" s="5" t="str">
        <f t="shared" si="174"/>
        <v>long</v>
      </c>
      <c r="F82" s="2">
        <v>5</v>
      </c>
      <c r="G82" s="5">
        <v>5</v>
      </c>
      <c r="H82" s="2">
        <f t="shared" ref="H82:I82" si="180">H81</f>
        <v>12</v>
      </c>
      <c r="I82" s="2">
        <f t="shared" si="180"/>
        <v>1</v>
      </c>
      <c r="J82" s="2">
        <v>28</v>
      </c>
      <c r="K82" s="2">
        <f t="shared" ref="K82:N82" si="181">K81</f>
        <v>1</v>
      </c>
      <c r="L82" s="5">
        <f t="shared" si="181"/>
        <v>7</v>
      </c>
      <c r="M82" s="2">
        <f t="shared" si="181"/>
        <v>79</v>
      </c>
      <c r="N82" s="2">
        <f t="shared" si="181"/>
        <v>6</v>
      </c>
      <c r="O82" s="2">
        <v>177</v>
      </c>
      <c r="P82" s="2">
        <f t="shared" ref="P82:Q82" si="182">P81</f>
        <v>6</v>
      </c>
      <c r="Q82" s="5">
        <f t="shared" si="182"/>
        <v>44</v>
      </c>
      <c r="R82" s="6">
        <f t="shared" si="168"/>
        <v>67</v>
      </c>
      <c r="S82" s="2">
        <f t="shared" si="169"/>
        <v>5</v>
      </c>
      <c r="T82" s="2">
        <f t="shared" si="170"/>
        <v>149</v>
      </c>
      <c r="U82" s="2">
        <f t="shared" si="171"/>
        <v>5</v>
      </c>
      <c r="V82" s="5">
        <f t="shared" si="172"/>
        <v>37</v>
      </c>
      <c r="W82" s="26">
        <v>13</v>
      </c>
      <c r="X82" s="26">
        <f>W82+1</f>
        <v>14</v>
      </c>
    </row>
    <row r="83" spans="1:24">
      <c r="A83">
        <v>19</v>
      </c>
      <c r="B83" s="4" t="s">
        <v>47</v>
      </c>
      <c r="C83" t="s">
        <v>17</v>
      </c>
      <c r="D83" t="str">
        <f>IF(OR(C83="A", C83="B"), "near", "far")</f>
        <v>near</v>
      </c>
      <c r="E83" s="4" t="str">
        <f>IF(OR(C83="A", C83="C"), "short", "long")</f>
        <v>short</v>
      </c>
      <c r="F83" s="7">
        <v>2</v>
      </c>
      <c r="G83" s="4">
        <v>4</v>
      </c>
      <c r="H83">
        <v>3</v>
      </c>
      <c r="I83">
        <v>1</v>
      </c>
      <c r="J83" s="7">
        <v>28</v>
      </c>
      <c r="K83">
        <v>1</v>
      </c>
      <c r="L83" s="4">
        <v>4</v>
      </c>
      <c r="M83">
        <v>25</v>
      </c>
      <c r="N83">
        <v>7</v>
      </c>
      <c r="O83" s="7">
        <v>198</v>
      </c>
      <c r="P83">
        <v>7</v>
      </c>
      <c r="Q83" s="4">
        <v>27</v>
      </c>
      <c r="R83">
        <f t="shared" si="168"/>
        <v>22</v>
      </c>
      <c r="S83">
        <f t="shared" si="169"/>
        <v>6</v>
      </c>
      <c r="T83">
        <f t="shared" si="170"/>
        <v>170</v>
      </c>
      <c r="U83">
        <f t="shared" si="171"/>
        <v>6</v>
      </c>
      <c r="V83" s="3">
        <f t="shared" si="172"/>
        <v>23</v>
      </c>
      <c r="W83" s="25">
        <v>14</v>
      </c>
      <c r="X83" s="25"/>
    </row>
    <row r="84" spans="1:24">
      <c r="A84">
        <f>A83</f>
        <v>19</v>
      </c>
      <c r="B84" s="4" t="str">
        <f>B83</f>
        <v>The Robbery</v>
      </c>
      <c r="C84" t="s">
        <v>27</v>
      </c>
      <c r="D84" t="str">
        <f t="shared" ref="D84:D86" si="183">IF(OR(C84="A", C84="B"), "near", "far")</f>
        <v>near</v>
      </c>
      <c r="E84" s="4" t="str">
        <f t="shared" ref="E84:E86" si="184">IF(OR(C84="A", C84="C"), "short", "long")</f>
        <v>long</v>
      </c>
      <c r="F84" s="7">
        <v>2</v>
      </c>
      <c r="G84" s="4">
        <v>4</v>
      </c>
      <c r="H84">
        <f>H83</f>
        <v>3</v>
      </c>
      <c r="I84">
        <f>I83</f>
        <v>1</v>
      </c>
      <c r="J84" s="7">
        <v>32</v>
      </c>
      <c r="K84">
        <f>K83</f>
        <v>1</v>
      </c>
      <c r="L84" s="4">
        <f>L83</f>
        <v>4</v>
      </c>
      <c r="M84">
        <f>M83</f>
        <v>25</v>
      </c>
      <c r="N84">
        <f>N83</f>
        <v>7</v>
      </c>
      <c r="O84" s="7">
        <v>207</v>
      </c>
      <c r="P84">
        <f>P83</f>
        <v>7</v>
      </c>
      <c r="Q84" s="4">
        <f>Q83</f>
        <v>27</v>
      </c>
      <c r="R84">
        <f t="shared" si="168"/>
        <v>22</v>
      </c>
      <c r="S84">
        <f t="shared" si="169"/>
        <v>6</v>
      </c>
      <c r="T84">
        <f t="shared" si="170"/>
        <v>175</v>
      </c>
      <c r="U84">
        <f t="shared" si="171"/>
        <v>6</v>
      </c>
      <c r="V84" s="4">
        <f t="shared" si="172"/>
        <v>23</v>
      </c>
      <c r="W84" s="25">
        <v>15</v>
      </c>
      <c r="X84" s="25"/>
    </row>
    <row r="85" spans="1:24">
      <c r="A85">
        <f t="shared" ref="A85:B85" si="185">A84</f>
        <v>19</v>
      </c>
      <c r="B85" s="4" t="str">
        <f t="shared" si="185"/>
        <v>The Robbery</v>
      </c>
      <c r="C85" t="s">
        <v>14</v>
      </c>
      <c r="D85" t="str">
        <f t="shared" si="183"/>
        <v>far</v>
      </c>
      <c r="E85" s="4" t="str">
        <f t="shared" si="184"/>
        <v>short</v>
      </c>
      <c r="F85" s="7">
        <v>4</v>
      </c>
      <c r="G85" s="4">
        <v>4</v>
      </c>
      <c r="H85">
        <f t="shared" ref="H85:I85" si="186">H84</f>
        <v>3</v>
      </c>
      <c r="I85">
        <f t="shared" si="186"/>
        <v>1</v>
      </c>
      <c r="J85" s="7">
        <v>34</v>
      </c>
      <c r="K85">
        <f t="shared" ref="K85:N85" si="187">K84</f>
        <v>1</v>
      </c>
      <c r="L85" s="4">
        <f t="shared" si="187"/>
        <v>4</v>
      </c>
      <c r="M85">
        <f t="shared" si="187"/>
        <v>25</v>
      </c>
      <c r="N85">
        <f t="shared" si="187"/>
        <v>7</v>
      </c>
      <c r="O85" s="7">
        <v>225</v>
      </c>
      <c r="P85">
        <f t="shared" ref="P85:Q85" si="188">P84</f>
        <v>7</v>
      </c>
      <c r="Q85" s="4">
        <f t="shared" si="188"/>
        <v>27</v>
      </c>
      <c r="R85">
        <f t="shared" si="168"/>
        <v>22</v>
      </c>
      <c r="S85">
        <f t="shared" si="169"/>
        <v>6</v>
      </c>
      <c r="T85">
        <f t="shared" si="170"/>
        <v>191</v>
      </c>
      <c r="U85">
        <f t="shared" si="171"/>
        <v>6</v>
      </c>
      <c r="V85" s="4">
        <f t="shared" si="172"/>
        <v>23</v>
      </c>
      <c r="W85" s="25">
        <v>18</v>
      </c>
      <c r="X85" s="25"/>
    </row>
    <row r="86" spans="1:24">
      <c r="A86" s="2">
        <f t="shared" ref="A86:B86" si="189">A85</f>
        <v>19</v>
      </c>
      <c r="B86" s="5" t="str">
        <f t="shared" si="189"/>
        <v>The Robbery</v>
      </c>
      <c r="C86" s="2" t="s">
        <v>16</v>
      </c>
      <c r="D86" s="2" t="str">
        <f t="shared" si="183"/>
        <v>far</v>
      </c>
      <c r="E86" s="5" t="str">
        <f t="shared" si="184"/>
        <v>long</v>
      </c>
      <c r="F86" s="2">
        <v>5</v>
      </c>
      <c r="G86" s="5">
        <v>4</v>
      </c>
      <c r="H86" s="2">
        <f t="shared" ref="H86:I86" si="190">H85</f>
        <v>3</v>
      </c>
      <c r="I86" s="2">
        <f t="shared" si="190"/>
        <v>1</v>
      </c>
      <c r="J86" s="2">
        <v>31</v>
      </c>
      <c r="K86" s="2">
        <f t="shared" ref="K86:N86" si="191">K85</f>
        <v>1</v>
      </c>
      <c r="L86" s="5">
        <f t="shared" si="191"/>
        <v>4</v>
      </c>
      <c r="M86" s="2">
        <f t="shared" si="191"/>
        <v>25</v>
      </c>
      <c r="N86" s="2">
        <f t="shared" si="191"/>
        <v>7</v>
      </c>
      <c r="O86" s="2">
        <v>217</v>
      </c>
      <c r="P86" s="2">
        <f t="shared" ref="P86:Q86" si="192">P85</f>
        <v>7</v>
      </c>
      <c r="Q86" s="5">
        <f t="shared" si="192"/>
        <v>27</v>
      </c>
      <c r="R86" s="6">
        <f t="shared" si="168"/>
        <v>22</v>
      </c>
      <c r="S86" s="2">
        <f t="shared" si="169"/>
        <v>6</v>
      </c>
      <c r="T86" s="2">
        <f t="shared" si="170"/>
        <v>186</v>
      </c>
      <c r="U86" s="2">
        <f t="shared" si="171"/>
        <v>6</v>
      </c>
      <c r="V86" s="5">
        <f t="shared" si="172"/>
        <v>23</v>
      </c>
      <c r="W86" s="26">
        <v>15</v>
      </c>
      <c r="X86" s="26">
        <f>W86+1</f>
        <v>16</v>
      </c>
    </row>
    <row r="87" spans="1:24">
      <c r="A87">
        <v>20</v>
      </c>
      <c r="B87" s="4" t="s">
        <v>48</v>
      </c>
      <c r="C87" t="s">
        <v>9</v>
      </c>
      <c r="D87" t="str">
        <f>IF(OR(C87="A", C87="B"), "near", "far")</f>
        <v>near</v>
      </c>
      <c r="E87" s="4" t="str">
        <f>IF(OR(C87="A", C87="C"), "short", "long")</f>
        <v>short</v>
      </c>
      <c r="F87" s="7">
        <v>2</v>
      </c>
      <c r="G87" s="4">
        <v>4</v>
      </c>
      <c r="H87">
        <v>3</v>
      </c>
      <c r="I87">
        <v>1</v>
      </c>
      <c r="J87" s="7">
        <v>31</v>
      </c>
      <c r="K87">
        <v>1</v>
      </c>
      <c r="L87" s="4">
        <v>2</v>
      </c>
      <c r="M87">
        <v>20</v>
      </c>
      <c r="N87">
        <v>7</v>
      </c>
      <c r="O87" s="7">
        <v>237</v>
      </c>
      <c r="P87">
        <v>6</v>
      </c>
      <c r="Q87" s="4">
        <v>12</v>
      </c>
      <c r="R87">
        <f t="shared" si="168"/>
        <v>17</v>
      </c>
      <c r="S87">
        <f t="shared" si="169"/>
        <v>6</v>
      </c>
      <c r="T87">
        <f t="shared" si="170"/>
        <v>206</v>
      </c>
      <c r="U87">
        <f t="shared" si="171"/>
        <v>5</v>
      </c>
      <c r="V87" s="3">
        <f t="shared" si="172"/>
        <v>10</v>
      </c>
      <c r="W87" s="25">
        <v>17</v>
      </c>
      <c r="X87" s="25"/>
    </row>
    <row r="88" spans="1:24">
      <c r="A88">
        <f>A87</f>
        <v>20</v>
      </c>
      <c r="B88" s="4" t="str">
        <f>B87</f>
        <v>The Warrior</v>
      </c>
      <c r="C88" t="s">
        <v>12</v>
      </c>
      <c r="D88" t="str">
        <f t="shared" ref="D88:D90" si="193">IF(OR(C88="A", C88="B"), "near", "far")</f>
        <v>near</v>
      </c>
      <c r="E88" s="4" t="str">
        <f t="shared" ref="E88:E90" si="194">IF(OR(C88="A", C88="C"), "short", "long")</f>
        <v>long</v>
      </c>
      <c r="F88" s="7">
        <v>2</v>
      </c>
      <c r="G88" s="4">
        <v>4</v>
      </c>
      <c r="H88">
        <f>H87</f>
        <v>3</v>
      </c>
      <c r="I88">
        <f>I87</f>
        <v>1</v>
      </c>
      <c r="J88" s="7">
        <v>37</v>
      </c>
      <c r="K88">
        <f>K87</f>
        <v>1</v>
      </c>
      <c r="L88" s="4">
        <f>L87</f>
        <v>2</v>
      </c>
      <c r="M88">
        <f>M87</f>
        <v>20</v>
      </c>
      <c r="N88">
        <f>N87</f>
        <v>7</v>
      </c>
      <c r="O88" s="7">
        <v>255</v>
      </c>
      <c r="P88">
        <f>P87</f>
        <v>6</v>
      </c>
      <c r="Q88" s="4">
        <f>Q87</f>
        <v>12</v>
      </c>
      <c r="R88">
        <f t="shared" si="168"/>
        <v>17</v>
      </c>
      <c r="S88">
        <f t="shared" si="169"/>
        <v>6</v>
      </c>
      <c r="T88">
        <f t="shared" si="170"/>
        <v>218</v>
      </c>
      <c r="U88">
        <f t="shared" si="171"/>
        <v>5</v>
      </c>
      <c r="V88" s="4">
        <f t="shared" si="172"/>
        <v>10</v>
      </c>
      <c r="W88" s="25">
        <v>16</v>
      </c>
      <c r="X88" s="25"/>
    </row>
    <row r="89" spans="1:24">
      <c r="A89">
        <f t="shared" ref="A89:B89" si="195">A88</f>
        <v>20</v>
      </c>
      <c r="B89" s="4" t="str">
        <f t="shared" si="195"/>
        <v>The Warrior</v>
      </c>
      <c r="C89" t="s">
        <v>14</v>
      </c>
      <c r="D89" t="str">
        <f t="shared" si="193"/>
        <v>far</v>
      </c>
      <c r="E89" s="4" t="str">
        <f t="shared" si="194"/>
        <v>short</v>
      </c>
      <c r="F89" s="7">
        <v>4</v>
      </c>
      <c r="G89" s="4">
        <v>3</v>
      </c>
      <c r="H89">
        <f t="shared" ref="H89:I89" si="196">H88</f>
        <v>3</v>
      </c>
      <c r="I89">
        <f t="shared" si="196"/>
        <v>1</v>
      </c>
      <c r="J89" s="7">
        <v>32</v>
      </c>
      <c r="K89">
        <f t="shared" ref="K89:N89" si="197">K88</f>
        <v>1</v>
      </c>
      <c r="L89" s="4">
        <f t="shared" si="197"/>
        <v>2</v>
      </c>
      <c r="M89">
        <f t="shared" si="197"/>
        <v>20</v>
      </c>
      <c r="N89">
        <f t="shared" si="197"/>
        <v>7</v>
      </c>
      <c r="O89" s="7">
        <v>231</v>
      </c>
      <c r="P89">
        <f t="shared" ref="P89:Q89" si="198">P88</f>
        <v>6</v>
      </c>
      <c r="Q89" s="4">
        <f t="shared" si="198"/>
        <v>12</v>
      </c>
      <c r="R89">
        <f t="shared" si="168"/>
        <v>17</v>
      </c>
      <c r="S89">
        <f t="shared" si="169"/>
        <v>6</v>
      </c>
      <c r="T89">
        <f t="shared" si="170"/>
        <v>199</v>
      </c>
      <c r="U89">
        <f t="shared" si="171"/>
        <v>5</v>
      </c>
      <c r="V89" s="4">
        <f t="shared" si="172"/>
        <v>10</v>
      </c>
      <c r="W89" s="25">
        <v>17</v>
      </c>
      <c r="X89" s="25"/>
    </row>
    <row r="90" spans="1:24">
      <c r="A90" s="2">
        <f t="shared" ref="A90:B90" si="199">A89</f>
        <v>20</v>
      </c>
      <c r="B90" s="5" t="str">
        <f t="shared" si="199"/>
        <v>The Warrior</v>
      </c>
      <c r="C90" s="2" t="s">
        <v>16</v>
      </c>
      <c r="D90" s="2" t="str">
        <f t="shared" si="193"/>
        <v>far</v>
      </c>
      <c r="E90" s="5" t="str">
        <f t="shared" si="194"/>
        <v>long</v>
      </c>
      <c r="F90" s="2">
        <v>4</v>
      </c>
      <c r="G90" s="5">
        <v>4</v>
      </c>
      <c r="H90" s="2">
        <f t="shared" ref="H90:I90" si="200">H89</f>
        <v>3</v>
      </c>
      <c r="I90" s="2">
        <f t="shared" si="200"/>
        <v>1</v>
      </c>
      <c r="J90" s="2">
        <v>35</v>
      </c>
      <c r="K90" s="2">
        <f t="shared" ref="K90:N90" si="201">K89</f>
        <v>1</v>
      </c>
      <c r="L90" s="5">
        <f t="shared" si="201"/>
        <v>2</v>
      </c>
      <c r="M90" s="2">
        <f t="shared" si="201"/>
        <v>20</v>
      </c>
      <c r="N90" s="2">
        <f t="shared" si="201"/>
        <v>7</v>
      </c>
      <c r="O90" s="2">
        <v>245</v>
      </c>
      <c r="P90" s="2">
        <f t="shared" ref="P90:Q90" si="202">P89</f>
        <v>6</v>
      </c>
      <c r="Q90" s="5">
        <f t="shared" si="202"/>
        <v>12</v>
      </c>
      <c r="R90" s="6">
        <f t="shared" si="168"/>
        <v>17</v>
      </c>
      <c r="S90" s="2">
        <f t="shared" si="169"/>
        <v>6</v>
      </c>
      <c r="T90" s="2">
        <f t="shared" si="170"/>
        <v>210</v>
      </c>
      <c r="U90" s="2">
        <f t="shared" si="171"/>
        <v>5</v>
      </c>
      <c r="V90" s="5">
        <f t="shared" si="172"/>
        <v>10</v>
      </c>
      <c r="W90" s="26">
        <v>16</v>
      </c>
      <c r="X90" s="26">
        <f>W90+1</f>
        <v>17</v>
      </c>
    </row>
    <row r="92" spans="1:24">
      <c r="E92" s="23" t="s">
        <v>54</v>
      </c>
      <c r="F92" s="22">
        <f>AVERAGE(F15:F16,F23:F24,F31:F32,F39:F40,F43:F44,F47:F48,F51:F52,F55:F56,F59:F60,F63:F64,F67:F68,F71:F72,F75:F76,F79:F80,F83:F84,F87:F88)</f>
        <v>1.96875</v>
      </c>
      <c r="G92" s="22">
        <f>AVERAGE(G15,G17,G23,G25,G31,G33,G39,G41,G43,G45,G47,G49,G51,G53,G55,G57,G59,G61,G63,G65,G67,G69,G71,G73,G75,G77,G79,G81,G83,G85,G87,G89)</f>
        <v>2.71875</v>
      </c>
      <c r="H92" s="23" t="s">
        <v>58</v>
      </c>
      <c r="S92" s="23" t="s">
        <v>62</v>
      </c>
      <c r="T92" s="22">
        <f>AVERAGE(T15:T18,T23:T26,T31:T34,T39:T90)</f>
        <v>186.140625</v>
      </c>
      <c r="V92" s="23" t="s">
        <v>66</v>
      </c>
      <c r="W92" s="22">
        <f>AVERAGE(W15:W18,W23:W26,W31:W34,W39:W90)</f>
        <v>15.109375</v>
      </c>
      <c r="X92" s="22">
        <f>AVERAGE(X18,X26,X34,X42,X46,X50,X54,X58,X62,X66,X70,X74,X78,X82,X86,X90)</f>
        <v>16.4375</v>
      </c>
    </row>
    <row r="93" spans="1:24">
      <c r="E93" s="23" t="s">
        <v>55</v>
      </c>
      <c r="F93" s="22">
        <f>STDEV(F15:F16,F23:F24,F31:F32,F39:F40,F43:F44,F47:F48,F51:F52,F55:F56,F59:F60,F63:F64,F67:F68,F71:F72,F75:F76,F79:F80,F83:F84,F87:F88)</f>
        <v>0.64679732079960595</v>
      </c>
      <c r="G93" s="22">
        <f>STDEV(G15,G17,G23,G25,G31,G33,G39,G41,G43,G45,G47,G49,G51,G53,G55,G57,G59,G61,G63,G65,G67,G69,G71,G73,G75,G77,G79,G81,G83,G85,G87,G89)</f>
        <v>0.92402956941933967</v>
      </c>
      <c r="H93" s="23" t="s">
        <v>59</v>
      </c>
      <c r="S93" s="23" t="s">
        <v>63</v>
      </c>
      <c r="T93" s="22">
        <f>STDEV(T15:T18,T23:T26,T31:T34,T39:T90)</f>
        <v>27.554774994544957</v>
      </c>
      <c r="V93" s="23" t="s">
        <v>67</v>
      </c>
      <c r="W93" s="22">
        <f>STDEV(W15:W18,W23:W26,W31:W34,W39:W90)</f>
        <v>2.4696069187895739</v>
      </c>
      <c r="X93" s="22">
        <f>STDEV(X18,X26,X34,X42,X46,X50,X54,X58,X62,X66,X70,X74,X78,X82,X86,X90)</f>
        <v>2.5552234083669996</v>
      </c>
    </row>
    <row r="94" spans="1:24">
      <c r="E94" s="23" t="s">
        <v>56</v>
      </c>
      <c r="F94" s="22">
        <f>AVERAGE(F17:F18,F25:F26,F33:F34,F41:F42,F45:F46,F49:F50,F53:F54,F57:F58,F61:F62,F65:F66,F69:F70,F73:F74,F77:F78,F81:F82,F85:F86,F89:F90)</f>
        <v>4.65625</v>
      </c>
      <c r="G94" s="22">
        <f>AVERAGE(G16,G18,G24,G26,G32,G34,G40,G42,G44,G46,G48,G50,G52,G54,G56,G58,G60,G62,G64,G66,G68,G70,G72,G74,G76,G78,G80,G82,G84,G86,G88,G90)</f>
        <v>3.5625</v>
      </c>
      <c r="H94" s="23" t="s">
        <v>60</v>
      </c>
      <c r="S94" s="23" t="s">
        <v>64</v>
      </c>
      <c r="T94">
        <f>MIN(T15:T18,T23:T26,T31:T34,T39:T90)</f>
        <v>119</v>
      </c>
      <c r="V94" s="23" t="s">
        <v>68</v>
      </c>
      <c r="W94">
        <f>MIN(W15:W18,W23:W26,W31:W34,W39:W90)</f>
        <v>9</v>
      </c>
      <c r="X94">
        <f>MIN(X18,X26,X34,X42,X46,X50,X54,X58,X62,X66,X70,X74,X78,X82,X86,X90)</f>
        <v>10</v>
      </c>
    </row>
    <row r="95" spans="1:24">
      <c r="E95" s="23" t="s">
        <v>57</v>
      </c>
      <c r="F95" s="22">
        <f>STDEV(F17:F18,F25:F26,F33:F34,F41:F42,F45:F46,F49:F50,F53:F54,F57:F58,F61:F62,F65:F66,F69:F70,F73:F74,F77:F78,F81:F82,F85:F86,F89:F90)</f>
        <v>0.90194681911747376</v>
      </c>
      <c r="G95" s="22">
        <f>STDEV(G16,G18,G24,G26,G32,G34,G40,G42,G44,G46,G48,G50,G52,G54,G56,G58,G60,G62,G64,G66,G68,G70,G72,G74,G76,G78,G80,G82,G84,G86,G88,G90)</f>
        <v>0.75935031653763496</v>
      </c>
      <c r="H95" s="23" t="s">
        <v>61</v>
      </c>
      <c r="S95" s="23" t="s">
        <v>65</v>
      </c>
      <c r="T95">
        <f>MAX(T15:T18,T23:T26,T31:T34,T39:T90)</f>
        <v>238</v>
      </c>
      <c r="V95" s="23" t="s">
        <v>69</v>
      </c>
      <c r="W95">
        <f>MAX(W15:W18,W23:W26,W31:W34,W39:W90)</f>
        <v>20</v>
      </c>
      <c r="X95">
        <f>MAX(X18,X26,X34,X42,X46,X50,X54,X58,X62,X66,X70,X74,X78,X82,X86,X90)</f>
        <v>20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Sashank Varma</dc:creator>
  <cp:lastModifiedBy>Sashank Varma</cp:lastModifiedBy>
  <dcterms:created xsi:type="dcterms:W3CDTF">2012-02-27T20:04:26Z</dcterms:created>
  <dcterms:modified xsi:type="dcterms:W3CDTF">2013-03-11T16:08:24Z</dcterms:modified>
</cp:coreProperties>
</file>