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ShrewProjects/Sorex_Genome2/Supplementary_Data/"/>
    </mc:Choice>
  </mc:AlternateContent>
  <xr:revisionPtr revIDLastSave="0" documentId="13_ncr:1_{1EA9ECDE-8B73-974D-9FF3-CCBEA916B49B}" xr6:coauthVersionLast="47" xr6:coauthVersionMax="47" xr10:uidLastSave="{00000000-0000-0000-0000-000000000000}"/>
  <bookViews>
    <workbookView xWindow="500" yWindow="760" windowWidth="28860" windowHeight="18000" xr2:uid="{1D4C5537-C85F-A24A-96AB-A637CC40F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J26" i="1"/>
  <c r="R28" i="1" l="1"/>
  <c r="L28" i="1"/>
  <c r="L27" i="1"/>
  <c r="L26" i="1"/>
  <c r="R27" i="1"/>
  <c r="R26" i="1"/>
  <c r="K26" i="1"/>
  <c r="M26" i="1"/>
  <c r="O26" i="1"/>
  <c r="P26" i="1"/>
  <c r="Q26" i="1"/>
  <c r="S26" i="1"/>
  <c r="J27" i="1"/>
  <c r="K27" i="1"/>
  <c r="M27" i="1"/>
  <c r="O27" i="1"/>
  <c r="P27" i="1"/>
  <c r="Q27" i="1"/>
  <c r="S27" i="1"/>
  <c r="J28" i="1"/>
  <c r="K28" i="1"/>
  <c r="M28" i="1"/>
  <c r="O28" i="1"/>
  <c r="P28" i="1"/>
  <c r="Q28" i="1"/>
  <c r="S28" i="1"/>
  <c r="I28" i="1"/>
  <c r="I27" i="1"/>
  <c r="I26" i="1"/>
</calcChain>
</file>

<file path=xl/sharedStrings.xml><?xml version="1.0" encoding="utf-8"?>
<sst xmlns="http://schemas.openxmlformats.org/spreadsheetml/2006/main" count="166" uniqueCount="103">
  <si>
    <t>Indiv1</t>
  </si>
  <si>
    <t>Indiv2</t>
  </si>
  <si>
    <t>Indiv3</t>
  </si>
  <si>
    <t>Indiv4</t>
  </si>
  <si>
    <t>Indiv5</t>
  </si>
  <si>
    <t>Indiv6</t>
  </si>
  <si>
    <t>Indiv7</t>
  </si>
  <si>
    <t>Indiv8</t>
  </si>
  <si>
    <t>Indiv9</t>
  </si>
  <si>
    <t>Indiv10</t>
  </si>
  <si>
    <t>Indiv11</t>
  </si>
  <si>
    <t>Indiv12</t>
  </si>
  <si>
    <t>Indiv13</t>
  </si>
  <si>
    <t>Indiv14</t>
  </si>
  <si>
    <t>Indiv15</t>
  </si>
  <si>
    <t>Indiv16</t>
  </si>
  <si>
    <t>Indiv17</t>
  </si>
  <si>
    <t>Indiv18</t>
  </si>
  <si>
    <t>Indiv19</t>
  </si>
  <si>
    <t>Indiv20</t>
  </si>
  <si>
    <t>Indiv21</t>
  </si>
  <si>
    <t>Indiv22</t>
  </si>
  <si>
    <t>Indiv23</t>
  </si>
  <si>
    <t>Indiv24</t>
  </si>
  <si>
    <t>Individual</t>
  </si>
  <si>
    <t>Season</t>
  </si>
  <si>
    <t>Stage</t>
  </si>
  <si>
    <t>Date</t>
  </si>
  <si>
    <t>Sex</t>
  </si>
  <si>
    <t>Summer</t>
  </si>
  <si>
    <t>Juvenile</t>
  </si>
  <si>
    <t>Fall</t>
  </si>
  <si>
    <t>Winter</t>
  </si>
  <si>
    <t>Spring</t>
  </si>
  <si>
    <t>Adult</t>
  </si>
  <si>
    <t>M</t>
  </si>
  <si>
    <t>U</t>
  </si>
  <si>
    <t>F</t>
  </si>
  <si>
    <t>HFS146-resub</t>
  </si>
  <si>
    <t>HFS147</t>
  </si>
  <si>
    <t>HFS148</t>
  </si>
  <si>
    <t>HFS149</t>
  </si>
  <si>
    <t>HFS150</t>
  </si>
  <si>
    <t>HFS191</t>
  </si>
  <si>
    <t>HFS192</t>
  </si>
  <si>
    <t>HFS193</t>
  </si>
  <si>
    <t>HFS194</t>
  </si>
  <si>
    <t>HFS258</t>
  </si>
  <si>
    <t>HFS259</t>
  </si>
  <si>
    <t>HFS260</t>
  </si>
  <si>
    <t>HFS261</t>
  </si>
  <si>
    <t>HFS262</t>
  </si>
  <si>
    <t>HFS298</t>
  </si>
  <si>
    <t>HFS299</t>
  </si>
  <si>
    <t>HFS300</t>
  </si>
  <si>
    <t>HFS301</t>
  </si>
  <si>
    <t>HFS302</t>
  </si>
  <si>
    <t>HFS338</t>
  </si>
  <si>
    <t>HFS339</t>
  </si>
  <si>
    <t>HFS340</t>
  </si>
  <si>
    <t>HFS341</t>
  </si>
  <si>
    <t>HFS342-resub</t>
  </si>
  <si>
    <t>HFS156</t>
  </si>
  <si>
    <t>HFS157-resub</t>
  </si>
  <si>
    <t>HFS158</t>
  </si>
  <si>
    <t>HFS159</t>
  </si>
  <si>
    <t>HFS160</t>
  </si>
  <si>
    <t>HFS199</t>
  </si>
  <si>
    <t>HFS200</t>
  </si>
  <si>
    <t>HFS201</t>
  </si>
  <si>
    <t>HFS202</t>
  </si>
  <si>
    <t>HFS253</t>
  </si>
  <si>
    <t>HFS254</t>
  </si>
  <si>
    <t>HFS255</t>
  </si>
  <si>
    <t>HFS256</t>
  </si>
  <si>
    <t>HFS257</t>
  </si>
  <si>
    <t>HFS303</t>
  </si>
  <si>
    <t>HFS304</t>
  </si>
  <si>
    <t>HFS305</t>
  </si>
  <si>
    <t>HFS306</t>
  </si>
  <si>
    <t>HFS307</t>
  </si>
  <si>
    <t>HFS348</t>
  </si>
  <si>
    <t>HFS349</t>
  </si>
  <si>
    <t>HFS350</t>
  </si>
  <si>
    <t>HFS351</t>
  </si>
  <si>
    <t>HFS352</t>
  </si>
  <si>
    <t>min</t>
  </si>
  <si>
    <t>max</t>
  </si>
  <si>
    <t>average</t>
  </si>
  <si>
    <t>Sexual Maturity</t>
  </si>
  <si>
    <t>Body Mass</t>
  </si>
  <si>
    <t>Cortex ID</t>
  </si>
  <si>
    <t>Cortex RIN</t>
  </si>
  <si>
    <t>Cortex Reads (post filter)</t>
  </si>
  <si>
    <t>Cortex Reads (prefilter)</t>
  </si>
  <si>
    <t>Cortex Reads (filtered)</t>
  </si>
  <si>
    <t>Cortex Mapping (%)</t>
  </si>
  <si>
    <t>Hippocampus ID</t>
  </si>
  <si>
    <t>Hippocampus RIN</t>
  </si>
  <si>
    <t>Hippocampus Reads (prefilter)</t>
  </si>
  <si>
    <t>Hippocampus Reads (postfilter)</t>
  </si>
  <si>
    <t>Hippocampus Reads (filtered)</t>
  </si>
  <si>
    <t>Hippocampus Mapping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</si>
</sst>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Menlo"/>
      <family val="2"/>
    </font>
    <font>
      <sz val="15"/>
      <color rgb="FF000000"/>
      <name val="Menlo"/>
      <family val="2"/>
    </font>
    <font>
      <sz val="17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2" xfId="0" applyBorder="1"/>
    <xf numFmtId="0" fontId="1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Font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0" fontId="1" fillId="0" borderId="3" xfId="0" applyFont="1" applyBorder="1"/>
    <xf numFmtId="2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47E8-5894-6943-AC1B-BB0AAED2D2E0}">
  <dimension ref="A1:BM31"/>
  <sheetViews>
    <sheetView tabSelected="1" workbookViewId="0">
      <selection activeCell="E15" sqref="E15"/>
    </sheetView>
  </sheetViews>
  <sheetFormatPr baseColWidth="10" defaultRowHeight="16" x14ac:dyDescent="0.2"/>
  <cols>
    <col min="1" max="1" width="12" customWidth="1"/>
    <col min="3" max="3" width="14.6640625" customWidth="1"/>
    <col min="4" max="4" width="7.5" customWidth="1"/>
    <col min="5" max="5" width="14.5" customWidth="1"/>
    <col min="6" max="6" width="6.33203125" customWidth="1"/>
    <col min="7" max="7" width="11" bestFit="1" customWidth="1"/>
    <col min="8" max="8" width="14.6640625" customWidth="1"/>
    <col min="9" max="9" width="11" bestFit="1" customWidth="1"/>
    <col min="10" max="10" width="20" customWidth="1"/>
    <col min="11" max="11" width="24.6640625" customWidth="1"/>
    <col min="12" max="12" width="19.6640625" customWidth="1"/>
    <col min="13" max="13" width="18.33203125" customWidth="1"/>
    <col min="14" max="14" width="15.83203125" customWidth="1"/>
    <col min="15" max="15" width="18.1640625" customWidth="1"/>
    <col min="16" max="16" width="28.1640625" customWidth="1"/>
    <col min="17" max="17" width="27.5" customWidth="1"/>
    <col min="18" max="18" width="27.33203125" customWidth="1"/>
    <col min="19" max="19" width="24.6640625" customWidth="1"/>
    <col min="20" max="20" width="11.83203125" bestFit="1" customWidth="1"/>
    <col min="21" max="22" width="11" bestFit="1" customWidth="1"/>
    <col min="24" max="25" width="11" bestFit="1" customWidth="1"/>
    <col min="26" max="26" width="25.6640625" customWidth="1"/>
    <col min="27" max="27" width="12.1640625" customWidth="1"/>
    <col min="28" max="28" width="33.33203125" customWidth="1"/>
    <col min="61" max="61" width="14.83203125" bestFit="1" customWidth="1"/>
  </cols>
  <sheetData>
    <row r="1" spans="1:65" x14ac:dyDescent="0.2">
      <c r="A1" s="9" t="s">
        <v>24</v>
      </c>
      <c r="B1" s="9" t="s">
        <v>25</v>
      </c>
      <c r="C1" s="9" t="s">
        <v>89</v>
      </c>
      <c r="D1" s="9" t="s">
        <v>26</v>
      </c>
      <c r="E1" s="9" t="s">
        <v>27</v>
      </c>
      <c r="F1" s="9" t="s">
        <v>28</v>
      </c>
      <c r="G1" s="14" t="s">
        <v>90</v>
      </c>
      <c r="H1" s="17" t="s">
        <v>91</v>
      </c>
      <c r="I1" s="9" t="s">
        <v>92</v>
      </c>
      <c r="J1" s="9" t="s">
        <v>94</v>
      </c>
      <c r="K1" s="9" t="s">
        <v>93</v>
      </c>
      <c r="L1" s="9" t="s">
        <v>95</v>
      </c>
      <c r="M1" s="9" t="s">
        <v>96</v>
      </c>
      <c r="N1" s="9" t="s">
        <v>97</v>
      </c>
      <c r="O1" s="9" t="s">
        <v>98</v>
      </c>
      <c r="P1" s="9" t="s">
        <v>99</v>
      </c>
      <c r="Q1" s="9" t="s">
        <v>100</v>
      </c>
      <c r="R1" s="9" t="s">
        <v>101</v>
      </c>
      <c r="S1" s="9" t="s">
        <v>102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ht="20" x14ac:dyDescent="0.25">
      <c r="A2" s="12" t="s">
        <v>0</v>
      </c>
      <c r="B2" s="12" t="s">
        <v>29</v>
      </c>
      <c r="C2" s="12" t="s">
        <v>30</v>
      </c>
      <c r="D2" s="12">
        <v>1</v>
      </c>
      <c r="E2" s="13">
        <v>44013</v>
      </c>
      <c r="F2" s="12" t="s">
        <v>35</v>
      </c>
      <c r="G2" s="15">
        <v>7.24</v>
      </c>
      <c r="H2" s="18" t="s">
        <v>38</v>
      </c>
      <c r="I2" s="12">
        <v>6.8</v>
      </c>
      <c r="J2" s="10">
        <v>38863230</v>
      </c>
      <c r="K2" s="11">
        <v>38231356</v>
      </c>
      <c r="L2" s="10">
        <f>J2-K2</f>
        <v>631874</v>
      </c>
      <c r="M2" s="19">
        <v>77.900000000000006</v>
      </c>
      <c r="N2" s="12" t="s">
        <v>62</v>
      </c>
      <c r="O2" s="12">
        <v>6.1</v>
      </c>
      <c r="P2" s="10">
        <v>382791510</v>
      </c>
      <c r="Q2" s="11">
        <v>376302526</v>
      </c>
      <c r="R2" s="10">
        <f t="shared" ref="R2:R25" si="0">P2-Q2</f>
        <v>6488984</v>
      </c>
      <c r="S2" s="19">
        <v>75</v>
      </c>
      <c r="AC2" s="3"/>
      <c r="AD2" s="3"/>
      <c r="AE2" s="3"/>
      <c r="AF2" s="4"/>
      <c r="AG2" s="3"/>
      <c r="AH2" s="5"/>
      <c r="AI2" s="3"/>
      <c r="AJ2" s="5"/>
      <c r="AK2" s="3"/>
      <c r="AL2" s="4"/>
      <c r="AM2" s="3"/>
      <c r="AN2" s="6"/>
      <c r="AO2" s="3"/>
      <c r="AP2" s="6"/>
      <c r="AQ2" s="3"/>
      <c r="AR2" s="4"/>
      <c r="AS2" s="3"/>
      <c r="AT2" s="6"/>
      <c r="AU2" s="3"/>
      <c r="AV2" s="3"/>
      <c r="AW2" s="3"/>
      <c r="AX2" s="4"/>
      <c r="AY2" s="3"/>
      <c r="AZ2" s="6"/>
      <c r="BA2" s="3"/>
      <c r="BB2" s="3"/>
      <c r="BC2" s="3"/>
      <c r="BD2" s="4"/>
      <c r="BE2" s="3"/>
      <c r="BF2" s="6"/>
      <c r="BG2" s="3"/>
      <c r="BH2" s="3"/>
      <c r="BI2" s="3"/>
      <c r="BJ2" s="4"/>
      <c r="BK2" s="3"/>
      <c r="BL2" s="6"/>
      <c r="BM2" s="3"/>
    </row>
    <row r="3" spans="1:65" ht="20" x14ac:dyDescent="0.25">
      <c r="A3" s="12" t="s">
        <v>1</v>
      </c>
      <c r="B3" s="12" t="s">
        <v>29</v>
      </c>
      <c r="C3" s="12" t="s">
        <v>30</v>
      </c>
      <c r="D3" s="12">
        <v>1</v>
      </c>
      <c r="E3" s="13">
        <v>44013</v>
      </c>
      <c r="F3" s="12" t="s">
        <v>36</v>
      </c>
      <c r="G3" s="15">
        <v>8.23</v>
      </c>
      <c r="H3" s="18" t="s">
        <v>39</v>
      </c>
      <c r="I3" s="12">
        <v>7.2</v>
      </c>
      <c r="J3" s="10">
        <v>39845000</v>
      </c>
      <c r="K3" s="11">
        <v>39207052</v>
      </c>
      <c r="L3" s="10">
        <f t="shared" ref="L3:L25" si="1">J3-K3</f>
        <v>637948</v>
      </c>
      <c r="M3" s="19">
        <v>79.900000000000006</v>
      </c>
      <c r="N3" s="12" t="s">
        <v>63</v>
      </c>
      <c r="O3" s="12">
        <v>6.1</v>
      </c>
      <c r="P3" s="10">
        <v>37454236</v>
      </c>
      <c r="Q3" s="11">
        <v>36875812</v>
      </c>
      <c r="R3" s="10">
        <f t="shared" si="0"/>
        <v>578424</v>
      </c>
      <c r="S3" s="19">
        <v>78.5</v>
      </c>
      <c r="AC3" s="3"/>
      <c r="AD3" s="3"/>
      <c r="AE3" s="3"/>
      <c r="AF3" s="4"/>
      <c r="AG3" s="3"/>
      <c r="AH3" s="5"/>
      <c r="AI3" s="3"/>
      <c r="AJ3" s="3"/>
      <c r="AK3" s="3"/>
      <c r="AL3" s="4"/>
      <c r="AM3" s="3"/>
      <c r="AN3" s="6"/>
      <c r="AO3" s="3"/>
      <c r="AP3" s="6"/>
      <c r="AQ3" s="3"/>
      <c r="AR3" s="4"/>
      <c r="AS3" s="3"/>
      <c r="AT3" s="6"/>
      <c r="AU3" s="3"/>
      <c r="AV3" s="3"/>
      <c r="AW3" s="3"/>
      <c r="AX3" s="4"/>
      <c r="AY3" s="3"/>
      <c r="AZ3" s="6"/>
      <c r="BA3" s="3"/>
      <c r="BB3" s="3"/>
      <c r="BC3" s="3"/>
      <c r="BD3" s="4"/>
      <c r="BE3" s="3"/>
      <c r="BF3" s="6"/>
      <c r="BG3" s="3"/>
      <c r="BH3" s="3"/>
      <c r="BI3" s="3"/>
      <c r="BJ3" s="3"/>
      <c r="BK3" s="3"/>
      <c r="BL3" s="3"/>
      <c r="BM3" s="3"/>
    </row>
    <row r="4" spans="1:65" ht="20" x14ac:dyDescent="0.25">
      <c r="A4" s="12" t="s">
        <v>2</v>
      </c>
      <c r="B4" s="12" t="s">
        <v>29</v>
      </c>
      <c r="C4" s="12" t="s">
        <v>30</v>
      </c>
      <c r="D4" s="12">
        <v>1</v>
      </c>
      <c r="E4" s="13">
        <v>44013</v>
      </c>
      <c r="F4" s="12" t="s">
        <v>37</v>
      </c>
      <c r="G4" s="15">
        <v>7.71</v>
      </c>
      <c r="H4" s="18" t="s">
        <v>40</v>
      </c>
      <c r="I4" s="12">
        <v>7.6</v>
      </c>
      <c r="J4" s="10">
        <v>38342758</v>
      </c>
      <c r="K4" s="11">
        <v>37827080</v>
      </c>
      <c r="L4" s="10">
        <f t="shared" si="1"/>
        <v>515678</v>
      </c>
      <c r="M4" s="19">
        <v>82.3</v>
      </c>
      <c r="N4" s="12" t="s">
        <v>64</v>
      </c>
      <c r="O4" s="12">
        <v>7.4</v>
      </c>
      <c r="P4" s="10">
        <v>41037634</v>
      </c>
      <c r="Q4" s="11">
        <v>40363402</v>
      </c>
      <c r="R4" s="10">
        <f t="shared" si="0"/>
        <v>674232</v>
      </c>
      <c r="S4" s="19">
        <v>79.400000000000006</v>
      </c>
      <c r="AC4" s="3"/>
      <c r="AD4" s="3"/>
      <c r="AE4" s="3"/>
      <c r="AF4" s="4"/>
      <c r="AG4" s="3"/>
      <c r="AH4" s="5"/>
      <c r="AI4" s="3"/>
      <c r="AJ4" s="5"/>
      <c r="AK4" s="3"/>
      <c r="AL4" s="4"/>
      <c r="AM4" s="3"/>
      <c r="AN4" s="6"/>
      <c r="AO4" s="3"/>
      <c r="AP4" s="3"/>
      <c r="AQ4" s="3"/>
      <c r="AR4" s="4"/>
      <c r="AS4" s="3"/>
      <c r="AT4" s="6"/>
      <c r="AU4" s="3"/>
      <c r="AV4" s="3"/>
      <c r="AW4" s="3"/>
      <c r="AX4" s="4"/>
      <c r="AY4" s="3"/>
      <c r="AZ4" s="6"/>
      <c r="BA4" s="3"/>
      <c r="BB4" s="3"/>
      <c r="BC4" s="3"/>
      <c r="BD4" s="4"/>
      <c r="BE4" s="3"/>
      <c r="BF4" s="6"/>
      <c r="BG4" s="3"/>
      <c r="BH4" s="3"/>
      <c r="BI4" s="3"/>
      <c r="BJ4" s="4"/>
      <c r="BK4" s="3"/>
      <c r="BL4" s="6"/>
      <c r="BM4" s="3"/>
    </row>
    <row r="5" spans="1:65" ht="20" x14ac:dyDescent="0.25">
      <c r="A5" s="12" t="s">
        <v>3</v>
      </c>
      <c r="B5" s="12" t="s">
        <v>29</v>
      </c>
      <c r="C5" s="12" t="s">
        <v>30</v>
      </c>
      <c r="D5" s="12">
        <v>1</v>
      </c>
      <c r="E5" s="13">
        <v>44013</v>
      </c>
      <c r="F5" s="12" t="s">
        <v>37</v>
      </c>
      <c r="G5" s="15">
        <v>7.8</v>
      </c>
      <c r="H5" s="18" t="s">
        <v>41</v>
      </c>
      <c r="I5" s="12">
        <v>7</v>
      </c>
      <c r="J5" s="10">
        <v>36267038</v>
      </c>
      <c r="K5" s="11">
        <v>35737308</v>
      </c>
      <c r="L5" s="10">
        <f t="shared" si="1"/>
        <v>529730</v>
      </c>
      <c r="M5" s="19">
        <v>80.900000000000006</v>
      </c>
      <c r="N5" s="12" t="s">
        <v>65</v>
      </c>
      <c r="O5" s="12">
        <v>6</v>
      </c>
      <c r="P5" s="10">
        <v>39513280</v>
      </c>
      <c r="Q5" s="11">
        <v>38803032</v>
      </c>
      <c r="R5" s="10">
        <f t="shared" si="0"/>
        <v>710248</v>
      </c>
      <c r="S5" s="19">
        <v>75.7</v>
      </c>
      <c r="AC5" s="3"/>
      <c r="AD5" s="3"/>
      <c r="AE5" s="3"/>
      <c r="AF5" s="4"/>
      <c r="AG5" s="3"/>
      <c r="AH5" s="5"/>
      <c r="AI5" s="3"/>
      <c r="AJ5" s="5"/>
      <c r="AK5" s="3"/>
      <c r="AL5" s="4"/>
      <c r="AM5" s="3"/>
      <c r="AN5" s="6"/>
      <c r="AO5" s="3"/>
      <c r="AP5" s="3"/>
      <c r="AQ5" s="3"/>
      <c r="AR5" s="4"/>
      <c r="AS5" s="3"/>
      <c r="AT5" s="6"/>
      <c r="AU5" s="3"/>
      <c r="AV5" s="3"/>
      <c r="AW5" s="3"/>
      <c r="AX5" s="4"/>
      <c r="AY5" s="3"/>
      <c r="AZ5" s="6"/>
      <c r="BA5" s="3"/>
      <c r="BB5" s="3"/>
      <c r="BC5" s="3"/>
      <c r="BD5" s="4"/>
      <c r="BE5" s="3"/>
      <c r="BF5" s="6"/>
      <c r="BG5" s="3"/>
      <c r="BH5" s="3"/>
      <c r="BI5" s="3"/>
      <c r="BJ5" s="4"/>
      <c r="BK5" s="3"/>
      <c r="BL5" s="6"/>
      <c r="BM5" s="3"/>
    </row>
    <row r="6" spans="1:65" ht="20" x14ac:dyDescent="0.25">
      <c r="A6" s="12" t="s">
        <v>4</v>
      </c>
      <c r="B6" s="12" t="s">
        <v>29</v>
      </c>
      <c r="C6" s="12" t="s">
        <v>30</v>
      </c>
      <c r="D6" s="12">
        <v>1</v>
      </c>
      <c r="E6" s="13">
        <v>44013</v>
      </c>
      <c r="F6" s="12" t="s">
        <v>37</v>
      </c>
      <c r="G6" s="15">
        <v>8.41</v>
      </c>
      <c r="H6" s="18" t="s">
        <v>42</v>
      </c>
      <c r="I6" s="12">
        <v>8.1</v>
      </c>
      <c r="J6" s="10">
        <v>35963196</v>
      </c>
      <c r="K6" s="11">
        <v>35410294</v>
      </c>
      <c r="L6" s="10">
        <f t="shared" si="1"/>
        <v>552902</v>
      </c>
      <c r="M6" s="19">
        <v>82.2</v>
      </c>
      <c r="N6" s="12" t="s">
        <v>66</v>
      </c>
      <c r="O6" s="12">
        <v>8.3000000000000007</v>
      </c>
      <c r="P6" s="10">
        <v>35313774</v>
      </c>
      <c r="Q6" s="11">
        <v>34822430</v>
      </c>
      <c r="R6" s="10">
        <f t="shared" si="0"/>
        <v>491344</v>
      </c>
      <c r="S6" s="19">
        <v>82.7</v>
      </c>
      <c r="AC6" s="3"/>
      <c r="AD6" s="3"/>
      <c r="AE6" s="3"/>
      <c r="AF6" s="4"/>
      <c r="AG6" s="3"/>
      <c r="AH6" s="5"/>
      <c r="AI6" s="3"/>
      <c r="AJ6" s="5"/>
      <c r="AK6" s="3"/>
      <c r="AL6" s="4"/>
      <c r="AM6" s="3"/>
      <c r="AN6" s="6"/>
      <c r="AO6" s="3"/>
      <c r="AP6" s="3"/>
      <c r="AQ6" s="3"/>
      <c r="AR6" s="4"/>
      <c r="AS6" s="3"/>
      <c r="AT6" s="6"/>
      <c r="AU6" s="3"/>
      <c r="AV6" s="3"/>
      <c r="AW6" s="3"/>
      <c r="AX6" s="4"/>
      <c r="AY6" s="3"/>
      <c r="AZ6" s="6"/>
      <c r="BA6" s="3"/>
      <c r="BB6" s="3"/>
      <c r="BC6" s="3"/>
      <c r="BD6" s="4"/>
      <c r="BE6" s="3"/>
      <c r="BF6" s="6"/>
      <c r="BG6" s="3"/>
      <c r="BH6" s="3"/>
      <c r="BI6" s="3"/>
      <c r="BJ6" s="4"/>
      <c r="BK6" s="3"/>
      <c r="BL6" s="6"/>
      <c r="BM6" s="3"/>
    </row>
    <row r="7" spans="1:65" ht="20" x14ac:dyDescent="0.25">
      <c r="A7" s="12" t="s">
        <v>5</v>
      </c>
      <c r="B7" s="12" t="s">
        <v>31</v>
      </c>
      <c r="C7" s="12" t="s">
        <v>30</v>
      </c>
      <c r="D7" s="12">
        <v>2</v>
      </c>
      <c r="E7" s="13">
        <v>44136</v>
      </c>
      <c r="F7" s="12" t="s">
        <v>37</v>
      </c>
      <c r="G7" s="16">
        <v>7.2</v>
      </c>
      <c r="H7" s="18" t="s">
        <v>43</v>
      </c>
      <c r="I7" s="12">
        <v>7.2</v>
      </c>
      <c r="J7" s="10">
        <v>39925558</v>
      </c>
      <c r="K7" s="11">
        <v>39244338</v>
      </c>
      <c r="L7" s="10">
        <f t="shared" si="1"/>
        <v>681220</v>
      </c>
      <c r="M7" s="19">
        <v>78.5</v>
      </c>
      <c r="N7" s="12" t="s">
        <v>67</v>
      </c>
      <c r="O7" s="12">
        <v>7.8</v>
      </c>
      <c r="P7" s="10">
        <v>34395824</v>
      </c>
      <c r="Q7" s="11">
        <v>33864676</v>
      </c>
      <c r="R7" s="10">
        <f t="shared" si="0"/>
        <v>531148</v>
      </c>
      <c r="S7" s="19">
        <v>81.400000000000006</v>
      </c>
      <c r="AC7" s="3"/>
      <c r="AD7" s="3"/>
      <c r="AE7" s="3"/>
      <c r="AF7" s="4"/>
      <c r="AG7" s="3"/>
      <c r="AH7" s="5"/>
      <c r="AI7" s="3"/>
      <c r="AJ7" s="5"/>
      <c r="AK7" s="3"/>
      <c r="AL7" s="6"/>
      <c r="AM7" s="3"/>
      <c r="AN7" s="6"/>
      <c r="AO7" s="3"/>
      <c r="AP7" s="3"/>
      <c r="AQ7" s="3"/>
      <c r="AR7" s="6"/>
      <c r="AS7" s="3"/>
      <c r="AT7" s="6"/>
      <c r="AU7" s="3"/>
      <c r="AV7" s="3"/>
      <c r="AW7" s="3"/>
      <c r="AX7" s="6"/>
      <c r="AY7" s="3"/>
      <c r="AZ7" s="6"/>
      <c r="BA7" s="3"/>
      <c r="BB7" s="3"/>
      <c r="BC7" s="3"/>
      <c r="BD7" s="6"/>
      <c r="BE7" s="3"/>
      <c r="BF7" s="6"/>
      <c r="BG7" s="3"/>
      <c r="BH7" s="3"/>
      <c r="BI7" s="3"/>
      <c r="BJ7" s="6"/>
      <c r="BK7" s="3"/>
      <c r="BL7" s="6"/>
      <c r="BM7" s="3"/>
    </row>
    <row r="8" spans="1:65" ht="20" x14ac:dyDescent="0.25">
      <c r="A8" s="12" t="s">
        <v>6</v>
      </c>
      <c r="B8" s="12" t="s">
        <v>31</v>
      </c>
      <c r="C8" s="12" t="s">
        <v>30</v>
      </c>
      <c r="D8" s="12">
        <v>2</v>
      </c>
      <c r="E8" s="13">
        <v>44136</v>
      </c>
      <c r="F8" s="12" t="s">
        <v>37</v>
      </c>
      <c r="G8" s="16">
        <v>7.32</v>
      </c>
      <c r="H8" s="18" t="s">
        <v>44</v>
      </c>
      <c r="I8" s="12">
        <v>6.7</v>
      </c>
      <c r="J8" s="10">
        <v>39181856</v>
      </c>
      <c r="K8" s="11">
        <v>38644026</v>
      </c>
      <c r="L8" s="10">
        <f t="shared" si="1"/>
        <v>537830</v>
      </c>
      <c r="M8" s="19">
        <v>76</v>
      </c>
      <c r="N8" s="12" t="s">
        <v>68</v>
      </c>
      <c r="O8" s="12">
        <v>7.4</v>
      </c>
      <c r="P8" s="10">
        <v>33781796</v>
      </c>
      <c r="Q8" s="11">
        <v>33379850</v>
      </c>
      <c r="R8" s="10">
        <f t="shared" si="0"/>
        <v>401946</v>
      </c>
      <c r="S8" s="19">
        <v>78.7</v>
      </c>
      <c r="AC8" s="3"/>
      <c r="AD8" s="3"/>
      <c r="AE8" s="3"/>
      <c r="AF8" s="4"/>
      <c r="AG8" s="3"/>
      <c r="AH8" s="5"/>
      <c r="AI8" s="3"/>
      <c r="AJ8" s="5"/>
      <c r="AK8" s="3"/>
      <c r="AL8" s="6"/>
      <c r="AM8" s="3"/>
      <c r="AN8" s="6"/>
      <c r="AO8" s="3"/>
      <c r="AP8" s="3"/>
      <c r="AQ8" s="3"/>
      <c r="AR8" s="6"/>
      <c r="AS8" s="3"/>
      <c r="AT8" s="6"/>
      <c r="AU8" s="3"/>
      <c r="AV8" s="3"/>
      <c r="AW8" s="3"/>
      <c r="AX8" s="6"/>
      <c r="AY8" s="3"/>
      <c r="AZ8" s="6"/>
      <c r="BA8" s="3"/>
      <c r="BB8" s="3"/>
      <c r="BC8" s="3"/>
      <c r="BD8" s="6"/>
      <c r="BE8" s="3"/>
      <c r="BF8" s="6"/>
      <c r="BG8" s="3"/>
      <c r="BH8" s="3"/>
      <c r="BI8" s="3"/>
      <c r="BJ8" s="6"/>
      <c r="BK8" s="3"/>
      <c r="BL8" s="6"/>
      <c r="BM8" s="3"/>
    </row>
    <row r="9" spans="1:65" ht="20" x14ac:dyDescent="0.25">
      <c r="A9" s="12" t="s">
        <v>7</v>
      </c>
      <c r="B9" s="12" t="s">
        <v>31</v>
      </c>
      <c r="C9" s="12" t="s">
        <v>30</v>
      </c>
      <c r="D9" s="12">
        <v>2</v>
      </c>
      <c r="E9" s="13">
        <v>44136</v>
      </c>
      <c r="F9" s="12" t="s">
        <v>35</v>
      </c>
      <c r="G9" s="16">
        <v>7.6</v>
      </c>
      <c r="H9" s="18" t="s">
        <v>45</v>
      </c>
      <c r="I9" s="12">
        <v>7.3</v>
      </c>
      <c r="J9" s="10">
        <v>38451588</v>
      </c>
      <c r="K9" s="11">
        <v>37854018</v>
      </c>
      <c r="L9" s="10">
        <f t="shared" si="1"/>
        <v>597570</v>
      </c>
      <c r="M9" s="19">
        <v>76.599999999999994</v>
      </c>
      <c r="N9" s="12" t="s">
        <v>69</v>
      </c>
      <c r="O9" s="12">
        <v>7.1</v>
      </c>
      <c r="P9" s="10">
        <v>32193002</v>
      </c>
      <c r="Q9" s="11">
        <v>31770080</v>
      </c>
      <c r="R9" s="10">
        <f t="shared" si="0"/>
        <v>422922</v>
      </c>
      <c r="S9" s="19">
        <v>78.7</v>
      </c>
      <c r="AC9" s="3"/>
      <c r="AD9" s="3"/>
      <c r="AE9" s="3"/>
      <c r="AF9" s="4"/>
      <c r="AG9" s="3"/>
      <c r="AH9" s="5"/>
      <c r="AI9" s="3"/>
      <c r="AJ9" s="5"/>
      <c r="AK9" s="3"/>
      <c r="AL9" s="6"/>
      <c r="AM9" s="3"/>
      <c r="AN9" s="6"/>
      <c r="AO9" s="3"/>
      <c r="AP9" s="3"/>
      <c r="AQ9" s="3"/>
      <c r="AR9" s="6"/>
      <c r="AS9" s="3"/>
      <c r="AT9" s="6"/>
      <c r="AU9" s="3"/>
      <c r="AV9" s="3"/>
      <c r="AW9" s="3"/>
      <c r="AX9" s="6"/>
      <c r="AY9" s="3"/>
      <c r="AZ9" s="6"/>
      <c r="BA9" s="3"/>
      <c r="BB9" s="3"/>
      <c r="BC9" s="3"/>
      <c r="BD9" s="6"/>
      <c r="BE9" s="3"/>
      <c r="BF9" s="6"/>
      <c r="BG9" s="3"/>
      <c r="BH9" s="3"/>
      <c r="BI9" s="3"/>
      <c r="BJ9" s="6"/>
      <c r="BK9" s="3"/>
      <c r="BL9" s="6"/>
      <c r="BM9" s="3"/>
    </row>
    <row r="10" spans="1:65" ht="20" x14ac:dyDescent="0.25">
      <c r="A10" s="12" t="s">
        <v>8</v>
      </c>
      <c r="B10" s="12" t="s">
        <v>31</v>
      </c>
      <c r="C10" s="12" t="s">
        <v>30</v>
      </c>
      <c r="D10" s="12">
        <v>2</v>
      </c>
      <c r="E10" s="13">
        <v>44136</v>
      </c>
      <c r="F10" s="12" t="s">
        <v>35</v>
      </c>
      <c r="G10" s="16">
        <v>8.3000000000000007</v>
      </c>
      <c r="H10" s="18" t="s">
        <v>46</v>
      </c>
      <c r="I10" s="12">
        <v>8.1</v>
      </c>
      <c r="J10" s="10">
        <v>39381400</v>
      </c>
      <c r="K10" s="11">
        <v>38864768</v>
      </c>
      <c r="L10" s="10">
        <f t="shared" si="1"/>
        <v>516632</v>
      </c>
      <c r="M10" s="19">
        <v>81.099999999999994</v>
      </c>
      <c r="N10" s="12" t="s">
        <v>70</v>
      </c>
      <c r="O10" s="12">
        <v>8</v>
      </c>
      <c r="P10" s="10">
        <v>32562154</v>
      </c>
      <c r="Q10" s="11">
        <v>32138640</v>
      </c>
      <c r="R10" s="10">
        <f t="shared" si="0"/>
        <v>423514</v>
      </c>
      <c r="S10" s="19">
        <v>80.599999999999994</v>
      </c>
      <c r="AC10" s="3"/>
      <c r="AD10" s="3"/>
      <c r="AE10" s="3"/>
      <c r="AF10" s="4"/>
      <c r="AG10" s="3"/>
      <c r="AH10" s="5"/>
      <c r="AI10" s="3"/>
      <c r="AJ10" s="5"/>
      <c r="AK10" s="3"/>
      <c r="AL10" s="6"/>
      <c r="AM10" s="3"/>
      <c r="AN10" s="6"/>
      <c r="AO10" s="3"/>
      <c r="AP10" s="3"/>
      <c r="AQ10" s="3"/>
      <c r="AR10" s="6"/>
      <c r="AS10" s="3"/>
      <c r="AT10" s="6"/>
      <c r="AU10" s="3"/>
      <c r="AV10" s="3"/>
      <c r="AW10" s="3"/>
      <c r="AX10" s="6"/>
      <c r="AY10" s="3"/>
      <c r="AZ10" s="6"/>
      <c r="BA10" s="3"/>
      <c r="BB10" s="3"/>
      <c r="BC10" s="3"/>
      <c r="BD10" s="4"/>
      <c r="BE10" s="3"/>
      <c r="BF10" s="6"/>
      <c r="BG10" s="3"/>
      <c r="BH10" s="3"/>
      <c r="BI10" s="3"/>
      <c r="BJ10" s="6"/>
      <c r="BK10" s="3"/>
      <c r="BL10" s="6"/>
      <c r="BM10" s="3"/>
    </row>
    <row r="11" spans="1:65" ht="20" x14ac:dyDescent="0.25">
      <c r="A11" s="12" t="s">
        <v>9</v>
      </c>
      <c r="B11" s="12" t="s">
        <v>32</v>
      </c>
      <c r="C11" s="12" t="s">
        <v>30</v>
      </c>
      <c r="D11" s="12">
        <v>3</v>
      </c>
      <c r="E11" s="13">
        <v>44228</v>
      </c>
      <c r="F11" s="12" t="s">
        <v>37</v>
      </c>
      <c r="G11" s="16">
        <v>6.55</v>
      </c>
      <c r="H11" s="18" t="s">
        <v>47</v>
      </c>
      <c r="I11" s="12">
        <v>7.2</v>
      </c>
      <c r="J11" s="11">
        <v>40344368</v>
      </c>
      <c r="K11" s="11">
        <v>39792172</v>
      </c>
      <c r="L11" s="10">
        <f t="shared" si="1"/>
        <v>552196</v>
      </c>
      <c r="M11" s="19">
        <v>75.099999999999994</v>
      </c>
      <c r="N11" s="12" t="s">
        <v>71</v>
      </c>
      <c r="O11" s="12">
        <v>7.8</v>
      </c>
      <c r="P11" s="10">
        <v>40993428</v>
      </c>
      <c r="Q11" s="11">
        <v>40336952</v>
      </c>
      <c r="R11" s="10">
        <f t="shared" si="0"/>
        <v>656476</v>
      </c>
      <c r="S11" s="19">
        <v>79.2</v>
      </c>
      <c r="AC11" s="3"/>
      <c r="AD11" s="3"/>
      <c r="AE11" s="3"/>
      <c r="AF11" s="4"/>
      <c r="AG11" s="3"/>
      <c r="AH11" s="5"/>
      <c r="AI11" s="3"/>
      <c r="AJ11" s="5"/>
      <c r="AK11" s="3"/>
      <c r="AL11" s="6"/>
      <c r="AM11" s="3"/>
      <c r="AN11" s="6"/>
      <c r="AO11" s="3"/>
      <c r="AP11" s="3"/>
      <c r="AQ11" s="3"/>
      <c r="AR11" s="6"/>
      <c r="AS11" s="3"/>
      <c r="AT11" s="6"/>
      <c r="AU11" s="3"/>
      <c r="AV11" s="3"/>
      <c r="AW11" s="3"/>
      <c r="AX11" s="6"/>
      <c r="AY11" s="3"/>
      <c r="AZ11" s="6"/>
      <c r="BA11" s="3"/>
      <c r="BB11" s="3"/>
      <c r="BC11" s="3"/>
      <c r="BD11" s="6"/>
      <c r="BE11" s="3"/>
      <c r="BF11" s="6"/>
      <c r="BG11" s="3"/>
      <c r="BH11" s="3"/>
      <c r="BI11" s="3"/>
      <c r="BJ11" s="6"/>
      <c r="BK11" s="3"/>
      <c r="BL11" s="6"/>
      <c r="BM11" s="3"/>
    </row>
    <row r="12" spans="1:65" ht="20" x14ac:dyDescent="0.25">
      <c r="A12" s="12" t="s">
        <v>10</v>
      </c>
      <c r="B12" s="12" t="s">
        <v>32</v>
      </c>
      <c r="C12" s="12" t="s">
        <v>30</v>
      </c>
      <c r="D12" s="12">
        <v>3</v>
      </c>
      <c r="E12" s="13">
        <v>44228</v>
      </c>
      <c r="F12" s="12" t="s">
        <v>35</v>
      </c>
      <c r="G12" s="16">
        <v>6.72</v>
      </c>
      <c r="H12" s="18" t="s">
        <v>48</v>
      </c>
      <c r="I12" s="12">
        <v>8.1999999999999993</v>
      </c>
      <c r="J12" s="10">
        <v>36151626</v>
      </c>
      <c r="K12" s="11">
        <v>35805798</v>
      </c>
      <c r="L12" s="10">
        <f t="shared" si="1"/>
        <v>345828</v>
      </c>
      <c r="M12" s="19">
        <v>85.5</v>
      </c>
      <c r="N12" s="12" t="s">
        <v>72</v>
      </c>
      <c r="O12" s="12">
        <v>8</v>
      </c>
      <c r="P12" s="10">
        <v>36946964</v>
      </c>
      <c r="Q12" s="11">
        <v>36427132</v>
      </c>
      <c r="R12" s="10">
        <f t="shared" si="0"/>
        <v>519832</v>
      </c>
      <c r="S12" s="19">
        <v>81.099999999999994</v>
      </c>
      <c r="AC12" s="3"/>
      <c r="AD12" s="3"/>
      <c r="AE12" s="3"/>
      <c r="AF12" s="4"/>
      <c r="AG12" s="3"/>
      <c r="AH12" s="5"/>
      <c r="AI12" s="3"/>
      <c r="AJ12" s="5"/>
      <c r="AK12" s="3"/>
      <c r="AL12" s="6"/>
      <c r="AM12" s="3"/>
      <c r="AN12" s="6"/>
      <c r="AO12" s="3"/>
      <c r="AP12" s="3"/>
      <c r="AQ12" s="3"/>
      <c r="AR12" s="6"/>
      <c r="AS12" s="3"/>
      <c r="AT12" s="6"/>
      <c r="AU12" s="3"/>
      <c r="AV12" s="3"/>
      <c r="AW12" s="3"/>
      <c r="AX12" s="6"/>
      <c r="AY12" s="3"/>
      <c r="AZ12" s="6"/>
      <c r="BA12" s="3"/>
      <c r="BB12" s="3"/>
      <c r="BC12" s="3"/>
      <c r="BD12" s="6"/>
      <c r="BE12" s="3"/>
      <c r="BF12" s="6"/>
      <c r="BG12" s="3"/>
      <c r="BH12" s="3"/>
      <c r="BI12" s="3"/>
      <c r="BJ12" s="6"/>
      <c r="BK12" s="3"/>
      <c r="BL12" s="6"/>
      <c r="BM12" s="3"/>
    </row>
    <row r="13" spans="1:65" ht="20" x14ac:dyDescent="0.25">
      <c r="A13" s="12" t="s">
        <v>11</v>
      </c>
      <c r="B13" s="12" t="s">
        <v>32</v>
      </c>
      <c r="C13" s="12" t="s">
        <v>30</v>
      </c>
      <c r="D13" s="12">
        <v>3</v>
      </c>
      <c r="E13" s="13">
        <v>44228</v>
      </c>
      <c r="F13" s="12" t="s">
        <v>35</v>
      </c>
      <c r="G13" s="16">
        <v>6.5</v>
      </c>
      <c r="H13" s="18" t="s">
        <v>49</v>
      </c>
      <c r="I13" s="12">
        <v>6.9</v>
      </c>
      <c r="J13" s="10">
        <v>31980600</v>
      </c>
      <c r="K13" s="11">
        <v>31489066</v>
      </c>
      <c r="L13" s="10">
        <f t="shared" si="1"/>
        <v>491534</v>
      </c>
      <c r="M13" s="19">
        <v>87.2</v>
      </c>
      <c r="N13" s="12" t="s">
        <v>73</v>
      </c>
      <c r="O13" s="12">
        <v>7.6</v>
      </c>
      <c r="P13" s="10">
        <v>41251048</v>
      </c>
      <c r="Q13" s="11">
        <v>40599680</v>
      </c>
      <c r="R13" s="10">
        <f t="shared" si="0"/>
        <v>651368</v>
      </c>
      <c r="S13" s="19">
        <v>79.7</v>
      </c>
      <c r="AC13" s="3"/>
      <c r="AD13" s="3"/>
      <c r="AE13" s="3"/>
      <c r="AF13" s="4"/>
      <c r="AG13" s="3"/>
      <c r="AH13" s="5"/>
      <c r="AI13" s="3"/>
      <c r="AJ13" s="5"/>
      <c r="AK13" s="3"/>
      <c r="AL13" s="6"/>
      <c r="AM13" s="3"/>
      <c r="AN13" s="6"/>
      <c r="AO13" s="3"/>
      <c r="AP13" s="3"/>
      <c r="AQ13" s="3"/>
      <c r="AR13" s="6"/>
      <c r="AS13" s="3"/>
      <c r="AT13" s="6"/>
      <c r="AU13" s="3"/>
      <c r="AV13" s="3"/>
      <c r="AW13" s="3"/>
      <c r="AX13" s="6"/>
      <c r="AY13" s="3"/>
      <c r="AZ13" s="6"/>
      <c r="BA13" s="3"/>
      <c r="BB13" s="3"/>
      <c r="BC13" s="3"/>
      <c r="BD13" s="3"/>
      <c r="BE13" s="3"/>
      <c r="BF13" s="3"/>
      <c r="BG13" s="3"/>
      <c r="BH13" s="3"/>
      <c r="BI13" s="3"/>
      <c r="BJ13" s="6"/>
      <c r="BK13" s="3"/>
      <c r="BL13" s="6"/>
      <c r="BM13" s="3"/>
    </row>
    <row r="14" spans="1:65" ht="20" x14ac:dyDescent="0.25">
      <c r="A14" s="12" t="s">
        <v>12</v>
      </c>
      <c r="B14" s="12" t="s">
        <v>32</v>
      </c>
      <c r="C14" s="12" t="s">
        <v>30</v>
      </c>
      <c r="D14" s="12">
        <v>3</v>
      </c>
      <c r="E14" s="13">
        <v>44228</v>
      </c>
      <c r="F14" s="12" t="s">
        <v>35</v>
      </c>
      <c r="G14" s="16">
        <v>7.41</v>
      </c>
      <c r="H14" s="18" t="s">
        <v>50</v>
      </c>
      <c r="I14" s="12">
        <v>8</v>
      </c>
      <c r="J14" s="10">
        <v>42743272</v>
      </c>
      <c r="K14" s="11">
        <v>42086604</v>
      </c>
      <c r="L14" s="10">
        <f t="shared" si="1"/>
        <v>656668</v>
      </c>
      <c r="M14" s="19">
        <v>80</v>
      </c>
      <c r="N14" s="12" t="s">
        <v>74</v>
      </c>
      <c r="O14" s="12">
        <v>8</v>
      </c>
      <c r="P14" s="10">
        <v>43073268</v>
      </c>
      <c r="Q14" s="11">
        <v>42489660</v>
      </c>
      <c r="R14" s="10">
        <f t="shared" si="0"/>
        <v>583608</v>
      </c>
      <c r="S14" s="19">
        <v>82.4</v>
      </c>
      <c r="AC14" s="3"/>
      <c r="AD14" s="3"/>
      <c r="AE14" s="3"/>
      <c r="AF14" s="4"/>
      <c r="AG14" s="3"/>
      <c r="AH14" s="5"/>
      <c r="AI14" s="3"/>
      <c r="AJ14" s="5"/>
      <c r="AK14" s="3"/>
      <c r="AL14" s="6"/>
      <c r="AM14" s="3"/>
      <c r="AN14" s="6"/>
      <c r="AO14" s="3"/>
      <c r="AP14" s="3"/>
      <c r="AQ14" s="3"/>
      <c r="AR14" s="6"/>
      <c r="AS14" s="3"/>
      <c r="AT14" s="6"/>
      <c r="AU14" s="3"/>
      <c r="AV14" s="3"/>
      <c r="AW14" s="3"/>
      <c r="AX14" s="6"/>
      <c r="AY14" s="3"/>
      <c r="AZ14" s="6"/>
      <c r="BA14" s="3"/>
      <c r="BB14" s="3"/>
      <c r="BC14" s="3"/>
      <c r="BD14" s="6"/>
      <c r="BE14" s="3"/>
      <c r="BF14" s="6"/>
      <c r="BG14" s="3"/>
      <c r="BH14" s="3"/>
      <c r="BI14" s="3"/>
      <c r="BJ14" s="6"/>
      <c r="BK14" s="3"/>
      <c r="BL14" s="6"/>
      <c r="BM14" s="3"/>
    </row>
    <row r="15" spans="1:65" ht="20" x14ac:dyDescent="0.25">
      <c r="A15" s="12" t="s">
        <v>13</v>
      </c>
      <c r="B15" s="12" t="s">
        <v>32</v>
      </c>
      <c r="C15" s="12" t="s">
        <v>30</v>
      </c>
      <c r="D15" s="12">
        <v>3</v>
      </c>
      <c r="E15" s="13">
        <v>44228</v>
      </c>
      <c r="F15" s="12" t="s">
        <v>35</v>
      </c>
      <c r="G15" s="16">
        <v>7.22</v>
      </c>
      <c r="H15" s="18" t="s">
        <v>51</v>
      </c>
      <c r="I15" s="12">
        <v>7.5</v>
      </c>
      <c r="J15" s="10">
        <v>42466986</v>
      </c>
      <c r="K15" s="11">
        <v>41749738</v>
      </c>
      <c r="L15" s="10">
        <f t="shared" si="1"/>
        <v>717248</v>
      </c>
      <c r="M15" s="19">
        <v>78.8</v>
      </c>
      <c r="N15" s="12" t="s">
        <v>75</v>
      </c>
      <c r="O15" s="12">
        <v>7.5</v>
      </c>
      <c r="P15" s="10">
        <v>38552370</v>
      </c>
      <c r="Q15" s="11">
        <v>37988158</v>
      </c>
      <c r="R15" s="10">
        <f t="shared" si="0"/>
        <v>564212</v>
      </c>
      <c r="S15" s="19">
        <v>80.7</v>
      </c>
      <c r="AC15" s="3"/>
      <c r="AD15" s="3"/>
      <c r="AE15" s="3"/>
      <c r="AF15" s="4"/>
      <c r="AG15" s="3"/>
      <c r="AH15" s="5"/>
      <c r="AI15" s="3"/>
      <c r="AJ15" s="5"/>
      <c r="AK15" s="3"/>
      <c r="AL15" s="6"/>
      <c r="AM15" s="3"/>
      <c r="AN15" s="6"/>
      <c r="AO15" s="3"/>
      <c r="AP15" s="3"/>
      <c r="AQ15" s="3"/>
      <c r="AR15" s="6"/>
      <c r="AS15" s="3"/>
      <c r="AT15" s="6"/>
      <c r="AU15" s="3"/>
      <c r="AV15" s="3"/>
      <c r="AW15" s="3"/>
      <c r="AX15" s="6"/>
      <c r="AY15" s="3"/>
      <c r="AZ15" s="6"/>
      <c r="BA15" s="3"/>
      <c r="BB15" s="3"/>
      <c r="BC15" s="3"/>
      <c r="BD15" s="6"/>
      <c r="BE15" s="3"/>
      <c r="BF15" s="6"/>
      <c r="BG15" s="3"/>
      <c r="BH15" s="3"/>
      <c r="BI15" s="3"/>
      <c r="BJ15" s="6"/>
      <c r="BK15" s="3"/>
      <c r="BL15" s="6"/>
      <c r="BM15" s="3"/>
    </row>
    <row r="16" spans="1:65" ht="22" x14ac:dyDescent="0.25">
      <c r="A16" s="12" t="s">
        <v>14</v>
      </c>
      <c r="B16" s="12" t="s">
        <v>33</v>
      </c>
      <c r="C16" s="12" t="s">
        <v>34</v>
      </c>
      <c r="D16" s="12">
        <v>4</v>
      </c>
      <c r="E16" s="13">
        <v>44287</v>
      </c>
      <c r="F16" s="12" t="s">
        <v>35</v>
      </c>
      <c r="G16" s="16">
        <v>10.5</v>
      </c>
      <c r="H16" s="18" t="s">
        <v>52</v>
      </c>
      <c r="I16" s="12">
        <v>7.9</v>
      </c>
      <c r="J16" s="10">
        <v>41651156</v>
      </c>
      <c r="K16" s="11">
        <v>40927936</v>
      </c>
      <c r="L16" s="10">
        <f t="shared" si="1"/>
        <v>723220</v>
      </c>
      <c r="M16" s="19">
        <v>78.599999999999994</v>
      </c>
      <c r="N16" s="12" t="s">
        <v>76</v>
      </c>
      <c r="O16" s="12">
        <v>8.9</v>
      </c>
      <c r="P16" s="10">
        <v>43262118</v>
      </c>
      <c r="Q16" s="11">
        <v>42588042</v>
      </c>
      <c r="R16" s="10">
        <f t="shared" si="0"/>
        <v>674076</v>
      </c>
      <c r="S16" s="19">
        <v>81.5</v>
      </c>
      <c r="AC16" s="3"/>
      <c r="AD16" s="3"/>
      <c r="AE16" s="3"/>
      <c r="AF16" s="4"/>
      <c r="AG16" s="3"/>
      <c r="AH16" s="5"/>
      <c r="AI16" s="3"/>
      <c r="AJ16" s="5"/>
      <c r="AK16" s="3"/>
      <c r="AL16" s="7"/>
      <c r="AM16" s="3"/>
      <c r="AN16" s="6"/>
      <c r="AO16" s="3"/>
      <c r="AP16" s="3"/>
      <c r="AQ16" s="3"/>
      <c r="AR16" s="7"/>
      <c r="AS16" s="3"/>
      <c r="AT16" s="6"/>
      <c r="AU16" s="3"/>
      <c r="AV16" s="3"/>
      <c r="AW16" s="3"/>
      <c r="AX16" s="7"/>
      <c r="AY16" s="3"/>
      <c r="AZ16" s="6"/>
      <c r="BA16" s="3"/>
      <c r="BB16" s="3"/>
      <c r="BC16" s="3"/>
      <c r="BD16" s="7"/>
      <c r="BE16" s="3"/>
      <c r="BF16" s="6"/>
      <c r="BG16" s="3"/>
      <c r="BH16" s="3"/>
      <c r="BI16" s="3"/>
      <c r="BJ16" s="7"/>
      <c r="BK16" s="3"/>
      <c r="BL16" s="6"/>
      <c r="BM16" s="3"/>
    </row>
    <row r="17" spans="1:65" ht="22" x14ac:dyDescent="0.25">
      <c r="A17" s="12" t="s">
        <v>15</v>
      </c>
      <c r="B17" s="12" t="s">
        <v>33</v>
      </c>
      <c r="C17" s="12" t="s">
        <v>34</v>
      </c>
      <c r="D17" s="12">
        <v>4</v>
      </c>
      <c r="E17" s="13">
        <v>44287</v>
      </c>
      <c r="F17" s="12" t="s">
        <v>35</v>
      </c>
      <c r="G17" s="16">
        <v>11.01</v>
      </c>
      <c r="H17" s="18" t="s">
        <v>53</v>
      </c>
      <c r="I17" s="12">
        <v>8.6999999999999993</v>
      </c>
      <c r="J17" s="10">
        <v>36966132</v>
      </c>
      <c r="K17" s="11">
        <v>36501660</v>
      </c>
      <c r="L17" s="10">
        <f t="shared" si="1"/>
        <v>464472</v>
      </c>
      <c r="M17" s="19">
        <v>85.6</v>
      </c>
      <c r="N17" s="12" t="s">
        <v>77</v>
      </c>
      <c r="O17" s="12">
        <v>8.5</v>
      </c>
      <c r="P17" s="10">
        <v>39760968</v>
      </c>
      <c r="Q17" s="11">
        <v>39230574</v>
      </c>
      <c r="R17" s="10">
        <f t="shared" si="0"/>
        <v>530394</v>
      </c>
      <c r="S17" s="19">
        <v>81.2</v>
      </c>
      <c r="AC17" s="3"/>
      <c r="AD17" s="3"/>
      <c r="AE17" s="3"/>
      <c r="AF17" s="4"/>
      <c r="AG17" s="3"/>
      <c r="AH17" s="5"/>
      <c r="AI17" s="3"/>
      <c r="AJ17" s="5"/>
      <c r="AK17" s="3"/>
      <c r="AL17" s="7"/>
      <c r="AM17" s="3"/>
      <c r="AN17" s="6"/>
      <c r="AO17" s="3"/>
      <c r="AP17" s="3"/>
      <c r="AQ17" s="3"/>
      <c r="AR17" s="7"/>
      <c r="AS17" s="3"/>
      <c r="AT17" s="6"/>
      <c r="AU17" s="3"/>
      <c r="AV17" s="3"/>
      <c r="AW17" s="3"/>
      <c r="AX17" s="7"/>
      <c r="AY17" s="3"/>
      <c r="AZ17" s="6"/>
      <c r="BA17" s="3"/>
      <c r="BB17" s="3"/>
      <c r="BC17" s="3"/>
      <c r="BD17" s="7"/>
      <c r="BE17" s="3"/>
      <c r="BF17" s="6"/>
      <c r="BG17" s="3"/>
      <c r="BH17" s="3"/>
      <c r="BI17" s="3"/>
      <c r="BJ17" s="7"/>
      <c r="BK17" s="3"/>
      <c r="BL17" s="6"/>
      <c r="BM17" s="3"/>
    </row>
    <row r="18" spans="1:65" ht="22" x14ac:dyDescent="0.25">
      <c r="A18" s="12" t="s">
        <v>16</v>
      </c>
      <c r="B18" s="12" t="s">
        <v>33</v>
      </c>
      <c r="C18" s="12" t="s">
        <v>34</v>
      </c>
      <c r="D18" s="12">
        <v>4</v>
      </c>
      <c r="E18" s="13">
        <v>44287</v>
      </c>
      <c r="F18" s="12" t="s">
        <v>35</v>
      </c>
      <c r="G18" s="16">
        <v>10.3</v>
      </c>
      <c r="H18" s="18" t="s">
        <v>54</v>
      </c>
      <c r="I18" s="12">
        <v>6.4</v>
      </c>
      <c r="J18" s="10">
        <v>42367552</v>
      </c>
      <c r="K18" s="11">
        <v>41663306</v>
      </c>
      <c r="L18" s="10">
        <f t="shared" si="1"/>
        <v>704246</v>
      </c>
      <c r="M18" s="19">
        <v>73.3</v>
      </c>
      <c r="N18" s="12" t="s">
        <v>78</v>
      </c>
      <c r="O18" s="12">
        <v>8.3000000000000007</v>
      </c>
      <c r="P18" s="10">
        <v>34934642</v>
      </c>
      <c r="Q18" s="11">
        <v>34437236</v>
      </c>
      <c r="R18" s="10">
        <f t="shared" si="0"/>
        <v>497406</v>
      </c>
      <c r="S18" s="19">
        <v>78.900000000000006</v>
      </c>
      <c r="AC18" s="3"/>
      <c r="AD18" s="3"/>
      <c r="AE18" s="3"/>
      <c r="AF18" s="4"/>
      <c r="AG18" s="3"/>
      <c r="AH18" s="5"/>
      <c r="AI18" s="3"/>
      <c r="AJ18" s="5"/>
      <c r="AK18" s="3"/>
      <c r="AL18" s="7"/>
      <c r="AM18" s="3"/>
      <c r="AN18" s="6"/>
      <c r="AO18" s="3"/>
      <c r="AP18" s="3"/>
      <c r="AQ18" s="3"/>
      <c r="AR18" s="7"/>
      <c r="AS18" s="3"/>
      <c r="AT18" s="6"/>
      <c r="AU18" s="3"/>
      <c r="AV18" s="3"/>
      <c r="AW18" s="3"/>
      <c r="AX18" s="7"/>
      <c r="AY18" s="3"/>
      <c r="AZ18" s="6"/>
      <c r="BA18" s="3"/>
      <c r="BB18" s="3"/>
      <c r="BC18" s="3"/>
      <c r="BD18" s="7"/>
      <c r="BE18" s="3"/>
      <c r="BF18" s="6"/>
      <c r="BG18" s="3"/>
      <c r="BH18" s="3"/>
      <c r="BI18" s="3"/>
      <c r="BJ18" s="7"/>
      <c r="BK18" s="3"/>
      <c r="BL18" s="6"/>
      <c r="BM18" s="3"/>
    </row>
    <row r="19" spans="1:65" ht="22" x14ac:dyDescent="0.25">
      <c r="A19" s="12" t="s">
        <v>17</v>
      </c>
      <c r="B19" s="12" t="s">
        <v>33</v>
      </c>
      <c r="C19" s="12" t="s">
        <v>34</v>
      </c>
      <c r="D19" s="12">
        <v>4</v>
      </c>
      <c r="E19" s="13">
        <v>44287</v>
      </c>
      <c r="F19" s="12" t="s">
        <v>35</v>
      </c>
      <c r="G19" s="16">
        <v>11.4</v>
      </c>
      <c r="H19" s="18" t="s">
        <v>55</v>
      </c>
      <c r="I19" s="12">
        <v>8.6999999999999993</v>
      </c>
      <c r="J19" s="10">
        <v>47441878</v>
      </c>
      <c r="K19" s="11">
        <v>46735964</v>
      </c>
      <c r="L19" s="10">
        <f t="shared" si="1"/>
        <v>705914</v>
      </c>
      <c r="M19" s="19">
        <v>82.5</v>
      </c>
      <c r="N19" s="12" t="s">
        <v>79</v>
      </c>
      <c r="O19" s="12">
        <v>8.8000000000000007</v>
      </c>
      <c r="P19" s="10">
        <v>38776826</v>
      </c>
      <c r="Q19" s="11">
        <v>38235702</v>
      </c>
      <c r="R19" s="10">
        <f t="shared" si="0"/>
        <v>541124</v>
      </c>
      <c r="S19" s="19">
        <v>81</v>
      </c>
      <c r="AC19" s="3"/>
      <c r="AD19" s="3"/>
      <c r="AE19" s="3"/>
      <c r="AF19" s="4"/>
      <c r="AG19" s="3"/>
      <c r="AH19" s="5"/>
      <c r="AI19" s="3"/>
      <c r="AJ19" s="5"/>
      <c r="AK19" s="3"/>
      <c r="AL19" s="7"/>
      <c r="AM19" s="3"/>
      <c r="AN19" s="6"/>
      <c r="AO19" s="3"/>
      <c r="AP19" s="3"/>
      <c r="AQ19" s="3"/>
      <c r="AR19" s="7"/>
      <c r="AS19" s="3"/>
      <c r="AT19" s="6"/>
      <c r="AU19" s="3"/>
      <c r="AV19" s="3"/>
      <c r="AW19" s="3"/>
      <c r="AX19" s="7"/>
      <c r="AY19" s="3"/>
      <c r="AZ19" s="6"/>
      <c r="BA19" s="3"/>
      <c r="BB19" s="3"/>
      <c r="BC19" s="3"/>
      <c r="BD19" s="7"/>
      <c r="BE19" s="3"/>
      <c r="BF19" s="6"/>
      <c r="BG19" s="3"/>
      <c r="BH19" s="3"/>
      <c r="BI19" s="3"/>
      <c r="BJ19" s="7"/>
      <c r="BK19" s="3"/>
      <c r="BL19" s="6"/>
      <c r="BM19" s="3"/>
    </row>
    <row r="20" spans="1:65" ht="22" x14ac:dyDescent="0.25">
      <c r="A20" s="12" t="s">
        <v>18</v>
      </c>
      <c r="B20" s="12" t="s">
        <v>33</v>
      </c>
      <c r="C20" s="12" t="s">
        <v>34</v>
      </c>
      <c r="D20" s="12">
        <v>4</v>
      </c>
      <c r="E20" s="13">
        <v>44287</v>
      </c>
      <c r="F20" s="12" t="s">
        <v>35</v>
      </c>
      <c r="G20" s="16">
        <v>9.81</v>
      </c>
      <c r="H20" s="18" t="s">
        <v>56</v>
      </c>
      <c r="I20" s="12">
        <v>8.4</v>
      </c>
      <c r="J20" s="10">
        <v>45770688</v>
      </c>
      <c r="K20" s="11">
        <v>45006766</v>
      </c>
      <c r="L20" s="10">
        <f t="shared" si="1"/>
        <v>763922</v>
      </c>
      <c r="M20" s="19">
        <v>79.599999999999994</v>
      </c>
      <c r="N20" s="12" t="s">
        <v>80</v>
      </c>
      <c r="O20" s="12">
        <v>8.6999999999999993</v>
      </c>
      <c r="P20" s="10">
        <v>32803880</v>
      </c>
      <c r="Q20" s="11">
        <v>32444994</v>
      </c>
      <c r="R20" s="10">
        <f t="shared" si="0"/>
        <v>358886</v>
      </c>
      <c r="S20" s="19">
        <v>85.4</v>
      </c>
      <c r="AC20" s="3"/>
      <c r="AD20" s="3"/>
      <c r="AE20" s="3"/>
      <c r="AF20" s="4"/>
      <c r="AG20" s="3"/>
      <c r="AH20" s="5"/>
      <c r="AI20" s="3"/>
      <c r="AJ20" s="5"/>
      <c r="AK20" s="3"/>
      <c r="AL20" s="7"/>
      <c r="AM20" s="3"/>
      <c r="AN20" s="6"/>
      <c r="AO20" s="3"/>
      <c r="AP20" s="3"/>
      <c r="AQ20" s="3"/>
      <c r="AR20" s="7"/>
      <c r="AS20" s="3"/>
      <c r="AT20" s="6"/>
      <c r="AU20" s="3"/>
      <c r="AV20" s="3"/>
      <c r="AW20" s="3"/>
      <c r="AX20" s="7"/>
      <c r="AY20" s="3"/>
      <c r="AZ20" s="6"/>
      <c r="BA20" s="3"/>
      <c r="BB20" s="3"/>
      <c r="BC20" s="3"/>
      <c r="BD20" s="7"/>
      <c r="BE20" s="3"/>
      <c r="BF20" s="6"/>
      <c r="BG20" s="3"/>
      <c r="BH20" s="3"/>
      <c r="BI20" s="3"/>
      <c r="BJ20" s="7"/>
      <c r="BK20" s="3"/>
      <c r="BL20" s="6"/>
      <c r="BM20" s="3"/>
    </row>
    <row r="21" spans="1:65" ht="22" x14ac:dyDescent="0.25">
      <c r="A21" s="12" t="s">
        <v>19</v>
      </c>
      <c r="B21" s="12" t="s">
        <v>29</v>
      </c>
      <c r="C21" s="12" t="s">
        <v>34</v>
      </c>
      <c r="D21" s="12">
        <v>5</v>
      </c>
      <c r="E21" s="13">
        <v>44348</v>
      </c>
      <c r="F21" s="12" t="s">
        <v>35</v>
      </c>
      <c r="G21" s="16">
        <v>11.64</v>
      </c>
      <c r="H21" s="18" t="s">
        <v>57</v>
      </c>
      <c r="I21" s="19">
        <v>7.8</v>
      </c>
      <c r="J21" s="10">
        <v>41308568</v>
      </c>
      <c r="K21" s="11">
        <v>40710722</v>
      </c>
      <c r="L21" s="10">
        <f t="shared" si="1"/>
        <v>597846</v>
      </c>
      <c r="M21" s="19">
        <v>80</v>
      </c>
      <c r="N21" s="12" t="s">
        <v>81</v>
      </c>
      <c r="O21" s="12">
        <v>8.4</v>
      </c>
      <c r="P21" s="10">
        <v>47915670</v>
      </c>
      <c r="Q21" s="11">
        <v>47152646</v>
      </c>
      <c r="R21" s="10">
        <f t="shared" si="0"/>
        <v>763024</v>
      </c>
      <c r="S21" s="19">
        <v>82.5</v>
      </c>
      <c r="AC21" s="3"/>
      <c r="AD21" s="3"/>
      <c r="AE21" s="3"/>
      <c r="AF21" s="4"/>
      <c r="AG21" s="3"/>
      <c r="AH21" s="5"/>
      <c r="AI21" s="3"/>
      <c r="AJ21" s="5"/>
      <c r="AK21" s="3"/>
      <c r="AL21" s="7"/>
      <c r="AM21" s="3"/>
      <c r="AN21" s="6"/>
      <c r="AO21" s="3"/>
      <c r="AP21" s="3"/>
      <c r="AQ21" s="3"/>
      <c r="AR21" s="7"/>
      <c r="AS21" s="3"/>
      <c r="AT21" s="6"/>
      <c r="AU21" s="3"/>
      <c r="AV21" s="3"/>
      <c r="AW21" s="3"/>
      <c r="AX21" s="7"/>
      <c r="AY21" s="3"/>
      <c r="AZ21" s="6"/>
      <c r="BA21" s="3"/>
      <c r="BB21" s="3"/>
      <c r="BC21" s="3"/>
      <c r="BD21" s="7"/>
      <c r="BE21" s="3"/>
      <c r="BF21" s="6"/>
      <c r="BG21" s="3"/>
      <c r="BH21" s="3"/>
      <c r="BI21" s="3"/>
      <c r="BJ21" s="7"/>
      <c r="BK21" s="3"/>
      <c r="BL21" s="6"/>
      <c r="BM21" s="3"/>
    </row>
    <row r="22" spans="1:65" ht="22" x14ac:dyDescent="0.25">
      <c r="A22" s="12" t="s">
        <v>20</v>
      </c>
      <c r="B22" s="12" t="s">
        <v>29</v>
      </c>
      <c r="C22" s="12" t="s">
        <v>34</v>
      </c>
      <c r="D22" s="12">
        <v>5</v>
      </c>
      <c r="E22" s="13">
        <v>44348</v>
      </c>
      <c r="F22" s="12" t="s">
        <v>35</v>
      </c>
      <c r="G22" s="16">
        <v>12.56</v>
      </c>
      <c r="H22" s="18" t="s">
        <v>58</v>
      </c>
      <c r="I22" s="19">
        <v>7.1</v>
      </c>
      <c r="J22" s="10">
        <v>45242372</v>
      </c>
      <c r="K22" s="11">
        <v>44577998</v>
      </c>
      <c r="L22" s="10">
        <f t="shared" si="1"/>
        <v>664374</v>
      </c>
      <c r="M22" s="19">
        <v>79.5</v>
      </c>
      <c r="N22" s="12" t="s">
        <v>82</v>
      </c>
      <c r="O22" s="12">
        <v>8.4</v>
      </c>
      <c r="P22" s="10">
        <v>31944710</v>
      </c>
      <c r="Q22" s="11">
        <v>31468766</v>
      </c>
      <c r="R22" s="10">
        <f t="shared" si="0"/>
        <v>475944</v>
      </c>
      <c r="S22" s="19">
        <v>79.5</v>
      </c>
      <c r="AC22" s="3"/>
      <c r="AD22" s="3"/>
      <c r="AE22" s="3"/>
      <c r="AF22" s="4"/>
      <c r="AG22" s="3"/>
      <c r="AH22" s="5"/>
      <c r="AI22" s="3"/>
      <c r="AJ22" s="5"/>
      <c r="AK22" s="3"/>
      <c r="AL22" s="7"/>
      <c r="AM22" s="3"/>
      <c r="AN22" s="6"/>
      <c r="AO22" s="3"/>
      <c r="AP22" s="3"/>
      <c r="AQ22" s="3"/>
      <c r="AR22" s="7"/>
      <c r="AS22" s="3"/>
      <c r="AT22" s="6"/>
      <c r="AU22" s="3"/>
      <c r="AV22" s="3"/>
      <c r="AW22" s="3"/>
      <c r="AX22" s="7"/>
      <c r="AY22" s="3"/>
      <c r="AZ22" s="6"/>
      <c r="BA22" s="3"/>
      <c r="BB22" s="3"/>
      <c r="BC22" s="3"/>
      <c r="BD22" s="7"/>
      <c r="BE22" s="3"/>
      <c r="BF22" s="6"/>
      <c r="BG22" s="3"/>
      <c r="BH22" s="3"/>
      <c r="BI22" s="3"/>
      <c r="BJ22" s="7"/>
      <c r="BK22" s="3"/>
      <c r="BL22" s="6"/>
      <c r="BM22" s="3"/>
    </row>
    <row r="23" spans="1:65" ht="22" x14ac:dyDescent="0.25">
      <c r="A23" s="12" t="s">
        <v>21</v>
      </c>
      <c r="B23" s="12" t="s">
        <v>29</v>
      </c>
      <c r="C23" s="12" t="s">
        <v>34</v>
      </c>
      <c r="D23" s="12">
        <v>5</v>
      </c>
      <c r="E23" s="13">
        <v>44348</v>
      </c>
      <c r="F23" s="12" t="s">
        <v>35</v>
      </c>
      <c r="G23" s="16">
        <v>12.4</v>
      </c>
      <c r="H23" s="18" t="s">
        <v>59</v>
      </c>
      <c r="I23" s="19">
        <v>6.9</v>
      </c>
      <c r="J23" s="10">
        <v>48294006</v>
      </c>
      <c r="K23" s="11">
        <v>47485352</v>
      </c>
      <c r="L23" s="10">
        <f t="shared" si="1"/>
        <v>808654</v>
      </c>
      <c r="M23" s="19">
        <v>79.8</v>
      </c>
      <c r="N23" s="12" t="s">
        <v>83</v>
      </c>
      <c r="O23" s="12">
        <v>7.6</v>
      </c>
      <c r="P23" s="10">
        <v>30253850</v>
      </c>
      <c r="Q23" s="11">
        <v>29822130</v>
      </c>
      <c r="R23" s="10">
        <f t="shared" si="0"/>
        <v>431720</v>
      </c>
      <c r="S23" s="19">
        <v>79.7</v>
      </c>
      <c r="AC23" s="3"/>
      <c r="AD23" s="3"/>
      <c r="AE23" s="3"/>
      <c r="AF23" s="4"/>
      <c r="AG23" s="3"/>
      <c r="AH23" s="5"/>
      <c r="AI23" s="3"/>
      <c r="AJ23" s="5"/>
      <c r="AK23" s="3"/>
      <c r="AL23" s="7"/>
      <c r="AM23" s="3"/>
      <c r="AN23" s="6"/>
      <c r="AO23" s="3"/>
      <c r="AP23" s="3"/>
      <c r="AQ23" s="3"/>
      <c r="AR23" s="7"/>
      <c r="AS23" s="3"/>
      <c r="AT23" s="6"/>
      <c r="AU23" s="3"/>
      <c r="AV23" s="3"/>
      <c r="AW23" s="3"/>
      <c r="AX23" s="7"/>
      <c r="AY23" s="3"/>
      <c r="AZ23" s="6"/>
      <c r="BA23" s="3"/>
      <c r="BB23" s="3"/>
      <c r="BC23" s="3"/>
      <c r="BD23" s="7"/>
      <c r="BE23" s="3"/>
      <c r="BF23" s="6"/>
      <c r="BG23" s="3"/>
      <c r="BH23" s="3"/>
      <c r="BI23" s="3"/>
      <c r="BJ23" s="7"/>
      <c r="BK23" s="3"/>
      <c r="BL23" s="6"/>
      <c r="BM23" s="3"/>
    </row>
    <row r="24" spans="1:65" ht="22" x14ac:dyDescent="0.25">
      <c r="A24" s="12" t="s">
        <v>22</v>
      </c>
      <c r="B24" s="12" t="s">
        <v>29</v>
      </c>
      <c r="C24" s="12" t="s">
        <v>34</v>
      </c>
      <c r="D24" s="12">
        <v>5</v>
      </c>
      <c r="E24" s="13">
        <v>44348</v>
      </c>
      <c r="F24" s="12" t="s">
        <v>35</v>
      </c>
      <c r="G24" s="16">
        <v>11.5</v>
      </c>
      <c r="H24" s="18" t="s">
        <v>60</v>
      </c>
      <c r="I24" s="19">
        <v>7.4</v>
      </c>
      <c r="J24" s="10">
        <v>47662538</v>
      </c>
      <c r="K24" s="11">
        <v>46959124</v>
      </c>
      <c r="L24" s="10">
        <f t="shared" si="1"/>
        <v>703414</v>
      </c>
      <c r="M24" s="19">
        <v>80</v>
      </c>
      <c r="N24" s="12" t="s">
        <v>84</v>
      </c>
      <c r="O24" s="12">
        <v>7.5</v>
      </c>
      <c r="P24" s="10">
        <v>26376312</v>
      </c>
      <c r="Q24" s="11">
        <v>25997064</v>
      </c>
      <c r="R24" s="10">
        <f t="shared" si="0"/>
        <v>379248</v>
      </c>
      <c r="S24" s="19">
        <v>80.099999999999994</v>
      </c>
      <c r="AC24" s="3"/>
      <c r="AD24" s="3"/>
      <c r="AE24" s="3"/>
      <c r="AF24" s="4"/>
      <c r="AG24" s="3"/>
      <c r="AH24" s="5"/>
      <c r="AI24" s="3"/>
      <c r="AJ24" s="5"/>
      <c r="AK24" s="3"/>
      <c r="AL24" s="7"/>
      <c r="AM24" s="3"/>
      <c r="AN24" s="6"/>
      <c r="AO24" s="3"/>
      <c r="AP24" s="3"/>
      <c r="AQ24" s="3"/>
      <c r="AR24" s="7"/>
      <c r="AS24" s="3"/>
      <c r="AT24" s="6"/>
      <c r="AU24" s="3"/>
      <c r="AV24" s="3"/>
      <c r="AW24" s="3"/>
      <c r="AX24" s="7"/>
      <c r="AY24" s="3"/>
      <c r="AZ24" s="6"/>
      <c r="BA24" s="3"/>
      <c r="BB24" s="3"/>
      <c r="BC24" s="3"/>
      <c r="BD24" s="7"/>
      <c r="BE24" s="3"/>
      <c r="BF24" s="6"/>
      <c r="BG24" s="3"/>
      <c r="BH24" s="3"/>
      <c r="BI24" s="7"/>
      <c r="BJ24" s="7"/>
      <c r="BK24" s="3"/>
      <c r="BL24" s="6"/>
      <c r="BM24" s="3"/>
    </row>
    <row r="25" spans="1:65" ht="22" x14ac:dyDescent="0.25">
      <c r="A25" s="12" t="s">
        <v>23</v>
      </c>
      <c r="B25" s="12" t="s">
        <v>29</v>
      </c>
      <c r="C25" s="12" t="s">
        <v>34</v>
      </c>
      <c r="D25" s="12">
        <v>5</v>
      </c>
      <c r="E25" s="13">
        <v>44348</v>
      </c>
      <c r="F25" s="12" t="s">
        <v>35</v>
      </c>
      <c r="G25" s="16">
        <v>12.44</v>
      </c>
      <c r="H25" s="18" t="s">
        <v>61</v>
      </c>
      <c r="I25" s="19">
        <v>6.6</v>
      </c>
      <c r="J25" s="10">
        <v>58449446</v>
      </c>
      <c r="K25" s="11">
        <v>57440868</v>
      </c>
      <c r="L25" s="10">
        <f t="shared" si="1"/>
        <v>1008578</v>
      </c>
      <c r="M25" s="19">
        <v>79.400000000000006</v>
      </c>
      <c r="N25" s="12" t="s">
        <v>85</v>
      </c>
      <c r="O25" s="12">
        <v>7.7</v>
      </c>
      <c r="P25" s="10">
        <v>27953302</v>
      </c>
      <c r="Q25" s="10">
        <v>27576416</v>
      </c>
      <c r="R25" s="10">
        <f t="shared" si="0"/>
        <v>376886</v>
      </c>
      <c r="S25" s="19">
        <v>78</v>
      </c>
      <c r="AC25" s="3"/>
      <c r="AD25" s="3"/>
      <c r="AE25" s="3"/>
      <c r="AF25" s="4"/>
      <c r="AG25" s="3"/>
      <c r="AH25" s="5"/>
      <c r="AI25" s="3"/>
      <c r="AJ25" s="5"/>
      <c r="AK25" s="3"/>
      <c r="AL25" s="7"/>
      <c r="AM25" s="3"/>
      <c r="AN25" s="6"/>
      <c r="AO25" s="3"/>
      <c r="AP25" s="3"/>
      <c r="AQ25" s="3"/>
      <c r="AR25" s="7"/>
      <c r="AS25" s="3"/>
      <c r="AT25" s="6"/>
      <c r="AU25" s="3"/>
      <c r="AV25" s="3"/>
      <c r="AW25" s="3"/>
      <c r="AX25" s="7"/>
      <c r="AY25" s="3"/>
      <c r="AZ25" s="6"/>
      <c r="BA25" s="3"/>
      <c r="BB25" s="3"/>
      <c r="BC25" s="3"/>
      <c r="BD25" s="7"/>
      <c r="BE25" s="3"/>
      <c r="BF25" s="6"/>
      <c r="BG25" s="3"/>
      <c r="BH25" s="3"/>
      <c r="BI25" s="3"/>
      <c r="BJ25" s="7"/>
      <c r="BK25" s="3"/>
      <c r="BL25" s="6"/>
      <c r="BM25" s="3"/>
    </row>
    <row r="26" spans="1:65" x14ac:dyDescent="0.2">
      <c r="A26" s="3"/>
      <c r="B26" s="3"/>
      <c r="C26" s="3"/>
      <c r="D26" s="3"/>
      <c r="E26" s="3"/>
      <c r="F26" s="3"/>
      <c r="G26" s="3"/>
      <c r="H26" s="8" t="s">
        <v>86</v>
      </c>
      <c r="I26" s="20">
        <f>MIN(I2:I25)</f>
        <v>6.4</v>
      </c>
      <c r="J26" s="8">
        <f>MIN(J2:J25)</f>
        <v>31980600</v>
      </c>
      <c r="K26" s="8">
        <f t="shared" ref="K26" si="2">MIN(K2:K25)</f>
        <v>31489066</v>
      </c>
      <c r="L26" s="8">
        <f t="shared" ref="L26" si="3">MIN(L2:L25)</f>
        <v>345828</v>
      </c>
      <c r="M26" s="20">
        <f>MIN(M2:M25)</f>
        <v>73.3</v>
      </c>
      <c r="N26" s="8"/>
      <c r="O26" s="20">
        <f>MIN(O2:O25)</f>
        <v>6</v>
      </c>
      <c r="P26" s="8">
        <f>MIN(P2:P25)</f>
        <v>26376312</v>
      </c>
      <c r="Q26" s="8">
        <f>MIN(Q2:Q25)</f>
        <v>25997064</v>
      </c>
      <c r="R26" s="8">
        <f>MIN(R2:R25)</f>
        <v>358886</v>
      </c>
      <c r="S26" s="20">
        <f>MIN(S2:S25)</f>
        <v>75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2">
      <c r="A27" s="3"/>
      <c r="B27" s="3"/>
      <c r="C27" s="3"/>
      <c r="D27" s="3"/>
      <c r="E27" s="3"/>
      <c r="F27" s="3"/>
      <c r="G27" s="3"/>
      <c r="H27" s="1" t="s">
        <v>87</v>
      </c>
      <c r="I27" s="21">
        <f>MAX(I2:I25)</f>
        <v>8.6999999999999993</v>
      </c>
      <c r="J27" s="1">
        <f t="shared" ref="J27:K27" si="4">MAX(J2:J25)</f>
        <v>58449446</v>
      </c>
      <c r="K27" s="1">
        <f t="shared" si="4"/>
        <v>57440868</v>
      </c>
      <c r="L27" s="1">
        <f t="shared" ref="L27" si="5">MAX(L2:L25)</f>
        <v>1008578</v>
      </c>
      <c r="M27" s="21">
        <f>MAX(M2:M25)</f>
        <v>87.2</v>
      </c>
      <c r="N27" s="1"/>
      <c r="O27" s="21">
        <f>MAX(O2:O25)</f>
        <v>8.9</v>
      </c>
      <c r="P27" s="1">
        <f>MAX(P2:P25)</f>
        <v>382791510</v>
      </c>
      <c r="Q27" s="1">
        <f>MAX(Q2:Q25)</f>
        <v>376302526</v>
      </c>
      <c r="R27" s="1">
        <f>MAX(R2:R25)</f>
        <v>6488984</v>
      </c>
      <c r="S27" s="21">
        <f>MAX(S2:S25)</f>
        <v>85.4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x14ac:dyDescent="0.2">
      <c r="A28" s="3"/>
      <c r="B28" s="3"/>
      <c r="C28" s="3"/>
      <c r="D28" s="3"/>
      <c r="E28" s="3"/>
      <c r="F28" s="3"/>
      <c r="G28" s="3"/>
      <c r="H28" s="1" t="s">
        <v>88</v>
      </c>
      <c r="I28" s="21">
        <f>AVERAGE(I2:I25)</f>
        <v>7.4875000000000016</v>
      </c>
      <c r="J28" s="1">
        <f t="shared" ref="J28:L28" si="6">AVERAGE(J2:J25)</f>
        <v>41460950.5</v>
      </c>
      <c r="K28" s="1">
        <f t="shared" si="6"/>
        <v>40831388.083333336</v>
      </c>
      <c r="L28" s="1">
        <f t="shared" si="6"/>
        <v>629562.41666666663</v>
      </c>
      <c r="M28" s="21">
        <f>AVERAGE(M2:M25)</f>
        <v>80.012500000000003</v>
      </c>
      <c r="N28" s="1"/>
      <c r="O28" s="21">
        <f>AVERAGE(O2:O25)</f>
        <v>7.7458333333333336</v>
      </c>
      <c r="P28" s="1">
        <f>AVERAGE(P2:P25)</f>
        <v>50993440.25</v>
      </c>
      <c r="Q28" s="1">
        <f>AVERAGE(Q2:Q25)</f>
        <v>50213150</v>
      </c>
      <c r="R28" s="1">
        <f>AVERAGE(R2:R25)</f>
        <v>780290.25</v>
      </c>
      <c r="S28" s="21">
        <f>AVERAGE(S2:S25)</f>
        <v>80.066666666666691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x14ac:dyDescent="0.2">
      <c r="I29" s="2"/>
    </row>
    <row r="31" spans="1:65" x14ac:dyDescent="0.2">
      <c r="N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 Thomas</cp:lastModifiedBy>
  <dcterms:created xsi:type="dcterms:W3CDTF">2022-03-23T15:54:05Z</dcterms:created>
  <dcterms:modified xsi:type="dcterms:W3CDTF">2025-04-10T18:00:48Z</dcterms:modified>
</cp:coreProperties>
</file>