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/ShrewProjects/github/project_aselli/"/>
    </mc:Choice>
  </mc:AlternateContent>
  <xr:revisionPtr revIDLastSave="0" documentId="13_ncr:1_{F86E7F50-D678-9141-9FD5-944A7B302576}" xr6:coauthVersionLast="47" xr6:coauthVersionMax="47" xr10:uidLastSave="{00000000-0000-0000-0000-000000000000}"/>
  <bookViews>
    <workbookView xWindow="0" yWindow="760" windowWidth="30240" windowHeight="18000" xr2:uid="{1D4C5537-C85F-A24A-96AB-A637CC40FE47}"/>
  </bookViews>
  <sheets>
    <sheet name="Sorex" sheetId="1" r:id="rId1"/>
    <sheet name="Gallu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9" i="1"/>
  <c r="H8" i="1"/>
  <c r="H7" i="1"/>
  <c r="H6" i="1"/>
  <c r="H5" i="1"/>
  <c r="H4" i="1"/>
  <c r="H3" i="1"/>
  <c r="H2" i="1"/>
  <c r="J3" i="3" l="1"/>
  <c r="J4" i="3"/>
  <c r="J5" i="3"/>
  <c r="J6" i="3"/>
  <c r="J7" i="3"/>
  <c r="J8" i="3"/>
  <c r="J9" i="3"/>
  <c r="J2" i="3"/>
</calcChain>
</file>

<file path=xl/sharedStrings.xml><?xml version="1.0" encoding="utf-8"?>
<sst xmlns="http://schemas.openxmlformats.org/spreadsheetml/2006/main" count="109" uniqueCount="46">
  <si>
    <t>Indiv1</t>
  </si>
  <si>
    <t>Indiv2</t>
  </si>
  <si>
    <t>Indiv3</t>
  </si>
  <si>
    <t>Indiv4</t>
  </si>
  <si>
    <t>Individual</t>
  </si>
  <si>
    <t>Season</t>
  </si>
  <si>
    <t>Sex</t>
  </si>
  <si>
    <t>Spleen</t>
  </si>
  <si>
    <t>Pseudo_aligned_Percent</t>
  </si>
  <si>
    <t>Reads_postfilt</t>
  </si>
  <si>
    <t>Reads_prefilt</t>
  </si>
  <si>
    <t>ID</t>
  </si>
  <si>
    <t>Organ</t>
  </si>
  <si>
    <t>ML2</t>
  </si>
  <si>
    <t>ML3</t>
  </si>
  <si>
    <t>ML4</t>
  </si>
  <si>
    <t>Breed</t>
  </si>
  <si>
    <t>SRR7959183</t>
  </si>
  <si>
    <t>SRR7959184</t>
  </si>
  <si>
    <t>SRR7959185</t>
  </si>
  <si>
    <t>SRR8377638</t>
  </si>
  <si>
    <t>SRR11509531</t>
  </si>
  <si>
    <t xml:space="preserve">SRR11509532 </t>
  </si>
  <si>
    <t>Male</t>
  </si>
  <si>
    <t>Female</t>
  </si>
  <si>
    <t>Autumn</t>
  </si>
  <si>
    <t>Gushi</t>
  </si>
  <si>
    <t>Broiler</t>
  </si>
  <si>
    <t>Bursa</t>
  </si>
  <si>
    <t>Age (Days)</t>
  </si>
  <si>
    <t>BioProject</t>
  </si>
  <si>
    <t>HFS211</t>
  </si>
  <si>
    <t>HFS212</t>
  </si>
  <si>
    <t>HFS213</t>
  </si>
  <si>
    <t>HFS214</t>
  </si>
  <si>
    <t>PRJNA494531</t>
  </si>
  <si>
    <t>PRJNA623599</t>
  </si>
  <si>
    <t>PRJNA511787</t>
  </si>
  <si>
    <t>Removed</t>
  </si>
  <si>
    <t>Diff</t>
  </si>
  <si>
    <t>SRR8377639</t>
  </si>
  <si>
    <t>SRR11509530</t>
  </si>
  <si>
    <t>ML6</t>
  </si>
  <si>
    <t>Age (months)</t>
  </si>
  <si>
    <t>~6</t>
  </si>
  <si>
    <t>Pancreas of Aselli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</si>
</sst>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5"/>
      <color rgb="FF000000"/>
      <name val="Menlo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left"/>
    </xf>
    <xf numFmtId="166" fontId="4" fillId="0" borderId="0" xfId="0" applyNumberFormat="1" applyFont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2" fillId="0" borderId="1" xfId="0" applyFont="1" applyBorder="1"/>
    <xf numFmtId="0" fontId="11" fillId="0" borderId="1" xfId="0" applyFont="1" applyBorder="1"/>
    <xf numFmtId="17" fontId="9" fillId="0" borderId="1" xfId="0" applyNumberFormat="1" applyFont="1" applyBorder="1"/>
    <xf numFmtId="1" fontId="9" fillId="0" borderId="1" xfId="0" applyNumberFormat="1" applyFont="1" applyBorder="1"/>
    <xf numFmtId="166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47E8-5894-6943-AC1B-BB0AAED2D2E0}">
  <dimension ref="A1:BD31"/>
  <sheetViews>
    <sheetView tabSelected="1" workbookViewId="0">
      <selection activeCell="D15" sqref="D15"/>
    </sheetView>
  </sheetViews>
  <sheetFormatPr baseColWidth="10" defaultRowHeight="16" x14ac:dyDescent="0.2"/>
  <cols>
    <col min="1" max="1" width="18.6640625" customWidth="1"/>
    <col min="2" max="2" width="16.83203125" customWidth="1"/>
    <col min="4" max="4" width="11" bestFit="1" customWidth="1"/>
    <col min="5" max="5" width="14.5" customWidth="1"/>
    <col min="6" max="6" width="8.6640625" customWidth="1"/>
    <col min="7" max="7" width="21.1640625" customWidth="1"/>
    <col min="8" max="8" width="20.1640625" customWidth="1"/>
    <col min="9" max="9" width="12.33203125" customWidth="1"/>
    <col min="10" max="10" width="26.83203125" customWidth="1"/>
    <col min="11" max="11" width="11" bestFit="1" customWidth="1"/>
    <col min="12" max="12" width="19.6640625" customWidth="1"/>
    <col min="13" max="13" width="18.33203125" customWidth="1"/>
    <col min="14" max="14" width="12.33203125" customWidth="1"/>
    <col min="15" max="15" width="13" customWidth="1"/>
    <col min="16" max="16" width="13.83203125" customWidth="1"/>
    <col min="17" max="17" width="12" customWidth="1"/>
    <col min="18" max="19" width="11" bestFit="1" customWidth="1"/>
    <col min="20" max="20" width="11.83203125" bestFit="1" customWidth="1"/>
    <col min="21" max="21" width="11" bestFit="1" customWidth="1"/>
    <col min="22" max="22" width="33.33203125" customWidth="1"/>
  </cols>
  <sheetData>
    <row r="1" spans="1:56" x14ac:dyDescent="0.2">
      <c r="A1" s="17" t="s">
        <v>11</v>
      </c>
      <c r="B1" s="17" t="s">
        <v>12</v>
      </c>
      <c r="C1" s="15" t="s">
        <v>4</v>
      </c>
      <c r="D1" s="15" t="s">
        <v>5</v>
      </c>
      <c r="E1" s="15" t="s">
        <v>43</v>
      </c>
      <c r="F1" s="15" t="s">
        <v>6</v>
      </c>
      <c r="G1" s="15" t="s">
        <v>10</v>
      </c>
      <c r="H1" s="15" t="s">
        <v>9</v>
      </c>
      <c r="I1" s="15" t="s">
        <v>39</v>
      </c>
      <c r="J1" s="15" t="s">
        <v>8</v>
      </c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AI1" s="3"/>
      <c r="AJ1" s="3"/>
      <c r="AZ1" s="3"/>
      <c r="BA1" s="3"/>
      <c r="BB1" s="3"/>
      <c r="BC1" s="3"/>
      <c r="BD1" s="3"/>
    </row>
    <row r="2" spans="1:56" ht="20" x14ac:dyDescent="0.25">
      <c r="A2" s="18" t="s">
        <v>31</v>
      </c>
      <c r="B2" s="19" t="s">
        <v>7</v>
      </c>
      <c r="C2" s="16" t="s">
        <v>0</v>
      </c>
      <c r="D2" s="16" t="s">
        <v>25</v>
      </c>
      <c r="E2" s="20" t="s">
        <v>44</v>
      </c>
      <c r="F2" s="16" t="s">
        <v>24</v>
      </c>
      <c r="G2" s="19">
        <v>27168816</v>
      </c>
      <c r="H2" s="18">
        <f>2*13480311</f>
        <v>26960622</v>
      </c>
      <c r="I2" s="21">
        <f>G2-H2</f>
        <v>208194</v>
      </c>
      <c r="J2" s="22">
        <v>81.5</v>
      </c>
      <c r="K2" s="5"/>
      <c r="L2" s="10"/>
      <c r="M2" s="8"/>
      <c r="N2" s="8"/>
      <c r="O2" s="8"/>
      <c r="P2" s="8"/>
      <c r="Q2" s="5"/>
      <c r="R2" s="5"/>
      <c r="S2" s="5"/>
      <c r="T2" s="11"/>
      <c r="U2" s="5"/>
      <c r="V2" s="11"/>
      <c r="Z2" s="4"/>
      <c r="AB2" s="2"/>
      <c r="AI2" s="2"/>
      <c r="AJ2" s="2"/>
      <c r="BD2" s="2"/>
    </row>
    <row r="3" spans="1:56" ht="20" x14ac:dyDescent="0.25">
      <c r="A3" s="18" t="s">
        <v>32</v>
      </c>
      <c r="B3" s="19" t="s">
        <v>7</v>
      </c>
      <c r="C3" s="16" t="s">
        <v>1</v>
      </c>
      <c r="D3" s="16" t="s">
        <v>25</v>
      </c>
      <c r="E3" s="20" t="s">
        <v>44</v>
      </c>
      <c r="F3" s="16" t="s">
        <v>24</v>
      </c>
      <c r="G3" s="19">
        <v>39608936</v>
      </c>
      <c r="H3" s="18">
        <f>2*19579051</f>
        <v>39158102</v>
      </c>
      <c r="I3" s="21">
        <f t="shared" ref="I3:I9" si="0">G3-H3</f>
        <v>450834</v>
      </c>
      <c r="J3" s="22">
        <v>75.5</v>
      </c>
      <c r="K3" s="5"/>
      <c r="L3" s="10"/>
      <c r="M3" s="8"/>
      <c r="N3" s="8"/>
      <c r="O3" s="8"/>
      <c r="P3" s="8"/>
      <c r="Q3" s="5"/>
      <c r="R3" s="5"/>
      <c r="S3" s="5"/>
      <c r="T3" s="11"/>
      <c r="U3" s="5"/>
      <c r="V3" s="11"/>
      <c r="Z3" s="4"/>
      <c r="AB3" s="2"/>
      <c r="BD3" s="2"/>
    </row>
    <row r="4" spans="1:56" ht="20" x14ac:dyDescent="0.25">
      <c r="A4" s="18" t="s">
        <v>33</v>
      </c>
      <c r="B4" s="19" t="s">
        <v>7</v>
      </c>
      <c r="C4" s="16" t="s">
        <v>2</v>
      </c>
      <c r="D4" s="16" t="s">
        <v>25</v>
      </c>
      <c r="E4" s="20" t="s">
        <v>44</v>
      </c>
      <c r="F4" s="19" t="s">
        <v>23</v>
      </c>
      <c r="G4" s="19">
        <v>36271464</v>
      </c>
      <c r="H4" s="18">
        <f>2*17914032</f>
        <v>35828064</v>
      </c>
      <c r="I4" s="21">
        <f t="shared" si="0"/>
        <v>443400</v>
      </c>
      <c r="J4" s="22">
        <v>78.099999999999994</v>
      </c>
      <c r="K4" s="5"/>
      <c r="L4" s="10"/>
      <c r="M4" s="8"/>
      <c r="N4" s="8"/>
      <c r="O4" s="8"/>
      <c r="P4" s="8"/>
      <c r="Q4" s="5"/>
      <c r="R4" s="5"/>
      <c r="S4" s="5"/>
      <c r="T4" s="11"/>
      <c r="U4" s="5"/>
      <c r="V4" s="11"/>
      <c r="Z4" s="4"/>
      <c r="AB4" s="2"/>
      <c r="AI4" s="2"/>
      <c r="AJ4" s="2"/>
      <c r="BD4" s="2"/>
    </row>
    <row r="5" spans="1:56" ht="20" x14ac:dyDescent="0.25">
      <c r="A5" s="18" t="s">
        <v>34</v>
      </c>
      <c r="B5" s="19" t="s">
        <v>7</v>
      </c>
      <c r="C5" s="16" t="s">
        <v>3</v>
      </c>
      <c r="D5" s="16" t="s">
        <v>25</v>
      </c>
      <c r="E5" s="20" t="s">
        <v>44</v>
      </c>
      <c r="F5" s="19" t="s">
        <v>23</v>
      </c>
      <c r="G5" s="19">
        <v>37503098</v>
      </c>
      <c r="H5" s="18">
        <f>2*18536266</f>
        <v>37072532</v>
      </c>
      <c r="I5" s="21">
        <f t="shared" si="0"/>
        <v>430566</v>
      </c>
      <c r="J5" s="22">
        <v>75</v>
      </c>
      <c r="K5" s="5"/>
      <c r="L5" s="10"/>
      <c r="M5" s="8"/>
      <c r="N5" s="8"/>
      <c r="O5" s="8"/>
      <c r="P5" s="8"/>
      <c r="Q5" s="5"/>
      <c r="R5" s="5"/>
      <c r="S5" s="5"/>
      <c r="T5" s="11"/>
      <c r="U5" s="5"/>
      <c r="V5" s="11"/>
      <c r="Z5" s="4"/>
      <c r="AB5" s="2"/>
      <c r="AJ5" s="2"/>
      <c r="BD5" s="2"/>
    </row>
    <row r="6" spans="1:56" ht="20" x14ac:dyDescent="0.25">
      <c r="A6" s="16" t="s">
        <v>42</v>
      </c>
      <c r="B6" s="19" t="s">
        <v>45</v>
      </c>
      <c r="C6" s="16" t="s">
        <v>0</v>
      </c>
      <c r="D6" s="16" t="s">
        <v>25</v>
      </c>
      <c r="E6" s="20" t="s">
        <v>44</v>
      </c>
      <c r="F6" s="16" t="s">
        <v>24</v>
      </c>
      <c r="G6" s="19">
        <v>48231290</v>
      </c>
      <c r="H6" s="18">
        <f>2*24115645</f>
        <v>48231290</v>
      </c>
      <c r="I6" s="21">
        <f t="shared" si="0"/>
        <v>0</v>
      </c>
      <c r="J6" s="22">
        <v>63.4</v>
      </c>
      <c r="K6" s="5"/>
      <c r="L6" s="10"/>
      <c r="M6" s="8"/>
      <c r="N6" s="8"/>
      <c r="O6" s="8"/>
      <c r="P6" s="8"/>
      <c r="Q6" s="5"/>
      <c r="R6" s="5"/>
      <c r="S6" s="5"/>
      <c r="T6" s="11"/>
      <c r="U6" s="5"/>
      <c r="V6" s="11"/>
      <c r="Z6" s="4"/>
      <c r="AB6" s="2"/>
      <c r="AI6" s="2"/>
      <c r="AJ6" s="2"/>
      <c r="BD6" s="2"/>
    </row>
    <row r="7" spans="1:56" ht="20" x14ac:dyDescent="0.25">
      <c r="A7" s="19" t="s">
        <v>13</v>
      </c>
      <c r="B7" s="19" t="s">
        <v>45</v>
      </c>
      <c r="C7" s="16" t="s">
        <v>1</v>
      </c>
      <c r="D7" s="16" t="s">
        <v>25</v>
      </c>
      <c r="E7" s="20" t="s">
        <v>44</v>
      </c>
      <c r="F7" s="16" t="s">
        <v>24</v>
      </c>
      <c r="G7" s="19">
        <v>48179756</v>
      </c>
      <c r="H7" s="18">
        <f>2*24089878</f>
        <v>48179756</v>
      </c>
      <c r="I7" s="21">
        <f t="shared" si="0"/>
        <v>0</v>
      </c>
      <c r="J7" s="22">
        <v>71.8</v>
      </c>
      <c r="K7" s="5"/>
      <c r="L7" s="5"/>
      <c r="M7" s="8"/>
      <c r="N7" s="8"/>
      <c r="O7" s="8"/>
      <c r="P7" s="8"/>
      <c r="Q7" s="5"/>
      <c r="R7" s="5"/>
      <c r="S7" s="5"/>
      <c r="T7" s="11"/>
      <c r="U7" s="5"/>
      <c r="V7" s="11"/>
      <c r="Z7" s="4"/>
      <c r="AB7" s="2"/>
      <c r="AI7" s="2"/>
      <c r="AJ7" s="2"/>
      <c r="BD7" s="2"/>
    </row>
    <row r="8" spans="1:56" ht="20" x14ac:dyDescent="0.25">
      <c r="A8" s="19" t="s">
        <v>14</v>
      </c>
      <c r="B8" s="19" t="s">
        <v>45</v>
      </c>
      <c r="C8" s="16" t="s">
        <v>2</v>
      </c>
      <c r="D8" s="16" t="s">
        <v>25</v>
      </c>
      <c r="E8" s="20" t="s">
        <v>44</v>
      </c>
      <c r="F8" s="19" t="s">
        <v>23</v>
      </c>
      <c r="G8" s="19">
        <v>48066686</v>
      </c>
      <c r="H8" s="18">
        <f>2*24033343</f>
        <v>48066686</v>
      </c>
      <c r="I8" s="21">
        <f t="shared" si="0"/>
        <v>0</v>
      </c>
      <c r="J8" s="22">
        <v>58.3</v>
      </c>
      <c r="K8" s="5"/>
      <c r="L8" s="5"/>
      <c r="M8" s="8"/>
      <c r="N8" s="8"/>
      <c r="O8" s="8"/>
      <c r="P8" s="8"/>
      <c r="Q8" s="5"/>
      <c r="R8" s="5"/>
      <c r="S8" s="5"/>
      <c r="T8" s="11"/>
      <c r="U8" s="5"/>
      <c r="V8" s="11"/>
      <c r="Z8" s="4"/>
      <c r="AB8" s="2"/>
      <c r="AI8" s="2"/>
      <c r="AJ8" s="2"/>
      <c r="BD8" s="2"/>
    </row>
    <row r="9" spans="1:56" ht="20" x14ac:dyDescent="0.25">
      <c r="A9" s="16" t="s">
        <v>15</v>
      </c>
      <c r="B9" s="19" t="s">
        <v>45</v>
      </c>
      <c r="C9" s="16" t="s">
        <v>3</v>
      </c>
      <c r="D9" s="16" t="s">
        <v>25</v>
      </c>
      <c r="E9" s="20" t="s">
        <v>44</v>
      </c>
      <c r="F9" s="19" t="s">
        <v>23</v>
      </c>
      <c r="G9" s="19">
        <v>48045618</v>
      </c>
      <c r="H9" s="18">
        <f>2*24022809</f>
        <v>48045618</v>
      </c>
      <c r="I9" s="21">
        <f t="shared" si="0"/>
        <v>0</v>
      </c>
      <c r="J9" s="22">
        <v>65.099999999999994</v>
      </c>
      <c r="K9" s="5"/>
      <c r="L9" s="5"/>
      <c r="M9" s="8"/>
      <c r="N9" s="8"/>
      <c r="O9" s="8"/>
      <c r="P9" s="8"/>
      <c r="Q9" s="5"/>
      <c r="R9" s="5"/>
      <c r="S9" s="5"/>
      <c r="T9" s="11"/>
      <c r="U9" s="5"/>
      <c r="V9" s="11"/>
      <c r="Z9" s="4"/>
      <c r="AB9" s="2"/>
      <c r="AI9" s="2"/>
      <c r="AJ9" s="2"/>
      <c r="BD9" s="2"/>
    </row>
    <row r="10" spans="1:56" ht="20" x14ac:dyDescent="0.25">
      <c r="H10" s="8"/>
      <c r="I10" s="5"/>
      <c r="J10" s="13"/>
      <c r="K10" s="5"/>
      <c r="L10" s="5"/>
      <c r="M10" s="8"/>
      <c r="N10" s="8"/>
      <c r="O10" s="8"/>
      <c r="P10" s="8"/>
      <c r="Q10" s="5"/>
      <c r="R10" s="5"/>
      <c r="S10" s="5"/>
      <c r="T10" s="11"/>
      <c r="U10" s="5"/>
      <c r="V10" s="11"/>
      <c r="Z10" s="4"/>
      <c r="AB10" s="2"/>
      <c r="AI10" s="2"/>
      <c r="AJ10" s="2"/>
      <c r="BD10" s="2"/>
    </row>
    <row r="11" spans="1:56" ht="20" x14ac:dyDescent="0.25">
      <c r="A11" s="5"/>
      <c r="B11" s="5"/>
      <c r="C11" s="5"/>
      <c r="D11" s="5"/>
      <c r="E11" s="7"/>
      <c r="F11" s="5"/>
      <c r="G11" s="5"/>
      <c r="H11" s="8"/>
      <c r="I11" s="5"/>
      <c r="J11" s="5"/>
      <c r="K11" s="5"/>
      <c r="L11" s="5"/>
      <c r="M11" s="8"/>
      <c r="N11" s="8"/>
      <c r="O11" s="8"/>
      <c r="P11" s="8"/>
      <c r="Q11" s="5"/>
      <c r="R11" s="5"/>
      <c r="S11" s="5"/>
      <c r="T11" s="11"/>
      <c r="U11" s="5"/>
      <c r="V11" s="11"/>
      <c r="Z11" s="4"/>
      <c r="AB11" s="2"/>
      <c r="AI11" s="2"/>
      <c r="AJ11" s="2"/>
      <c r="BD11" s="2"/>
    </row>
    <row r="12" spans="1:56" ht="20" x14ac:dyDescent="0.25">
      <c r="A12" s="5"/>
      <c r="B12" s="5"/>
      <c r="C12" s="5"/>
      <c r="D12" s="5"/>
      <c r="E12" s="7"/>
      <c r="F12" s="5"/>
      <c r="G12" s="5"/>
      <c r="H12" s="8"/>
      <c r="I12" s="5"/>
      <c r="J12" s="5"/>
      <c r="K12" s="10"/>
      <c r="L12" s="5"/>
      <c r="M12" s="8"/>
      <c r="N12" s="8"/>
      <c r="O12" s="8"/>
      <c r="P12" s="8"/>
      <c r="Q12" s="5"/>
      <c r="R12" s="5"/>
      <c r="S12" s="5"/>
      <c r="T12" s="11"/>
      <c r="U12" s="5"/>
      <c r="V12" s="11"/>
      <c r="Z12" s="4"/>
      <c r="AB12" s="2"/>
      <c r="AI12" s="2"/>
      <c r="AJ12" s="2"/>
      <c r="BD12" s="2"/>
    </row>
    <row r="13" spans="1:56" ht="20" x14ac:dyDescent="0.25">
      <c r="A13" s="5"/>
      <c r="B13" s="5"/>
      <c r="C13" s="5"/>
      <c r="D13" s="5"/>
      <c r="E13" s="7"/>
      <c r="F13" s="5"/>
      <c r="G13" s="5"/>
      <c r="H13" s="8"/>
      <c r="I13" s="5"/>
      <c r="J13" s="5"/>
      <c r="K13" s="5"/>
      <c r="L13" s="5"/>
      <c r="M13" s="8"/>
      <c r="N13" s="8"/>
      <c r="O13" s="8"/>
      <c r="P13" s="8"/>
      <c r="Q13" s="5"/>
      <c r="R13" s="5"/>
      <c r="S13" s="5"/>
      <c r="T13" s="11"/>
      <c r="U13" s="5"/>
      <c r="V13" s="11"/>
      <c r="Z13" s="4"/>
      <c r="AB13" s="2"/>
      <c r="AI13" s="2"/>
      <c r="AJ13" s="2"/>
      <c r="BD13" s="2"/>
    </row>
    <row r="14" spans="1:56" ht="20" x14ac:dyDescent="0.25">
      <c r="A14" s="5"/>
      <c r="B14" s="5"/>
      <c r="C14" s="5"/>
      <c r="D14" s="5"/>
      <c r="E14" s="7"/>
      <c r="F14" s="5"/>
      <c r="G14" s="5"/>
      <c r="H14" s="8"/>
      <c r="I14" s="5"/>
      <c r="J14" s="5"/>
      <c r="K14" s="5"/>
      <c r="L14" s="5"/>
      <c r="M14" s="8"/>
      <c r="N14" s="8"/>
      <c r="O14" s="8"/>
      <c r="P14" s="8"/>
      <c r="Q14" s="5"/>
      <c r="R14" s="5"/>
      <c r="S14" s="5"/>
      <c r="T14" s="11"/>
      <c r="U14" s="5"/>
      <c r="V14" s="11"/>
      <c r="Z14" s="4"/>
      <c r="AB14" s="2"/>
      <c r="AI14" s="2"/>
      <c r="AJ14" s="2"/>
      <c r="BD14" s="2"/>
    </row>
    <row r="15" spans="1:56" ht="20" x14ac:dyDescent="0.25">
      <c r="A15" s="5"/>
      <c r="B15" s="5"/>
      <c r="C15" s="5"/>
      <c r="D15" s="5"/>
      <c r="E15" s="7"/>
      <c r="F15" s="5"/>
      <c r="G15" s="5"/>
      <c r="H15" s="8"/>
      <c r="I15" s="5"/>
      <c r="J15" s="5"/>
      <c r="K15" s="5"/>
      <c r="L15" s="5"/>
      <c r="M15" s="8"/>
      <c r="N15" s="8"/>
      <c r="O15" s="8"/>
      <c r="P15" s="8"/>
      <c r="Q15" s="5"/>
      <c r="R15" s="5"/>
      <c r="S15" s="5"/>
      <c r="T15" s="11"/>
      <c r="U15" s="5"/>
      <c r="V15" s="11"/>
      <c r="Z15" s="4"/>
      <c r="AB15" s="2"/>
      <c r="AI15" s="2"/>
      <c r="AJ15" s="2"/>
      <c r="BD15" s="2"/>
    </row>
    <row r="16" spans="1:56" ht="20" x14ac:dyDescent="0.25">
      <c r="A16" s="5"/>
      <c r="B16" s="5"/>
      <c r="C16" s="5"/>
      <c r="D16" s="5"/>
      <c r="E16" s="7"/>
      <c r="F16" s="5"/>
      <c r="G16" s="12"/>
      <c r="H16" s="8"/>
      <c r="I16" s="5"/>
      <c r="J16" s="5"/>
      <c r="K16" s="5"/>
      <c r="L16" s="9"/>
      <c r="M16" s="8"/>
      <c r="N16" s="8"/>
      <c r="O16" s="8"/>
      <c r="P16" s="8"/>
      <c r="Q16" s="5"/>
      <c r="R16" s="5"/>
      <c r="S16" s="5"/>
      <c r="T16" s="11"/>
      <c r="U16" s="5"/>
      <c r="V16" s="11"/>
      <c r="Z16" s="4"/>
      <c r="AB16" s="2"/>
      <c r="AI16" s="2"/>
      <c r="AJ16" s="2"/>
      <c r="BD16" s="2"/>
    </row>
    <row r="17" spans="1:56" ht="20" x14ac:dyDescent="0.25">
      <c r="A17" s="5"/>
      <c r="B17" s="5"/>
      <c r="C17" s="5"/>
      <c r="D17" s="5"/>
      <c r="E17" s="7"/>
      <c r="F17" s="5"/>
      <c r="G17" s="12"/>
      <c r="H17" s="8"/>
      <c r="I17" s="5"/>
      <c r="J17" s="5"/>
      <c r="K17" s="5"/>
      <c r="L17" s="5"/>
      <c r="M17" s="8"/>
      <c r="N17" s="8"/>
      <c r="O17" s="8"/>
      <c r="P17" s="8"/>
      <c r="Q17" s="5"/>
      <c r="R17" s="5"/>
      <c r="S17" s="5"/>
      <c r="T17" s="11"/>
      <c r="U17" s="5"/>
      <c r="V17" s="11"/>
      <c r="Z17" s="4"/>
      <c r="AB17" s="2"/>
      <c r="AI17" s="2"/>
      <c r="AJ17" s="2"/>
      <c r="BD17" s="2"/>
    </row>
    <row r="18" spans="1:56" ht="20" x14ac:dyDescent="0.25">
      <c r="A18" s="5"/>
      <c r="B18" s="5"/>
      <c r="C18" s="5"/>
      <c r="D18" s="5"/>
      <c r="E18" s="7"/>
      <c r="F18" s="5"/>
      <c r="G18" s="12"/>
      <c r="H18" s="8"/>
      <c r="I18" s="5"/>
      <c r="J18" s="5"/>
      <c r="K18" s="5"/>
      <c r="L18" s="5"/>
      <c r="M18" s="8"/>
      <c r="N18" s="8"/>
      <c r="O18" s="8"/>
      <c r="P18" s="8"/>
      <c r="Q18" s="5"/>
      <c r="R18" s="5"/>
      <c r="S18" s="5"/>
      <c r="T18" s="11"/>
      <c r="U18" s="5"/>
      <c r="V18" s="11"/>
      <c r="Z18" s="4"/>
      <c r="AB18" s="2"/>
      <c r="AI18" s="2"/>
      <c r="AJ18" s="2"/>
      <c r="BD18" s="2"/>
    </row>
    <row r="19" spans="1:56" ht="20" x14ac:dyDescent="0.25">
      <c r="A19" s="5"/>
      <c r="B19" s="5"/>
      <c r="C19" s="5"/>
      <c r="D19" s="5"/>
      <c r="E19" s="7"/>
      <c r="F19" s="5"/>
      <c r="G19" s="12"/>
      <c r="H19" s="8"/>
      <c r="I19" s="5"/>
      <c r="J19" s="5"/>
      <c r="K19" s="5"/>
      <c r="L19" s="5"/>
      <c r="M19" s="8"/>
      <c r="N19" s="8"/>
      <c r="O19" s="8"/>
      <c r="P19" s="8"/>
      <c r="Q19" s="5"/>
      <c r="R19" s="5"/>
      <c r="S19" s="5"/>
      <c r="T19" s="11"/>
      <c r="U19" s="5"/>
      <c r="V19" s="11"/>
      <c r="Z19" s="4"/>
      <c r="AB19" s="2"/>
      <c r="AI19" s="2"/>
      <c r="AJ19" s="2"/>
      <c r="BD19" s="2"/>
    </row>
    <row r="20" spans="1:56" ht="20" x14ac:dyDescent="0.25">
      <c r="A20" s="5"/>
      <c r="B20" s="5"/>
      <c r="C20" s="5"/>
      <c r="D20" s="5"/>
      <c r="E20" s="7"/>
      <c r="F20" s="5"/>
      <c r="G20" s="12"/>
      <c r="H20" s="5"/>
      <c r="I20" s="5"/>
      <c r="J20" s="5"/>
      <c r="K20" s="5"/>
      <c r="L20" s="5"/>
      <c r="M20" s="8"/>
      <c r="N20" s="8"/>
      <c r="O20" s="8"/>
      <c r="P20" s="8"/>
      <c r="Q20" s="5"/>
      <c r="R20" s="5"/>
      <c r="S20" s="5"/>
      <c r="T20" s="11"/>
      <c r="U20" s="5"/>
      <c r="V20" s="11"/>
      <c r="Z20" s="4"/>
      <c r="AB20" s="2"/>
      <c r="AI20" s="2"/>
      <c r="AJ20" s="2"/>
      <c r="BD20" s="2"/>
    </row>
    <row r="21" spans="1:56" ht="20" x14ac:dyDescent="0.25">
      <c r="A21" s="5"/>
      <c r="B21" s="5"/>
      <c r="C21" s="5"/>
      <c r="D21" s="5"/>
      <c r="E21" s="7"/>
      <c r="F21" s="5"/>
      <c r="G21" s="5"/>
      <c r="H21" s="8"/>
      <c r="I21" s="8"/>
      <c r="J21" s="8"/>
      <c r="K21" s="8"/>
      <c r="L21" s="5"/>
      <c r="M21" s="8"/>
      <c r="N21" s="8"/>
      <c r="O21" s="8"/>
      <c r="P21" s="8"/>
      <c r="Q21" s="5"/>
      <c r="R21" s="5"/>
      <c r="S21" s="5"/>
      <c r="T21" s="11"/>
      <c r="U21" s="5"/>
      <c r="V21" s="11"/>
      <c r="Z21" s="4"/>
      <c r="AB21" s="2"/>
      <c r="AI21" s="2"/>
      <c r="AJ21" s="2"/>
      <c r="BD21" s="2"/>
    </row>
    <row r="22" spans="1:56" ht="20" x14ac:dyDescent="0.25">
      <c r="A22" s="5"/>
      <c r="B22" s="5"/>
      <c r="C22" s="5"/>
      <c r="D22" s="5"/>
      <c r="E22" s="7"/>
      <c r="F22" s="5"/>
      <c r="G22" s="5"/>
      <c r="H22" s="8"/>
      <c r="I22" s="8"/>
      <c r="J22" s="8"/>
      <c r="K22" s="8"/>
      <c r="L22" s="5"/>
      <c r="M22" s="8"/>
      <c r="N22" s="8"/>
      <c r="O22" s="8"/>
      <c r="P22" s="8"/>
      <c r="Q22" s="5"/>
      <c r="R22" s="5"/>
      <c r="S22" s="5"/>
      <c r="T22" s="11"/>
      <c r="U22" s="5"/>
      <c r="V22" s="11"/>
      <c r="Z22" s="4"/>
      <c r="AB22" s="2"/>
      <c r="AI22" s="2"/>
      <c r="AJ22" s="2"/>
      <c r="BD22" s="2"/>
    </row>
    <row r="23" spans="1:56" ht="20" x14ac:dyDescent="0.25">
      <c r="A23" s="5"/>
      <c r="B23" s="5"/>
      <c r="C23" s="5"/>
      <c r="D23" s="5"/>
      <c r="E23" s="7"/>
      <c r="F23" s="5"/>
      <c r="G23" s="5"/>
      <c r="H23" s="8"/>
      <c r="I23" s="8"/>
      <c r="J23" s="8"/>
      <c r="K23" s="8"/>
      <c r="L23" s="5"/>
      <c r="M23" s="8"/>
      <c r="N23" s="8"/>
      <c r="O23" s="8"/>
      <c r="P23" s="8"/>
      <c r="Q23" s="5"/>
      <c r="R23" s="5"/>
      <c r="S23" s="5"/>
      <c r="T23" s="11"/>
      <c r="U23" s="5"/>
      <c r="V23" s="11"/>
      <c r="Z23" s="4"/>
      <c r="AB23" s="2"/>
      <c r="AI23" s="2"/>
      <c r="AJ23" s="2"/>
      <c r="BD23" s="2"/>
    </row>
    <row r="24" spans="1:56" ht="20" x14ac:dyDescent="0.25">
      <c r="A24" s="5"/>
      <c r="B24" s="5"/>
      <c r="C24" s="5"/>
      <c r="D24" s="5"/>
      <c r="E24" s="7"/>
      <c r="F24" s="5"/>
      <c r="G24" s="5"/>
      <c r="H24" s="8"/>
      <c r="I24" s="8"/>
      <c r="J24" s="8"/>
      <c r="K24" s="8"/>
      <c r="L24" s="5"/>
      <c r="M24" s="8"/>
      <c r="N24" s="8"/>
      <c r="O24" s="8"/>
      <c r="P24" s="8"/>
      <c r="Q24" s="5"/>
      <c r="R24" s="5"/>
      <c r="S24" s="5"/>
      <c r="T24" s="11"/>
      <c r="U24" s="5"/>
      <c r="V24" s="11"/>
      <c r="Z24" s="4"/>
      <c r="AB24" s="2"/>
      <c r="AI24" s="2"/>
      <c r="AJ24" s="2"/>
      <c r="BD24" s="2"/>
    </row>
    <row r="25" spans="1:56" x14ac:dyDescent="0.2">
      <c r="A25" s="5"/>
      <c r="B25" s="5"/>
      <c r="C25" s="5"/>
      <c r="D25" s="5"/>
      <c r="E25" s="7"/>
      <c r="F25" s="5"/>
      <c r="G25" s="5"/>
      <c r="H25" s="8"/>
      <c r="I25" s="8"/>
      <c r="J25" s="8"/>
      <c r="K25" s="8"/>
      <c r="L25" s="5"/>
      <c r="M25" s="8"/>
      <c r="N25" s="8"/>
      <c r="O25" s="8"/>
      <c r="P25" s="8"/>
      <c r="Q25" s="5"/>
      <c r="R25" s="5"/>
      <c r="S25" s="5"/>
      <c r="T25" s="11"/>
      <c r="U25" s="5"/>
      <c r="V25" s="11"/>
      <c r="AB25" s="2"/>
      <c r="AI25" s="2"/>
      <c r="AJ25" s="2"/>
      <c r="BD25" s="2"/>
    </row>
    <row r="26" spans="1:5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5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5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56" x14ac:dyDescent="0.2">
      <c r="I29" s="1"/>
    </row>
    <row r="31" spans="1:56" x14ac:dyDescent="0.2">
      <c r="N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9B6E-9B4A-4E43-90E3-9A68D61DD684}">
  <dimension ref="A1:K23"/>
  <sheetViews>
    <sheetView workbookViewId="0">
      <selection activeCell="G4" sqref="G4"/>
    </sheetView>
  </sheetViews>
  <sheetFormatPr baseColWidth="10" defaultRowHeight="16" x14ac:dyDescent="0.2"/>
  <cols>
    <col min="1" max="1" width="16.5" customWidth="1"/>
    <col min="7" max="7" width="16" customWidth="1"/>
    <col min="8" max="8" width="17.83203125" customWidth="1"/>
    <col min="9" max="9" width="17.1640625" customWidth="1"/>
    <col min="11" max="11" width="26.1640625" customWidth="1"/>
  </cols>
  <sheetData>
    <row r="1" spans="1:11" x14ac:dyDescent="0.2">
      <c r="A1" s="15" t="s">
        <v>11</v>
      </c>
      <c r="B1" s="15" t="s">
        <v>12</v>
      </c>
      <c r="C1" s="15" t="s">
        <v>4</v>
      </c>
      <c r="D1" s="15" t="s">
        <v>16</v>
      </c>
      <c r="E1" s="15" t="s">
        <v>29</v>
      </c>
      <c r="F1" s="15" t="s">
        <v>6</v>
      </c>
      <c r="G1" s="15" t="s">
        <v>30</v>
      </c>
      <c r="H1" s="15" t="s">
        <v>10</v>
      </c>
      <c r="I1" s="15" t="s">
        <v>9</v>
      </c>
      <c r="J1" s="15" t="s">
        <v>38</v>
      </c>
      <c r="K1" s="15" t="s">
        <v>8</v>
      </c>
    </row>
    <row r="2" spans="1:11" x14ac:dyDescent="0.2">
      <c r="A2" s="16" t="s">
        <v>17</v>
      </c>
      <c r="B2" s="16" t="s">
        <v>28</v>
      </c>
      <c r="C2" s="16">
        <v>1</v>
      </c>
      <c r="D2" s="16" t="s">
        <v>26</v>
      </c>
      <c r="E2" s="16">
        <v>14</v>
      </c>
      <c r="F2" s="16" t="s">
        <v>23</v>
      </c>
      <c r="G2" s="16" t="s">
        <v>35</v>
      </c>
      <c r="H2" s="14">
        <v>56268498</v>
      </c>
      <c r="I2" s="14">
        <v>55661204</v>
      </c>
      <c r="J2" s="16">
        <f>H2-I2</f>
        <v>607294</v>
      </c>
      <c r="K2" s="14">
        <v>78.8</v>
      </c>
    </row>
    <row r="3" spans="1:11" x14ac:dyDescent="0.2">
      <c r="A3" s="16" t="s">
        <v>18</v>
      </c>
      <c r="B3" s="16" t="s">
        <v>28</v>
      </c>
      <c r="C3" s="16">
        <v>2</v>
      </c>
      <c r="D3" s="16" t="s">
        <v>26</v>
      </c>
      <c r="E3" s="16">
        <v>15</v>
      </c>
      <c r="F3" s="16" t="s">
        <v>23</v>
      </c>
      <c r="G3" s="16" t="s">
        <v>35</v>
      </c>
      <c r="H3" s="14">
        <v>54929184</v>
      </c>
      <c r="I3" s="14">
        <v>52913660</v>
      </c>
      <c r="J3" s="16">
        <f t="shared" ref="J3:J9" si="0">H3-I3</f>
        <v>2015524</v>
      </c>
      <c r="K3" s="14">
        <v>78.8</v>
      </c>
    </row>
    <row r="4" spans="1:11" x14ac:dyDescent="0.2">
      <c r="A4" s="16" t="s">
        <v>19</v>
      </c>
      <c r="B4" s="16" t="s">
        <v>28</v>
      </c>
      <c r="C4" s="16">
        <v>3</v>
      </c>
      <c r="D4" s="16" t="s">
        <v>26</v>
      </c>
      <c r="E4" s="16">
        <v>15</v>
      </c>
      <c r="F4" s="16" t="s">
        <v>23</v>
      </c>
      <c r="G4" s="16" t="s">
        <v>35</v>
      </c>
      <c r="H4" s="14">
        <v>48920052</v>
      </c>
      <c r="I4" s="14">
        <v>47676516</v>
      </c>
      <c r="J4" s="16">
        <f t="shared" si="0"/>
        <v>1243536</v>
      </c>
      <c r="K4" s="14">
        <v>78.599999999999994</v>
      </c>
    </row>
    <row r="5" spans="1:11" x14ac:dyDescent="0.2">
      <c r="A5" s="16" t="s">
        <v>40</v>
      </c>
      <c r="B5" s="16" t="s">
        <v>28</v>
      </c>
      <c r="C5" s="16">
        <v>4</v>
      </c>
      <c r="D5" s="16" t="s">
        <v>27</v>
      </c>
      <c r="E5" s="16">
        <v>21</v>
      </c>
      <c r="F5" s="16" t="s">
        <v>23</v>
      </c>
      <c r="G5" s="16" t="s">
        <v>37</v>
      </c>
      <c r="H5" s="14">
        <v>57774778</v>
      </c>
      <c r="I5" s="14">
        <v>56742956</v>
      </c>
      <c r="J5" s="16">
        <f t="shared" si="0"/>
        <v>1031822</v>
      </c>
      <c r="K5" s="14">
        <v>80.099999999999994</v>
      </c>
    </row>
    <row r="6" spans="1:11" x14ac:dyDescent="0.2">
      <c r="A6" s="16" t="s">
        <v>20</v>
      </c>
      <c r="B6" s="16" t="s">
        <v>28</v>
      </c>
      <c r="C6" s="16">
        <v>5</v>
      </c>
      <c r="D6" s="16" t="s">
        <v>27</v>
      </c>
      <c r="E6" s="16">
        <v>21</v>
      </c>
      <c r="F6" s="16" t="s">
        <v>23</v>
      </c>
      <c r="G6" s="16" t="s">
        <v>37</v>
      </c>
      <c r="H6" s="14">
        <v>73492890</v>
      </c>
      <c r="I6" s="14">
        <v>71808572</v>
      </c>
      <c r="J6" s="16">
        <f t="shared" si="0"/>
        <v>1684318</v>
      </c>
      <c r="K6" s="14">
        <v>78.900000000000006</v>
      </c>
    </row>
    <row r="7" spans="1:11" x14ac:dyDescent="0.2">
      <c r="A7" s="16" t="s">
        <v>41</v>
      </c>
      <c r="B7" s="16" t="s">
        <v>7</v>
      </c>
      <c r="C7" s="16">
        <v>6</v>
      </c>
      <c r="D7" s="16" t="s">
        <v>26</v>
      </c>
      <c r="E7" s="16">
        <v>14</v>
      </c>
      <c r="F7" s="16" t="s">
        <v>23</v>
      </c>
      <c r="G7" s="16" t="s">
        <v>36</v>
      </c>
      <c r="H7" s="14">
        <v>58552874</v>
      </c>
      <c r="I7" s="14">
        <v>57647370</v>
      </c>
      <c r="J7" s="16">
        <f t="shared" si="0"/>
        <v>905504</v>
      </c>
      <c r="K7" s="14">
        <v>77.400000000000006</v>
      </c>
    </row>
    <row r="8" spans="1:11" x14ac:dyDescent="0.2">
      <c r="A8" s="16" t="s">
        <v>21</v>
      </c>
      <c r="B8" s="16" t="s">
        <v>7</v>
      </c>
      <c r="C8" s="16">
        <v>7</v>
      </c>
      <c r="D8" s="16" t="s">
        <v>26</v>
      </c>
      <c r="E8" s="16">
        <v>14</v>
      </c>
      <c r="F8" s="16" t="s">
        <v>23</v>
      </c>
      <c r="G8" s="16" t="s">
        <v>36</v>
      </c>
      <c r="H8" s="14">
        <v>59055618</v>
      </c>
      <c r="I8" s="14">
        <v>56726774</v>
      </c>
      <c r="J8" s="16">
        <f t="shared" si="0"/>
        <v>2328844</v>
      </c>
      <c r="K8" s="14">
        <v>77.400000000000006</v>
      </c>
    </row>
    <row r="9" spans="1:11" x14ac:dyDescent="0.2">
      <c r="A9" s="16" t="s">
        <v>22</v>
      </c>
      <c r="B9" s="16" t="s">
        <v>7</v>
      </c>
      <c r="C9" s="16">
        <v>8</v>
      </c>
      <c r="D9" s="16" t="s">
        <v>26</v>
      </c>
      <c r="E9" s="16">
        <v>14</v>
      </c>
      <c r="F9" s="16" t="s">
        <v>23</v>
      </c>
      <c r="G9" s="16" t="s">
        <v>36</v>
      </c>
      <c r="H9" s="14">
        <v>58751020</v>
      </c>
      <c r="I9" s="14">
        <v>57503150</v>
      </c>
      <c r="J9" s="16">
        <f t="shared" si="0"/>
        <v>1247870</v>
      </c>
      <c r="K9" s="14">
        <v>77.2</v>
      </c>
    </row>
    <row r="15" spans="1:11" x14ac:dyDescent="0.2">
      <c r="G15" s="2"/>
    </row>
    <row r="16" spans="1:11" x14ac:dyDescent="0.2">
      <c r="G16" s="2"/>
    </row>
    <row r="17" spans="7:7" x14ac:dyDescent="0.2">
      <c r="G17" s="2"/>
    </row>
    <row r="18" spans="7:7" x14ac:dyDescent="0.2">
      <c r="G18" s="2"/>
    </row>
    <row r="19" spans="7:7" x14ac:dyDescent="0.2">
      <c r="G19" s="2"/>
    </row>
    <row r="20" spans="7:7" x14ac:dyDescent="0.2">
      <c r="G20" s="2"/>
    </row>
    <row r="21" spans="7:7" x14ac:dyDescent="0.2">
      <c r="G21" s="2"/>
    </row>
    <row r="22" spans="7:7" x14ac:dyDescent="0.2">
      <c r="G22" s="2"/>
    </row>
    <row r="23" spans="7:7" x14ac:dyDescent="0.2">
      <c r="G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Sorex</vt:lpstr>
      <vt:lpstr>Gallus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Bill Thomas</cp:lastModifiedBy>
  <dcterms:created xsi:type="dcterms:W3CDTF">2022-03-23T15:54:05Z</dcterms:created>
  <dcterms:modified xsi:type="dcterms:W3CDTF">2025-04-22T00:51:17Z</dcterms:modified>
</cp:coreProperties>
</file>