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6e05f69ddc45d55b/Documents/Module 1 Assignment/"/>
    </mc:Choice>
  </mc:AlternateContent>
  <xr:revisionPtr revIDLastSave="1187" documentId="8_{6FDCBEE3-C2EE-4DFC-B32E-4CC927BF8BDA}" xr6:coauthVersionLast="47" xr6:coauthVersionMax="47" xr10:uidLastSave="{EC2ED868-A23F-4148-B3F8-1D115193F7E4}"/>
  <bookViews>
    <workbookView xWindow="-108" yWindow="-108" windowWidth="23256" windowHeight="12456" firstSheet="4" activeTab="7" xr2:uid="{00000000-000D-0000-FFFF-FFFF00000000}"/>
  </bookViews>
  <sheets>
    <sheet name="Summary Statistics TableVOID" sheetId="10" state="hidden" r:id="rId1"/>
    <sheet name="Outcomes by Category" sheetId="3" r:id="rId2"/>
    <sheet name="Outcomes by Sub-Category" sheetId="5" r:id="rId3"/>
    <sheet name="Outcomes over Time" sheetId="8" r:id="rId4"/>
    <sheet name="Growdfunding Goal Analysis" sheetId="9" r:id="rId5"/>
    <sheet name="Summary Statistice Table #1 " sheetId="12" state="hidden" r:id="rId6"/>
    <sheet name="Summary Stat Table with Tutor" sheetId="13" r:id="rId7"/>
    <sheet name="Crowdfunding" sheetId="1" r:id="rId8"/>
    <sheet name="Sheet6" sheetId="7" state="hidden" r:id="rId9"/>
  </sheets>
  <definedNames>
    <definedName name="_xlnm._FilterDatabase" localSheetId="7" hidden="1">Crowdfunding!$A$1:$T$1001</definedName>
    <definedName name="_xlchart.v1.0" hidden="1">'Summary Statistice Table #1 '!$F$5:$F$366</definedName>
    <definedName name="_xlchart.v1.1" hidden="1">'Summary Statistice Table #1 '!$H$5:$H$560</definedName>
    <definedName name="_xlchart.v1.2" hidden="1">'Summary Stat Table with Tutor'!$B$2:$B$566</definedName>
    <definedName name="_xlchart.v1.3" hidden="1">'Summary Stat Table with Tutor'!$E$2:$E$365</definedName>
    <definedName name="_xlchart.v1.4" hidden="1">'Summary Stat Table with Tutor'!$G$14</definedName>
    <definedName name="_xlchart.v1.5" hidden="1">'Summary Stat Table with Tutor'!$G$14</definedName>
    <definedName name="_xlcn.WorksheetConnection_CrowdfundingA1T10011" hidden="1">Crowdfunding!$A$1:$T$1001</definedName>
  </definedNames>
  <calcPr calcId="191029" concurrentCalc="0"/>
  <pivotCaches>
    <pivotCache cacheId="0" r:id="rId10"/>
    <pivotCache cacheId="1" r:id="rId11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3" l="1"/>
  <c r="I6" i="13"/>
  <c r="I5" i="13"/>
  <c r="I4" i="13"/>
  <c r="I3" i="13"/>
  <c r="H7" i="13"/>
  <c r="H6" i="13"/>
  <c r="H5" i="13"/>
  <c r="H4" i="13"/>
  <c r="H3" i="13"/>
  <c r="I2" i="13"/>
  <c r="H2" i="13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5" i="12"/>
  <c r="U12" i="12"/>
  <c r="U13" i="12"/>
  <c r="U11" i="12"/>
  <c r="U10" i="12"/>
  <c r="U9" i="12"/>
  <c r="T12" i="12"/>
  <c r="T13" i="12"/>
  <c r="T11" i="12"/>
  <c r="T10" i="12"/>
  <c r="T9" i="12"/>
  <c r="U5" i="12"/>
  <c r="T5" i="12"/>
  <c r="U4" i="12"/>
  <c r="T4" i="12"/>
  <c r="M16" i="12"/>
  <c r="M15" i="12"/>
  <c r="M13" i="12"/>
  <c r="M12" i="12"/>
  <c r="M11" i="12"/>
  <c r="L16" i="12"/>
  <c r="L17" i="12"/>
  <c r="L15" i="12"/>
  <c r="L14" i="12"/>
  <c r="L13" i="12"/>
  <c r="L12" i="12"/>
  <c r="L11" i="12"/>
  <c r="L4" i="12"/>
  <c r="Q7" i="12"/>
  <c r="R7" i="12"/>
  <c r="Q4" i="12"/>
  <c r="R4" i="12"/>
  <c r="P7" i="12"/>
  <c r="P4" i="12"/>
  <c r="O7" i="12"/>
  <c r="O4" i="12"/>
  <c r="N7" i="12"/>
  <c r="N4" i="12"/>
  <c r="M7" i="12"/>
  <c r="M4" i="12"/>
  <c r="L7" i="12"/>
  <c r="D2" i="10" a="1"/>
  <c r="D2" i="10"/>
  <c r="G2" i="10" a="1"/>
  <c r="G2" i="10"/>
  <c r="D13" i="9"/>
  <c r="D12" i="9"/>
  <c r="D11" i="9"/>
  <c r="D10" i="9"/>
  <c r="D9" i="9"/>
  <c r="D8" i="9"/>
  <c r="D7" i="9"/>
  <c r="D6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D5" i="9"/>
  <c r="B12" i="9"/>
  <c r="B11" i="9"/>
  <c r="B10" i="9"/>
  <c r="B9" i="9"/>
  <c r="B8" i="9"/>
  <c r="B7" i="9"/>
  <c r="B6" i="9"/>
  <c r="B5" i="9"/>
  <c r="B4" i="9"/>
  <c r="B3" i="9"/>
  <c r="B13" i="9"/>
  <c r="B2" i="9"/>
  <c r="E2" i="9"/>
  <c r="O3" i="1"/>
  <c r="O5" i="1"/>
  <c r="O4" i="1"/>
  <c r="O7" i="1"/>
  <c r="O6" i="1"/>
  <c r="O8" i="1"/>
  <c r="O10" i="1"/>
  <c r="O633" i="1"/>
  <c r="O9" i="1"/>
  <c r="O13" i="1"/>
  <c r="O11" i="1"/>
  <c r="O18" i="1"/>
  <c r="O14" i="1"/>
  <c r="O23" i="1"/>
  <c r="O25" i="1"/>
  <c r="O15" i="1"/>
  <c r="O16" i="1"/>
  <c r="O434" i="1"/>
  <c r="O27" i="1"/>
  <c r="O17" i="1"/>
  <c r="O28" i="1"/>
  <c r="O19" i="1"/>
  <c r="O20" i="1"/>
  <c r="O21" i="1"/>
  <c r="O22" i="1"/>
  <c r="O842" i="1"/>
  <c r="O32" i="1"/>
  <c r="O29" i="1"/>
  <c r="O30" i="1"/>
  <c r="O31" i="1"/>
  <c r="O35" i="1"/>
  <c r="O33" i="1"/>
  <c r="O36" i="1"/>
  <c r="O37" i="1"/>
  <c r="O38" i="1"/>
  <c r="O41" i="1"/>
  <c r="O44" i="1"/>
  <c r="O45" i="1"/>
  <c r="O34" i="1"/>
  <c r="O46" i="1"/>
  <c r="O48" i="1"/>
  <c r="O49" i="1"/>
  <c r="O51" i="1"/>
  <c r="O52" i="1"/>
  <c r="O39" i="1"/>
  <c r="O53" i="1"/>
  <c r="O56" i="1"/>
  <c r="O57" i="1"/>
  <c r="O59" i="1"/>
  <c r="O40" i="1"/>
  <c r="O42" i="1"/>
  <c r="O50" i="1"/>
  <c r="O60" i="1"/>
  <c r="O54" i="1"/>
  <c r="O61" i="1"/>
  <c r="O62" i="1"/>
  <c r="O64" i="1"/>
  <c r="O68" i="1"/>
  <c r="O69" i="1"/>
  <c r="O70" i="1"/>
  <c r="O55" i="1"/>
  <c r="O74" i="1"/>
  <c r="O58" i="1"/>
  <c r="O63" i="1"/>
  <c r="O75" i="1"/>
  <c r="O65" i="1"/>
  <c r="O76" i="1"/>
  <c r="O77" i="1"/>
  <c r="O449" i="1"/>
  <c r="O78" i="1"/>
  <c r="O81" i="1"/>
  <c r="O86" i="1"/>
  <c r="O87" i="1"/>
  <c r="O88" i="1"/>
  <c r="O90" i="1"/>
  <c r="O67" i="1"/>
  <c r="O71" i="1"/>
  <c r="O92" i="1"/>
  <c r="O72" i="1"/>
  <c r="O94" i="1"/>
  <c r="O96" i="1"/>
  <c r="O98" i="1"/>
  <c r="O73" i="1"/>
  <c r="O99" i="1"/>
  <c r="O102" i="1"/>
  <c r="O104" i="1"/>
  <c r="O79" i="1"/>
  <c r="O106" i="1"/>
  <c r="O107" i="1"/>
  <c r="O80" i="1"/>
  <c r="O82" i="1"/>
  <c r="O108" i="1"/>
  <c r="O326" i="1"/>
  <c r="O111" i="1"/>
  <c r="O113" i="1"/>
  <c r="O114" i="1"/>
  <c r="O116" i="1"/>
  <c r="O83" i="1"/>
  <c r="O119" i="1"/>
  <c r="O84" i="1"/>
  <c r="O120" i="1"/>
  <c r="O121" i="1"/>
  <c r="O91" i="1"/>
  <c r="O123" i="1"/>
  <c r="O124" i="1"/>
  <c r="O126" i="1"/>
  <c r="O127" i="1"/>
  <c r="O128" i="1"/>
  <c r="O93" i="1"/>
  <c r="O95" i="1"/>
  <c r="O129" i="1"/>
  <c r="O130" i="1"/>
  <c r="O131" i="1"/>
  <c r="O132" i="1"/>
  <c r="O97" i="1"/>
  <c r="O100" i="1"/>
  <c r="O133" i="1"/>
  <c r="O134" i="1"/>
  <c r="O135" i="1"/>
  <c r="O136" i="1"/>
  <c r="O138" i="1"/>
  <c r="O101" i="1"/>
  <c r="O103" i="1"/>
  <c r="O141" i="1"/>
  <c r="O143" i="1"/>
  <c r="O105" i="1"/>
  <c r="O109" i="1"/>
  <c r="O12" i="1"/>
  <c r="O602" i="1"/>
  <c r="O144" i="1"/>
  <c r="O146" i="1"/>
  <c r="O147" i="1"/>
  <c r="O148" i="1"/>
  <c r="O110" i="1"/>
  <c r="O112" i="1"/>
  <c r="O89" i="1"/>
  <c r="O149" i="1"/>
  <c r="O117" i="1"/>
  <c r="O118" i="1"/>
  <c r="O150" i="1"/>
  <c r="O151" i="1"/>
  <c r="O152" i="1"/>
  <c r="O153" i="1"/>
  <c r="O154" i="1"/>
  <c r="O158" i="1"/>
  <c r="O346" i="1"/>
  <c r="O159" i="1"/>
  <c r="O164" i="1"/>
  <c r="O166" i="1"/>
  <c r="O122" i="1"/>
  <c r="O125" i="1"/>
  <c r="O168" i="1"/>
  <c r="O137" i="1"/>
  <c r="O139" i="1"/>
  <c r="O140" i="1"/>
  <c r="O572" i="1"/>
  <c r="O142" i="1"/>
  <c r="O170" i="1"/>
  <c r="O171" i="1"/>
  <c r="O172" i="1"/>
  <c r="O145" i="1"/>
  <c r="O173" i="1"/>
  <c r="O174" i="1"/>
  <c r="O177" i="1"/>
  <c r="O180" i="1"/>
  <c r="O181" i="1"/>
  <c r="O182" i="1"/>
  <c r="O155" i="1"/>
  <c r="O183" i="1"/>
  <c r="O157" i="1"/>
  <c r="O161" i="1"/>
  <c r="O162" i="1"/>
  <c r="O186" i="1"/>
  <c r="O187" i="1"/>
  <c r="O163" i="1"/>
  <c r="O165" i="1"/>
  <c r="O190" i="1"/>
  <c r="O167" i="1"/>
  <c r="O191" i="1"/>
  <c r="O192" i="1"/>
  <c r="O169" i="1"/>
  <c r="O198" i="1"/>
  <c r="O175" i="1"/>
  <c r="O200" i="1"/>
  <c r="O176" i="1"/>
  <c r="O179" i="1"/>
  <c r="O201" i="1"/>
  <c r="O184" i="1"/>
  <c r="O24" i="1"/>
  <c r="O185" i="1"/>
  <c r="O194" i="1"/>
  <c r="O195" i="1"/>
  <c r="O196" i="1"/>
  <c r="O203" i="1"/>
  <c r="O204" i="1"/>
  <c r="O197" i="1"/>
  <c r="O206" i="1"/>
  <c r="O199" i="1"/>
  <c r="O202" i="1"/>
  <c r="O205" i="1"/>
  <c r="O207" i="1"/>
  <c r="O565" i="1"/>
  <c r="O210" i="1"/>
  <c r="O208" i="1"/>
  <c r="O211" i="1"/>
  <c r="O26" i="1"/>
  <c r="O212" i="1"/>
  <c r="O213" i="1"/>
  <c r="O929" i="1"/>
  <c r="O209" i="1"/>
  <c r="O216" i="1"/>
  <c r="O214" i="1"/>
  <c r="O215" i="1"/>
  <c r="O217" i="1"/>
  <c r="O219" i="1"/>
  <c r="O218" i="1"/>
  <c r="O220" i="1"/>
  <c r="O222" i="1"/>
  <c r="O226" i="1"/>
  <c r="O221" i="1"/>
  <c r="O223" i="1"/>
  <c r="O228" i="1"/>
  <c r="O225" i="1"/>
  <c r="O229" i="1"/>
  <c r="O230" i="1"/>
  <c r="O231" i="1"/>
  <c r="O232" i="1"/>
  <c r="O234" i="1"/>
  <c r="O235" i="1"/>
  <c r="O236" i="1"/>
  <c r="O960" i="1"/>
  <c r="O238" i="1"/>
  <c r="O240" i="1"/>
  <c r="O241" i="1"/>
  <c r="O227" i="1"/>
  <c r="O233" i="1"/>
  <c r="O244" i="1"/>
  <c r="O248" i="1"/>
  <c r="O239" i="1"/>
  <c r="O249" i="1"/>
  <c r="O250" i="1"/>
  <c r="O252" i="1"/>
  <c r="O254" i="1"/>
  <c r="O256" i="1"/>
  <c r="O257" i="1"/>
  <c r="O259" i="1"/>
  <c r="O263" i="1"/>
  <c r="O264" i="1"/>
  <c r="O266" i="1"/>
  <c r="O242" i="1"/>
  <c r="O243" i="1"/>
  <c r="O267" i="1"/>
  <c r="O245" i="1"/>
  <c r="O268" i="1"/>
  <c r="O270" i="1"/>
  <c r="O246" i="1"/>
  <c r="O276" i="1"/>
  <c r="O280" i="1"/>
  <c r="O281" i="1"/>
  <c r="O283" i="1"/>
  <c r="O247" i="1"/>
  <c r="O284" i="1"/>
  <c r="O285" i="1"/>
  <c r="O286" i="1"/>
  <c r="O288" i="1"/>
  <c r="O251" i="1"/>
  <c r="O291" i="1"/>
  <c r="O292" i="1"/>
  <c r="O293" i="1"/>
  <c r="O790" i="1"/>
  <c r="O261" i="1"/>
  <c r="O294" i="1"/>
  <c r="O296" i="1"/>
  <c r="O253" i="1"/>
  <c r="O297" i="1"/>
  <c r="O255" i="1"/>
  <c r="O301" i="1"/>
  <c r="O302" i="1"/>
  <c r="O303" i="1"/>
  <c r="O304" i="1"/>
  <c r="O258" i="1"/>
  <c r="O305" i="1"/>
  <c r="O262" i="1"/>
  <c r="O265" i="1"/>
  <c r="O306" i="1"/>
  <c r="O636" i="1"/>
  <c r="O307" i="1"/>
  <c r="O269" i="1"/>
  <c r="O308" i="1"/>
  <c r="O271" i="1"/>
  <c r="O309" i="1"/>
  <c r="O272" i="1"/>
  <c r="O759" i="1"/>
  <c r="O310" i="1"/>
  <c r="O273" i="1"/>
  <c r="O274" i="1"/>
  <c r="O275" i="1"/>
  <c r="O311" i="1"/>
  <c r="O277" i="1"/>
  <c r="O279" i="1"/>
  <c r="O312" i="1"/>
  <c r="O282" i="1"/>
  <c r="O287" i="1"/>
  <c r="O313" i="1"/>
  <c r="O314" i="1"/>
  <c r="O289" i="1"/>
  <c r="O315" i="1"/>
  <c r="O290" i="1"/>
  <c r="O350" i="1"/>
  <c r="O295" i="1"/>
  <c r="O316" i="1"/>
  <c r="O318" i="1"/>
  <c r="O319" i="1"/>
  <c r="O322" i="1"/>
  <c r="O298" i="1"/>
  <c r="O299" i="1"/>
  <c r="O300" i="1"/>
  <c r="O317" i="1"/>
  <c r="O581" i="1"/>
  <c r="O320" i="1"/>
  <c r="O321" i="1"/>
  <c r="O325" i="1"/>
  <c r="O323" i="1"/>
  <c r="O327" i="1"/>
  <c r="O324" i="1"/>
  <c r="O328" i="1"/>
  <c r="O329" i="1"/>
  <c r="O331" i="1"/>
  <c r="O970" i="1"/>
  <c r="O332" i="1"/>
  <c r="O334" i="1"/>
  <c r="O335" i="1"/>
  <c r="O336" i="1"/>
  <c r="O337" i="1"/>
  <c r="O339" i="1"/>
  <c r="O330" i="1"/>
  <c r="O341" i="1"/>
  <c r="O342" i="1"/>
  <c r="O497" i="1"/>
  <c r="O333" i="1"/>
  <c r="O338" i="1"/>
  <c r="O344" i="1"/>
  <c r="O349" i="1"/>
  <c r="O358" i="1"/>
  <c r="O360" i="1"/>
  <c r="O363" i="1"/>
  <c r="O343" i="1"/>
  <c r="O366" i="1"/>
  <c r="O367" i="1"/>
  <c r="O368" i="1"/>
  <c r="O345" i="1"/>
  <c r="O369" i="1"/>
  <c r="O347" i="1"/>
  <c r="O351" i="1"/>
  <c r="O115" i="1"/>
  <c r="O376" i="1"/>
  <c r="O352" i="1"/>
  <c r="O379" i="1"/>
  <c r="O353" i="1"/>
  <c r="O354" i="1"/>
  <c r="O355" i="1"/>
  <c r="O356" i="1"/>
  <c r="O357" i="1"/>
  <c r="O359" i="1"/>
  <c r="O361" i="1"/>
  <c r="O362" i="1"/>
  <c r="O380" i="1"/>
  <c r="O364" i="1"/>
  <c r="O370" i="1"/>
  <c r="O371" i="1"/>
  <c r="O383" i="1"/>
  <c r="O372" i="1"/>
  <c r="O373" i="1"/>
  <c r="O384" i="1"/>
  <c r="O385" i="1"/>
  <c r="O374" i="1"/>
  <c r="O386" i="1"/>
  <c r="O389" i="1"/>
  <c r="O401" i="1"/>
  <c r="O375" i="1"/>
  <c r="O377" i="1"/>
  <c r="O402" i="1"/>
  <c r="O378" i="1"/>
  <c r="O381" i="1"/>
  <c r="O382" i="1"/>
  <c r="O403" i="1"/>
  <c r="O405" i="1"/>
  <c r="O188" i="1"/>
  <c r="O387" i="1"/>
  <c r="O388" i="1"/>
  <c r="O406" i="1"/>
  <c r="O413" i="1"/>
  <c r="O390" i="1"/>
  <c r="O391" i="1"/>
  <c r="O392" i="1"/>
  <c r="O393" i="1"/>
  <c r="O394" i="1"/>
  <c r="O395" i="1"/>
  <c r="O414" i="1"/>
  <c r="O415" i="1"/>
  <c r="O396" i="1"/>
  <c r="O420" i="1"/>
  <c r="O421" i="1"/>
  <c r="O398" i="1"/>
  <c r="O424" i="1"/>
  <c r="O399" i="1"/>
  <c r="O400" i="1"/>
  <c r="O404" i="1"/>
  <c r="O429" i="1"/>
  <c r="O566" i="1"/>
  <c r="O407" i="1"/>
  <c r="O408" i="1"/>
  <c r="O766" i="1"/>
  <c r="O432" i="1"/>
  <c r="O433" i="1"/>
  <c r="O436" i="1"/>
  <c r="O441" i="1"/>
  <c r="O442" i="1"/>
  <c r="O409" i="1"/>
  <c r="O410" i="1"/>
  <c r="O447" i="1"/>
  <c r="O411" i="1"/>
  <c r="O450" i="1"/>
  <c r="O453" i="1"/>
  <c r="O412" i="1"/>
  <c r="O417" i="1"/>
  <c r="O418" i="1"/>
  <c r="O459" i="1"/>
  <c r="O736" i="1"/>
  <c r="O460" i="1"/>
  <c r="O419" i="1"/>
  <c r="O461" i="1"/>
  <c r="O462" i="1"/>
  <c r="O260" i="1"/>
  <c r="O422" i="1"/>
  <c r="O423" i="1"/>
  <c r="O425" i="1"/>
  <c r="O426" i="1"/>
  <c r="O427" i="1"/>
  <c r="O428" i="1"/>
  <c r="O463" i="1"/>
  <c r="O430" i="1"/>
  <c r="O156" i="1"/>
  <c r="O431" i="1"/>
  <c r="O435" i="1"/>
  <c r="O464" i="1"/>
  <c r="O340" i="1"/>
  <c r="O465" i="1"/>
  <c r="O437" i="1"/>
  <c r="O467" i="1"/>
  <c r="O439" i="1"/>
  <c r="O470" i="1"/>
  <c r="O472" i="1"/>
  <c r="O474" i="1"/>
  <c r="O440" i="1"/>
  <c r="O443" i="1"/>
  <c r="O478" i="1"/>
  <c r="O444" i="1"/>
  <c r="O481" i="1"/>
  <c r="O445" i="1"/>
  <c r="O446" i="1"/>
  <c r="O484" i="1"/>
  <c r="O448" i="1"/>
  <c r="O451" i="1"/>
  <c r="O452" i="1"/>
  <c r="O454" i="1"/>
  <c r="O456" i="1"/>
  <c r="O485" i="1"/>
  <c r="O457" i="1"/>
  <c r="O458" i="1"/>
  <c r="O466" i="1"/>
  <c r="O486" i="1"/>
  <c r="O469" i="1"/>
  <c r="O471" i="1"/>
  <c r="O473" i="1"/>
  <c r="O488" i="1"/>
  <c r="O490" i="1"/>
  <c r="O475" i="1"/>
  <c r="O476" i="1"/>
  <c r="O477" i="1"/>
  <c r="O492" i="1"/>
  <c r="O493" i="1"/>
  <c r="O500" i="1"/>
  <c r="O479" i="1"/>
  <c r="O502" i="1"/>
  <c r="O504" i="1"/>
  <c r="O480" i="1"/>
  <c r="O482" i="1"/>
  <c r="O483" i="1"/>
  <c r="O487" i="1"/>
  <c r="O489" i="1"/>
  <c r="O278" i="1"/>
  <c r="O491" i="1"/>
  <c r="O494" i="1"/>
  <c r="O495" i="1"/>
  <c r="O508" i="1"/>
  <c r="O509" i="1"/>
  <c r="O512" i="1"/>
  <c r="O514" i="1"/>
  <c r="O515" i="1"/>
  <c r="O517" i="1"/>
  <c r="O496" i="1"/>
  <c r="O498" i="1"/>
  <c r="O518" i="1"/>
  <c r="O522" i="1"/>
  <c r="O499" i="1"/>
  <c r="O530" i="1"/>
  <c r="O501" i="1"/>
  <c r="O532" i="1"/>
  <c r="O503" i="1"/>
  <c r="O536" i="1"/>
  <c r="O505" i="1"/>
  <c r="O348" i="1"/>
  <c r="O773" i="1"/>
  <c r="O537" i="1"/>
  <c r="O538" i="1"/>
  <c r="O506" i="1"/>
  <c r="O541" i="1"/>
  <c r="O507" i="1"/>
  <c r="O510" i="1"/>
  <c r="O513" i="1"/>
  <c r="O544" i="1"/>
  <c r="O516" i="1"/>
  <c r="O545" i="1"/>
  <c r="O547" i="1"/>
  <c r="O519" i="1"/>
  <c r="O548" i="1"/>
  <c r="O550" i="1"/>
  <c r="O551" i="1"/>
  <c r="O555" i="1"/>
  <c r="O66" i="1"/>
  <c r="O520" i="1"/>
  <c r="O521" i="1"/>
  <c r="O557" i="1"/>
  <c r="O523" i="1"/>
  <c r="O524" i="1"/>
  <c r="O525" i="1"/>
  <c r="O558" i="1"/>
  <c r="O560" i="1"/>
  <c r="O526" i="1"/>
  <c r="O562" i="1"/>
  <c r="O569" i="1"/>
  <c r="O570" i="1"/>
  <c r="O527" i="1"/>
  <c r="O575" i="1"/>
  <c r="O528" i="1"/>
  <c r="O529" i="1"/>
  <c r="O531" i="1"/>
  <c r="O533" i="1"/>
  <c r="O605" i="1"/>
  <c r="O579" i="1"/>
  <c r="O582" i="1"/>
  <c r="O590" i="1"/>
  <c r="O534" i="1"/>
  <c r="O535" i="1"/>
  <c r="O539" i="1"/>
  <c r="O540" i="1"/>
  <c r="O543" i="1"/>
  <c r="O546" i="1"/>
  <c r="O549" i="1"/>
  <c r="O552" i="1"/>
  <c r="O593" i="1"/>
  <c r="O553" i="1"/>
  <c r="O595" i="1"/>
  <c r="O554" i="1"/>
  <c r="O596" i="1"/>
  <c r="O556" i="1"/>
  <c r="O559" i="1"/>
  <c r="O561" i="1"/>
  <c r="O563" i="1"/>
  <c r="O597" i="1"/>
  <c r="O160" i="1"/>
  <c r="O564" i="1"/>
  <c r="O567" i="1"/>
  <c r="O598" i="1"/>
  <c r="O601" i="1"/>
  <c r="O846" i="1"/>
  <c r="O604" i="1"/>
  <c r="O568" i="1"/>
  <c r="O571" i="1"/>
  <c r="O607" i="1"/>
  <c r="O609" i="1"/>
  <c r="O573" i="1"/>
  <c r="O574" i="1"/>
  <c r="O576" i="1"/>
  <c r="O577" i="1"/>
  <c r="O613" i="1"/>
  <c r="O614" i="1"/>
  <c r="O616" i="1"/>
  <c r="O617" i="1"/>
  <c r="O578" i="1"/>
  <c r="O618" i="1"/>
  <c r="O580" i="1"/>
  <c r="O619" i="1"/>
  <c r="O583" i="1"/>
  <c r="O620" i="1"/>
  <c r="O584" i="1"/>
  <c r="O585" i="1"/>
  <c r="O622" i="1"/>
  <c r="O623" i="1"/>
  <c r="O586" i="1"/>
  <c r="O587" i="1"/>
  <c r="O588" i="1"/>
  <c r="O589" i="1"/>
  <c r="O591" i="1"/>
  <c r="O592" i="1"/>
  <c r="O594" i="1"/>
  <c r="O599" i="1"/>
  <c r="O600" i="1"/>
  <c r="O603" i="1"/>
  <c r="O85" i="1"/>
  <c r="O606" i="1"/>
  <c r="O608" i="1"/>
  <c r="O610" i="1"/>
  <c r="O611" i="1"/>
  <c r="O612" i="1"/>
  <c r="O615" i="1"/>
  <c r="O624" i="1"/>
  <c r="O628" i="1"/>
  <c r="O621" i="1"/>
  <c r="O625" i="1"/>
  <c r="O630" i="1"/>
  <c r="O626" i="1"/>
  <c r="O627" i="1"/>
  <c r="O631" i="1"/>
  <c r="O629" i="1"/>
  <c r="O632" i="1"/>
  <c r="O634" i="1"/>
  <c r="O643" i="1"/>
  <c r="O662" i="1"/>
  <c r="O635" i="1"/>
  <c r="O657" i="1"/>
  <c r="O645" i="1"/>
  <c r="O871" i="1"/>
  <c r="O637" i="1"/>
  <c r="O648" i="1"/>
  <c r="O652" i="1"/>
  <c r="O653" i="1"/>
  <c r="O47" i="1"/>
  <c r="O655" i="1"/>
  <c r="O638" i="1"/>
  <c r="O639" i="1"/>
  <c r="O640" i="1"/>
  <c r="O656" i="1"/>
  <c r="O661" i="1"/>
  <c r="O671" i="1"/>
  <c r="O673" i="1"/>
  <c r="O905" i="1"/>
  <c r="O679" i="1"/>
  <c r="O684" i="1"/>
  <c r="O687" i="1"/>
  <c r="O641" i="1"/>
  <c r="O642" i="1"/>
  <c r="O644" i="1"/>
  <c r="O646" i="1"/>
  <c r="O690" i="1"/>
  <c r="O691" i="1"/>
  <c r="O397" i="1"/>
  <c r="O693" i="1"/>
  <c r="O695" i="1"/>
  <c r="O699" i="1"/>
  <c r="O702" i="1"/>
  <c r="O705" i="1"/>
  <c r="O708" i="1"/>
  <c r="O647" i="1"/>
  <c r="O992" i="1"/>
  <c r="O649" i="1"/>
  <c r="O709" i="1"/>
  <c r="O650" i="1"/>
  <c r="O651" i="1"/>
  <c r="O654" i="1"/>
  <c r="O713" i="1"/>
  <c r="O715" i="1"/>
  <c r="O772" i="1"/>
  <c r="O658" i="1"/>
  <c r="O660" i="1"/>
  <c r="O717" i="1"/>
  <c r="O746" i="1"/>
  <c r="O663" i="1"/>
  <c r="O720" i="1"/>
  <c r="O722" i="1"/>
  <c r="O664" i="1"/>
  <c r="O665" i="1"/>
  <c r="O666" i="1"/>
  <c r="O726" i="1"/>
  <c r="O667" i="1"/>
  <c r="O668" i="1"/>
  <c r="O669" i="1"/>
  <c r="O670" i="1"/>
  <c r="O672" i="1"/>
  <c r="O674" i="1"/>
  <c r="O727" i="1"/>
  <c r="O728" i="1"/>
  <c r="O732" i="1"/>
  <c r="O675" i="1"/>
  <c r="O739" i="1"/>
  <c r="O676" i="1"/>
  <c r="O677" i="1"/>
  <c r="O742" i="1"/>
  <c r="O743" i="1"/>
  <c r="O678" i="1"/>
  <c r="O744" i="1"/>
  <c r="O680" i="1"/>
  <c r="O681" i="1"/>
  <c r="O747" i="1"/>
  <c r="O682" i="1"/>
  <c r="O683" i="1"/>
  <c r="O685" i="1"/>
  <c r="O686" i="1"/>
  <c r="O688" i="1"/>
  <c r="O749" i="1"/>
  <c r="O689" i="1"/>
  <c r="O692" i="1"/>
  <c r="O694" i="1"/>
  <c r="O750" i="1"/>
  <c r="O696" i="1"/>
  <c r="O697" i="1"/>
  <c r="O698" i="1"/>
  <c r="O700" i="1"/>
  <c r="O901" i="1"/>
  <c r="O224" i="1"/>
  <c r="O701" i="1"/>
  <c r="O703" i="1"/>
  <c r="O704" i="1"/>
  <c r="O751" i="1"/>
  <c r="O438" i="1"/>
  <c r="O706" i="1"/>
  <c r="O752" i="1"/>
  <c r="O707" i="1"/>
  <c r="O710" i="1"/>
  <c r="O189" i="1"/>
  <c r="O753" i="1"/>
  <c r="O711" i="1"/>
  <c r="O712" i="1"/>
  <c r="O714" i="1"/>
  <c r="O804" i="1"/>
  <c r="O716" i="1"/>
  <c r="O756" i="1"/>
  <c r="O763" i="1"/>
  <c r="O764" i="1"/>
  <c r="O718" i="1"/>
  <c r="O719" i="1"/>
  <c r="O765" i="1"/>
  <c r="O721" i="1"/>
  <c r="O768" i="1"/>
  <c r="O723" i="1"/>
  <c r="O724" i="1"/>
  <c r="O542" i="1"/>
  <c r="O725" i="1"/>
  <c r="O774" i="1"/>
  <c r="O729" i="1"/>
  <c r="O511" i="1"/>
  <c r="O730" i="1"/>
  <c r="O731" i="1"/>
  <c r="O733" i="1"/>
  <c r="O734" i="1"/>
  <c r="O735" i="1"/>
  <c r="O737" i="1"/>
  <c r="O777" i="1"/>
  <c r="O778" i="1"/>
  <c r="O738" i="1"/>
  <c r="O740" i="1"/>
  <c r="O741" i="1"/>
  <c r="O748" i="1"/>
  <c r="O754" i="1"/>
  <c r="O779" i="1"/>
  <c r="O781" i="1"/>
  <c r="O755" i="1"/>
  <c r="O788" i="1"/>
  <c r="O757" i="1"/>
  <c r="O817" i="1"/>
  <c r="O758" i="1"/>
  <c r="O760" i="1"/>
  <c r="O761" i="1"/>
  <c r="O789" i="1"/>
  <c r="O791" i="1"/>
  <c r="O794" i="1"/>
  <c r="O762" i="1"/>
  <c r="O799" i="1"/>
  <c r="O767" i="1"/>
  <c r="O877" i="1"/>
  <c r="O769" i="1"/>
  <c r="O770" i="1"/>
  <c r="O771" i="1"/>
  <c r="O775" i="1"/>
  <c r="O776" i="1"/>
  <c r="O802" i="1"/>
  <c r="O455" i="1"/>
  <c r="O805" i="1"/>
  <c r="O952" i="1"/>
  <c r="O807" i="1"/>
  <c r="O808" i="1"/>
  <c r="O780" i="1"/>
  <c r="O782" i="1"/>
  <c r="O813" i="1"/>
  <c r="O814" i="1"/>
  <c r="O783" i="1"/>
  <c r="O784" i="1"/>
  <c r="O815" i="1"/>
  <c r="O822" i="1"/>
  <c r="O785" i="1"/>
  <c r="O786" i="1"/>
  <c r="O787" i="1"/>
  <c r="O792" i="1"/>
  <c r="O826" i="1"/>
  <c r="O793" i="1"/>
  <c r="O795" i="1"/>
  <c r="O827" i="1"/>
  <c r="O828" i="1"/>
  <c r="O796" i="1"/>
  <c r="O829" i="1"/>
  <c r="O797" i="1"/>
  <c r="O798" i="1"/>
  <c r="O830" i="1"/>
  <c r="O800" i="1"/>
  <c r="O801" i="1"/>
  <c r="O803" i="1"/>
  <c r="O806" i="1"/>
  <c r="O831" i="1"/>
  <c r="O809" i="1"/>
  <c r="O810" i="1"/>
  <c r="O811" i="1"/>
  <c r="O812" i="1"/>
  <c r="O816" i="1"/>
  <c r="O818" i="1"/>
  <c r="O819" i="1"/>
  <c r="O820" i="1"/>
  <c r="O832" i="1"/>
  <c r="O834" i="1"/>
  <c r="O838" i="1"/>
  <c r="O821" i="1"/>
  <c r="O824" i="1"/>
  <c r="O825" i="1"/>
  <c r="O833" i="1"/>
  <c r="O843" i="1"/>
  <c r="O844" i="1"/>
  <c r="O835" i="1"/>
  <c r="O836" i="1"/>
  <c r="O837" i="1"/>
  <c r="O839" i="1"/>
  <c r="O840" i="1"/>
  <c r="O841" i="1"/>
  <c r="O847" i="1"/>
  <c r="O745" i="1"/>
  <c r="O845" i="1"/>
  <c r="O848" i="1"/>
  <c r="O849" i="1"/>
  <c r="O851" i="1"/>
  <c r="O854" i="1"/>
  <c r="O850" i="1"/>
  <c r="O857" i="1"/>
  <c r="O852" i="1"/>
  <c r="O858" i="1"/>
  <c r="O862" i="1"/>
  <c r="O863" i="1"/>
  <c r="O864" i="1"/>
  <c r="O866" i="1"/>
  <c r="O853" i="1"/>
  <c r="O855" i="1"/>
  <c r="O867" i="1"/>
  <c r="O869" i="1"/>
  <c r="O873" i="1"/>
  <c r="O875" i="1"/>
  <c r="O876" i="1"/>
  <c r="O878" i="1"/>
  <c r="O416" i="1"/>
  <c r="O881" i="1"/>
  <c r="O883" i="1"/>
  <c r="O856" i="1"/>
  <c r="O859" i="1"/>
  <c r="O884" i="1"/>
  <c r="O885" i="1"/>
  <c r="O886" i="1"/>
  <c r="O888" i="1"/>
  <c r="O860" i="1"/>
  <c r="O861" i="1"/>
  <c r="O868" i="1"/>
  <c r="O870" i="1"/>
  <c r="O890" i="1"/>
  <c r="O891" i="1"/>
  <c r="O872" i="1"/>
  <c r="O895" i="1"/>
  <c r="O896" i="1"/>
  <c r="O874" i="1"/>
  <c r="O897" i="1"/>
  <c r="O879" i="1"/>
  <c r="O880" i="1"/>
  <c r="O899" i="1"/>
  <c r="O900" i="1"/>
  <c r="O902" i="1"/>
  <c r="O907" i="1"/>
  <c r="O908" i="1"/>
  <c r="O909" i="1"/>
  <c r="O910" i="1"/>
  <c r="O882" i="1"/>
  <c r="O912" i="1"/>
  <c r="O887" i="1"/>
  <c r="O889" i="1"/>
  <c r="O914" i="1"/>
  <c r="O892" i="1"/>
  <c r="O916" i="1"/>
  <c r="O917" i="1"/>
  <c r="O659" i="1"/>
  <c r="O893" i="1"/>
  <c r="O919" i="1"/>
  <c r="O921" i="1"/>
  <c r="O894" i="1"/>
  <c r="O923" i="1"/>
  <c r="O924" i="1"/>
  <c r="O468" i="1"/>
  <c r="O926" i="1"/>
  <c r="O927" i="1"/>
  <c r="O898" i="1"/>
  <c r="O903" i="1"/>
  <c r="O928" i="1"/>
  <c r="O904" i="1"/>
  <c r="O178" i="1"/>
  <c r="O930" i="1"/>
  <c r="O906" i="1"/>
  <c r="O931" i="1"/>
  <c r="O911" i="1"/>
  <c r="O932" i="1"/>
  <c r="O933" i="1"/>
  <c r="O934" i="1"/>
  <c r="O936" i="1"/>
  <c r="O913" i="1"/>
  <c r="O915" i="1"/>
  <c r="O940" i="1"/>
  <c r="O941" i="1"/>
  <c r="O942" i="1"/>
  <c r="O918" i="1"/>
  <c r="O943" i="1"/>
  <c r="O944" i="1"/>
  <c r="O946" i="1"/>
  <c r="O948" i="1"/>
  <c r="O920" i="1"/>
  <c r="O865" i="1"/>
  <c r="O949" i="1"/>
  <c r="O922" i="1"/>
  <c r="O954" i="1"/>
  <c r="O925" i="1"/>
  <c r="O935" i="1"/>
  <c r="O950" i="1"/>
  <c r="O937" i="1"/>
  <c r="O938" i="1"/>
  <c r="O939" i="1"/>
  <c r="O945" i="1"/>
  <c r="O823" i="1"/>
  <c r="O953" i="1"/>
  <c r="O947" i="1"/>
  <c r="O955" i="1"/>
  <c r="O193" i="1"/>
  <c r="O951" i="1"/>
  <c r="O957" i="1"/>
  <c r="O958" i="1"/>
  <c r="O956" i="1"/>
  <c r="O959" i="1"/>
  <c r="O962" i="1"/>
  <c r="O961" i="1"/>
  <c r="O963" i="1"/>
  <c r="O964" i="1"/>
  <c r="O965" i="1"/>
  <c r="O967" i="1"/>
  <c r="O966" i="1"/>
  <c r="O969" i="1"/>
  <c r="O972" i="1"/>
  <c r="O973" i="1"/>
  <c r="O974" i="1"/>
  <c r="O976" i="1"/>
  <c r="O968" i="1"/>
  <c r="O971" i="1"/>
  <c r="O978" i="1"/>
  <c r="O975" i="1"/>
  <c r="O979" i="1"/>
  <c r="O980" i="1"/>
  <c r="O982" i="1"/>
  <c r="O977" i="1"/>
  <c r="O985" i="1"/>
  <c r="O986" i="1"/>
  <c r="O981" i="1"/>
  <c r="O987" i="1"/>
  <c r="O983" i="1"/>
  <c r="O988" i="1"/>
  <c r="O990" i="1"/>
  <c r="O984" i="1"/>
  <c r="O989" i="1"/>
  <c r="O993" i="1"/>
  <c r="O991" i="1"/>
  <c r="O994" i="1"/>
  <c r="O997" i="1"/>
  <c r="O995" i="1"/>
  <c r="O996" i="1"/>
  <c r="O237" i="1"/>
  <c r="O998" i="1"/>
  <c r="O1000" i="1"/>
  <c r="O999" i="1"/>
  <c r="O43" i="1"/>
  <c r="O1001" i="1"/>
  <c r="O365" i="1"/>
  <c r="O2" i="1"/>
  <c r="M3" i="1"/>
  <c r="M5" i="1"/>
  <c r="M4" i="1"/>
  <c r="M7" i="1"/>
  <c r="M6" i="1"/>
  <c r="M8" i="1"/>
  <c r="M10" i="1"/>
  <c r="M633" i="1"/>
  <c r="M9" i="1"/>
  <c r="M13" i="1"/>
  <c r="M11" i="1"/>
  <c r="M18" i="1"/>
  <c r="M14" i="1"/>
  <c r="M23" i="1"/>
  <c r="M25" i="1"/>
  <c r="M15" i="1"/>
  <c r="M16" i="1"/>
  <c r="M434" i="1"/>
  <c r="M27" i="1"/>
  <c r="M17" i="1"/>
  <c r="M28" i="1"/>
  <c r="M19" i="1"/>
  <c r="M20" i="1"/>
  <c r="M21" i="1"/>
  <c r="M22" i="1"/>
  <c r="M842" i="1"/>
  <c r="M32" i="1"/>
  <c r="M29" i="1"/>
  <c r="M30" i="1"/>
  <c r="M31" i="1"/>
  <c r="M35" i="1"/>
  <c r="M33" i="1"/>
  <c r="M36" i="1"/>
  <c r="M37" i="1"/>
  <c r="M38" i="1"/>
  <c r="M41" i="1"/>
  <c r="M44" i="1"/>
  <c r="M45" i="1"/>
  <c r="M34" i="1"/>
  <c r="M46" i="1"/>
  <c r="M48" i="1"/>
  <c r="M49" i="1"/>
  <c r="M51" i="1"/>
  <c r="M52" i="1"/>
  <c r="M39" i="1"/>
  <c r="M53" i="1"/>
  <c r="M56" i="1"/>
  <c r="M57" i="1"/>
  <c r="M59" i="1"/>
  <c r="M40" i="1"/>
  <c r="M42" i="1"/>
  <c r="M50" i="1"/>
  <c r="M60" i="1"/>
  <c r="M54" i="1"/>
  <c r="M61" i="1"/>
  <c r="M62" i="1"/>
  <c r="M64" i="1"/>
  <c r="M68" i="1"/>
  <c r="M69" i="1"/>
  <c r="M70" i="1"/>
  <c r="M55" i="1"/>
  <c r="M74" i="1"/>
  <c r="M58" i="1"/>
  <c r="M63" i="1"/>
  <c r="M75" i="1"/>
  <c r="M65" i="1"/>
  <c r="M76" i="1"/>
  <c r="M77" i="1"/>
  <c r="M449" i="1"/>
  <c r="M78" i="1"/>
  <c r="M81" i="1"/>
  <c r="M86" i="1"/>
  <c r="M87" i="1"/>
  <c r="M88" i="1"/>
  <c r="M90" i="1"/>
  <c r="M67" i="1"/>
  <c r="M71" i="1"/>
  <c r="M92" i="1"/>
  <c r="M72" i="1"/>
  <c r="M94" i="1"/>
  <c r="M96" i="1"/>
  <c r="M98" i="1"/>
  <c r="M73" i="1"/>
  <c r="M99" i="1"/>
  <c r="M102" i="1"/>
  <c r="M104" i="1"/>
  <c r="M79" i="1"/>
  <c r="M106" i="1"/>
  <c r="M107" i="1"/>
  <c r="M80" i="1"/>
  <c r="M82" i="1"/>
  <c r="M108" i="1"/>
  <c r="M326" i="1"/>
  <c r="M111" i="1"/>
  <c r="M113" i="1"/>
  <c r="M114" i="1"/>
  <c r="M116" i="1"/>
  <c r="M83" i="1"/>
  <c r="M119" i="1"/>
  <c r="M84" i="1"/>
  <c r="M120" i="1"/>
  <c r="M121" i="1"/>
  <c r="M91" i="1"/>
  <c r="M123" i="1"/>
  <c r="M124" i="1"/>
  <c r="M126" i="1"/>
  <c r="M127" i="1"/>
  <c r="M128" i="1"/>
  <c r="M93" i="1"/>
  <c r="M95" i="1"/>
  <c r="M129" i="1"/>
  <c r="M130" i="1"/>
  <c r="M131" i="1"/>
  <c r="M132" i="1"/>
  <c r="M97" i="1"/>
  <c r="M100" i="1"/>
  <c r="M133" i="1"/>
  <c r="M134" i="1"/>
  <c r="M135" i="1"/>
  <c r="M136" i="1"/>
  <c r="M138" i="1"/>
  <c r="M101" i="1"/>
  <c r="M103" i="1"/>
  <c r="M141" i="1"/>
  <c r="M143" i="1"/>
  <c r="M105" i="1"/>
  <c r="M109" i="1"/>
  <c r="M12" i="1"/>
  <c r="M602" i="1"/>
  <c r="M144" i="1"/>
  <c r="M146" i="1"/>
  <c r="M147" i="1"/>
  <c r="M148" i="1"/>
  <c r="M110" i="1"/>
  <c r="M112" i="1"/>
  <c r="M89" i="1"/>
  <c r="M149" i="1"/>
  <c r="M117" i="1"/>
  <c r="M118" i="1"/>
  <c r="M150" i="1"/>
  <c r="M151" i="1"/>
  <c r="M152" i="1"/>
  <c r="M153" i="1"/>
  <c r="M154" i="1"/>
  <c r="M158" i="1"/>
  <c r="M346" i="1"/>
  <c r="M159" i="1"/>
  <c r="M164" i="1"/>
  <c r="M166" i="1"/>
  <c r="M122" i="1"/>
  <c r="M125" i="1"/>
  <c r="M168" i="1"/>
  <c r="M137" i="1"/>
  <c r="M139" i="1"/>
  <c r="M140" i="1"/>
  <c r="M572" i="1"/>
  <c r="M142" i="1"/>
  <c r="M170" i="1"/>
  <c r="M171" i="1"/>
  <c r="M172" i="1"/>
  <c r="M145" i="1"/>
  <c r="M173" i="1"/>
  <c r="M174" i="1"/>
  <c r="M177" i="1"/>
  <c r="M180" i="1"/>
  <c r="M181" i="1"/>
  <c r="M182" i="1"/>
  <c r="M155" i="1"/>
  <c r="M183" i="1"/>
  <c r="M157" i="1"/>
  <c r="M161" i="1"/>
  <c r="M162" i="1"/>
  <c r="M186" i="1"/>
  <c r="M187" i="1"/>
  <c r="M163" i="1"/>
  <c r="M165" i="1"/>
  <c r="M190" i="1"/>
  <c r="M167" i="1"/>
  <c r="M191" i="1"/>
  <c r="M192" i="1"/>
  <c r="M169" i="1"/>
  <c r="M198" i="1"/>
  <c r="M175" i="1"/>
  <c r="M200" i="1"/>
  <c r="M176" i="1"/>
  <c r="M179" i="1"/>
  <c r="M201" i="1"/>
  <c r="M184" i="1"/>
  <c r="M24" i="1"/>
  <c r="M185" i="1"/>
  <c r="M194" i="1"/>
  <c r="M195" i="1"/>
  <c r="M196" i="1"/>
  <c r="M203" i="1"/>
  <c r="M204" i="1"/>
  <c r="M197" i="1"/>
  <c r="M206" i="1"/>
  <c r="M199" i="1"/>
  <c r="M202" i="1"/>
  <c r="M205" i="1"/>
  <c r="M207" i="1"/>
  <c r="M565" i="1"/>
  <c r="M210" i="1"/>
  <c r="M208" i="1"/>
  <c r="M211" i="1"/>
  <c r="M26" i="1"/>
  <c r="M212" i="1"/>
  <c r="M213" i="1"/>
  <c r="M929" i="1"/>
  <c r="M209" i="1"/>
  <c r="M216" i="1"/>
  <c r="M214" i="1"/>
  <c r="M215" i="1"/>
  <c r="M217" i="1"/>
  <c r="M219" i="1"/>
  <c r="M218" i="1"/>
  <c r="M220" i="1"/>
  <c r="M222" i="1"/>
  <c r="M226" i="1"/>
  <c r="M221" i="1"/>
  <c r="M223" i="1"/>
  <c r="M228" i="1"/>
  <c r="M225" i="1"/>
  <c r="M229" i="1"/>
  <c r="M230" i="1"/>
  <c r="M231" i="1"/>
  <c r="M232" i="1"/>
  <c r="M234" i="1"/>
  <c r="M235" i="1"/>
  <c r="M236" i="1"/>
  <c r="M960" i="1"/>
  <c r="M238" i="1"/>
  <c r="M240" i="1"/>
  <c r="M241" i="1"/>
  <c r="M227" i="1"/>
  <c r="M233" i="1"/>
  <c r="M244" i="1"/>
  <c r="M248" i="1"/>
  <c r="M239" i="1"/>
  <c r="M249" i="1"/>
  <c r="M250" i="1"/>
  <c r="M252" i="1"/>
  <c r="M254" i="1"/>
  <c r="M256" i="1"/>
  <c r="M257" i="1"/>
  <c r="M259" i="1"/>
  <c r="M263" i="1"/>
  <c r="M264" i="1"/>
  <c r="M266" i="1"/>
  <c r="M242" i="1"/>
  <c r="M243" i="1"/>
  <c r="M267" i="1"/>
  <c r="M245" i="1"/>
  <c r="M268" i="1"/>
  <c r="M270" i="1"/>
  <c r="M246" i="1"/>
  <c r="M276" i="1"/>
  <c r="M280" i="1"/>
  <c r="M281" i="1"/>
  <c r="M283" i="1"/>
  <c r="M247" i="1"/>
  <c r="M284" i="1"/>
  <c r="M285" i="1"/>
  <c r="M286" i="1"/>
  <c r="M288" i="1"/>
  <c r="M251" i="1"/>
  <c r="M291" i="1"/>
  <c r="M292" i="1"/>
  <c r="M293" i="1"/>
  <c r="M790" i="1"/>
  <c r="M261" i="1"/>
  <c r="M294" i="1"/>
  <c r="M296" i="1"/>
  <c r="M253" i="1"/>
  <c r="M297" i="1"/>
  <c r="M255" i="1"/>
  <c r="M301" i="1"/>
  <c r="M302" i="1"/>
  <c r="M303" i="1"/>
  <c r="M304" i="1"/>
  <c r="M258" i="1"/>
  <c r="M305" i="1"/>
  <c r="M262" i="1"/>
  <c r="M265" i="1"/>
  <c r="M306" i="1"/>
  <c r="M636" i="1"/>
  <c r="M307" i="1"/>
  <c r="M269" i="1"/>
  <c r="M308" i="1"/>
  <c r="M271" i="1"/>
  <c r="M309" i="1"/>
  <c r="M272" i="1"/>
  <c r="M759" i="1"/>
  <c r="M310" i="1"/>
  <c r="M273" i="1"/>
  <c r="M274" i="1"/>
  <c r="M275" i="1"/>
  <c r="M311" i="1"/>
  <c r="M277" i="1"/>
  <c r="M279" i="1"/>
  <c r="M312" i="1"/>
  <c r="M282" i="1"/>
  <c r="M287" i="1"/>
  <c r="M313" i="1"/>
  <c r="M314" i="1"/>
  <c r="M289" i="1"/>
  <c r="M315" i="1"/>
  <c r="M290" i="1"/>
  <c r="M350" i="1"/>
  <c r="M295" i="1"/>
  <c r="M316" i="1"/>
  <c r="M318" i="1"/>
  <c r="M319" i="1"/>
  <c r="M322" i="1"/>
  <c r="M298" i="1"/>
  <c r="M299" i="1"/>
  <c r="M300" i="1"/>
  <c r="M317" i="1"/>
  <c r="M581" i="1"/>
  <c r="M320" i="1"/>
  <c r="M321" i="1"/>
  <c r="M325" i="1"/>
  <c r="M323" i="1"/>
  <c r="M327" i="1"/>
  <c r="M324" i="1"/>
  <c r="M328" i="1"/>
  <c r="M329" i="1"/>
  <c r="M331" i="1"/>
  <c r="M970" i="1"/>
  <c r="M332" i="1"/>
  <c r="M334" i="1"/>
  <c r="M335" i="1"/>
  <c r="M336" i="1"/>
  <c r="M337" i="1"/>
  <c r="M339" i="1"/>
  <c r="M330" i="1"/>
  <c r="M341" i="1"/>
  <c r="M342" i="1"/>
  <c r="M497" i="1"/>
  <c r="M333" i="1"/>
  <c r="M338" i="1"/>
  <c r="M344" i="1"/>
  <c r="M349" i="1"/>
  <c r="M358" i="1"/>
  <c r="M360" i="1"/>
  <c r="M363" i="1"/>
  <c r="M343" i="1"/>
  <c r="M366" i="1"/>
  <c r="M367" i="1"/>
  <c r="M368" i="1"/>
  <c r="M345" i="1"/>
  <c r="M369" i="1"/>
  <c r="M347" i="1"/>
  <c r="M351" i="1"/>
  <c r="M115" i="1"/>
  <c r="M376" i="1"/>
  <c r="M352" i="1"/>
  <c r="M379" i="1"/>
  <c r="M353" i="1"/>
  <c r="M354" i="1"/>
  <c r="M355" i="1"/>
  <c r="M356" i="1"/>
  <c r="M357" i="1"/>
  <c r="M359" i="1"/>
  <c r="M361" i="1"/>
  <c r="M362" i="1"/>
  <c r="M380" i="1"/>
  <c r="M364" i="1"/>
  <c r="M370" i="1"/>
  <c r="M371" i="1"/>
  <c r="M383" i="1"/>
  <c r="M372" i="1"/>
  <c r="M373" i="1"/>
  <c r="M384" i="1"/>
  <c r="M385" i="1"/>
  <c r="M374" i="1"/>
  <c r="M386" i="1"/>
  <c r="M389" i="1"/>
  <c r="M401" i="1"/>
  <c r="M375" i="1"/>
  <c r="M377" i="1"/>
  <c r="M402" i="1"/>
  <c r="M378" i="1"/>
  <c r="M381" i="1"/>
  <c r="M382" i="1"/>
  <c r="M403" i="1"/>
  <c r="M405" i="1"/>
  <c r="M188" i="1"/>
  <c r="M387" i="1"/>
  <c r="M388" i="1"/>
  <c r="M406" i="1"/>
  <c r="M413" i="1"/>
  <c r="M390" i="1"/>
  <c r="M391" i="1"/>
  <c r="M392" i="1"/>
  <c r="M393" i="1"/>
  <c r="M394" i="1"/>
  <c r="M395" i="1"/>
  <c r="M414" i="1"/>
  <c r="M415" i="1"/>
  <c r="M396" i="1"/>
  <c r="M420" i="1"/>
  <c r="M421" i="1"/>
  <c r="M398" i="1"/>
  <c r="M424" i="1"/>
  <c r="M399" i="1"/>
  <c r="M400" i="1"/>
  <c r="M404" i="1"/>
  <c r="M429" i="1"/>
  <c r="M566" i="1"/>
  <c r="M407" i="1"/>
  <c r="M408" i="1"/>
  <c r="M766" i="1"/>
  <c r="M432" i="1"/>
  <c r="M433" i="1"/>
  <c r="M436" i="1"/>
  <c r="M441" i="1"/>
  <c r="M442" i="1"/>
  <c r="M409" i="1"/>
  <c r="M410" i="1"/>
  <c r="M447" i="1"/>
  <c r="M411" i="1"/>
  <c r="M450" i="1"/>
  <c r="M453" i="1"/>
  <c r="M412" i="1"/>
  <c r="M417" i="1"/>
  <c r="M418" i="1"/>
  <c r="M459" i="1"/>
  <c r="M736" i="1"/>
  <c r="M460" i="1"/>
  <c r="M419" i="1"/>
  <c r="M461" i="1"/>
  <c r="M462" i="1"/>
  <c r="M260" i="1"/>
  <c r="M422" i="1"/>
  <c r="M423" i="1"/>
  <c r="M425" i="1"/>
  <c r="M426" i="1"/>
  <c r="M427" i="1"/>
  <c r="M428" i="1"/>
  <c r="M463" i="1"/>
  <c r="M430" i="1"/>
  <c r="M156" i="1"/>
  <c r="M431" i="1"/>
  <c r="M435" i="1"/>
  <c r="M464" i="1"/>
  <c r="M340" i="1"/>
  <c r="M465" i="1"/>
  <c r="M437" i="1"/>
  <c r="M467" i="1"/>
  <c r="M439" i="1"/>
  <c r="M470" i="1"/>
  <c r="M472" i="1"/>
  <c r="M474" i="1"/>
  <c r="M440" i="1"/>
  <c r="M443" i="1"/>
  <c r="M478" i="1"/>
  <c r="M444" i="1"/>
  <c r="M481" i="1"/>
  <c r="M445" i="1"/>
  <c r="M446" i="1"/>
  <c r="M484" i="1"/>
  <c r="M448" i="1"/>
  <c r="M451" i="1"/>
  <c r="M452" i="1"/>
  <c r="M454" i="1"/>
  <c r="M456" i="1"/>
  <c r="M485" i="1"/>
  <c r="M457" i="1"/>
  <c r="M458" i="1"/>
  <c r="M466" i="1"/>
  <c r="M486" i="1"/>
  <c r="M469" i="1"/>
  <c r="M471" i="1"/>
  <c r="M473" i="1"/>
  <c r="M488" i="1"/>
  <c r="M490" i="1"/>
  <c r="M475" i="1"/>
  <c r="M476" i="1"/>
  <c r="M477" i="1"/>
  <c r="M492" i="1"/>
  <c r="M493" i="1"/>
  <c r="M500" i="1"/>
  <c r="M479" i="1"/>
  <c r="M502" i="1"/>
  <c r="M504" i="1"/>
  <c r="M480" i="1"/>
  <c r="M482" i="1"/>
  <c r="M483" i="1"/>
  <c r="M487" i="1"/>
  <c r="M489" i="1"/>
  <c r="M278" i="1"/>
  <c r="M491" i="1"/>
  <c r="M494" i="1"/>
  <c r="M495" i="1"/>
  <c r="M508" i="1"/>
  <c r="M509" i="1"/>
  <c r="M512" i="1"/>
  <c r="M514" i="1"/>
  <c r="M515" i="1"/>
  <c r="M517" i="1"/>
  <c r="M496" i="1"/>
  <c r="M498" i="1"/>
  <c r="M518" i="1"/>
  <c r="M522" i="1"/>
  <c r="M499" i="1"/>
  <c r="M530" i="1"/>
  <c r="M501" i="1"/>
  <c r="M532" i="1"/>
  <c r="M503" i="1"/>
  <c r="M536" i="1"/>
  <c r="M505" i="1"/>
  <c r="M348" i="1"/>
  <c r="M773" i="1"/>
  <c r="M537" i="1"/>
  <c r="M538" i="1"/>
  <c r="M506" i="1"/>
  <c r="M541" i="1"/>
  <c r="M507" i="1"/>
  <c r="M510" i="1"/>
  <c r="M513" i="1"/>
  <c r="M544" i="1"/>
  <c r="M516" i="1"/>
  <c r="M545" i="1"/>
  <c r="M547" i="1"/>
  <c r="M519" i="1"/>
  <c r="M548" i="1"/>
  <c r="M550" i="1"/>
  <c r="M551" i="1"/>
  <c r="M555" i="1"/>
  <c r="M66" i="1"/>
  <c r="M520" i="1"/>
  <c r="M521" i="1"/>
  <c r="M557" i="1"/>
  <c r="M523" i="1"/>
  <c r="M524" i="1"/>
  <c r="M525" i="1"/>
  <c r="M558" i="1"/>
  <c r="M560" i="1"/>
  <c r="M526" i="1"/>
  <c r="M562" i="1"/>
  <c r="M569" i="1"/>
  <c r="M570" i="1"/>
  <c r="M527" i="1"/>
  <c r="M575" i="1"/>
  <c r="M528" i="1"/>
  <c r="M529" i="1"/>
  <c r="M531" i="1"/>
  <c r="M533" i="1"/>
  <c r="M605" i="1"/>
  <c r="M579" i="1"/>
  <c r="M582" i="1"/>
  <c r="M590" i="1"/>
  <c r="M534" i="1"/>
  <c r="M535" i="1"/>
  <c r="M539" i="1"/>
  <c r="M540" i="1"/>
  <c r="M543" i="1"/>
  <c r="M546" i="1"/>
  <c r="M549" i="1"/>
  <c r="M552" i="1"/>
  <c r="M593" i="1"/>
  <c r="M553" i="1"/>
  <c r="M595" i="1"/>
  <c r="M554" i="1"/>
  <c r="M596" i="1"/>
  <c r="M556" i="1"/>
  <c r="M559" i="1"/>
  <c r="M561" i="1"/>
  <c r="M563" i="1"/>
  <c r="M597" i="1"/>
  <c r="M160" i="1"/>
  <c r="M564" i="1"/>
  <c r="M567" i="1"/>
  <c r="M598" i="1"/>
  <c r="M601" i="1"/>
  <c r="M846" i="1"/>
  <c r="M604" i="1"/>
  <c r="M568" i="1"/>
  <c r="M571" i="1"/>
  <c r="M607" i="1"/>
  <c r="M609" i="1"/>
  <c r="M573" i="1"/>
  <c r="M574" i="1"/>
  <c r="M576" i="1"/>
  <c r="M577" i="1"/>
  <c r="M613" i="1"/>
  <c r="M614" i="1"/>
  <c r="M616" i="1"/>
  <c r="M617" i="1"/>
  <c r="M578" i="1"/>
  <c r="M618" i="1"/>
  <c r="M580" i="1"/>
  <c r="M619" i="1"/>
  <c r="M583" i="1"/>
  <c r="M620" i="1"/>
  <c r="M584" i="1"/>
  <c r="M585" i="1"/>
  <c r="M622" i="1"/>
  <c r="M623" i="1"/>
  <c r="M586" i="1"/>
  <c r="M587" i="1"/>
  <c r="M588" i="1"/>
  <c r="M589" i="1"/>
  <c r="M591" i="1"/>
  <c r="M592" i="1"/>
  <c r="M594" i="1"/>
  <c r="M599" i="1"/>
  <c r="M600" i="1"/>
  <c r="M603" i="1"/>
  <c r="M85" i="1"/>
  <c r="M606" i="1"/>
  <c r="M608" i="1"/>
  <c r="M610" i="1"/>
  <c r="M611" i="1"/>
  <c r="M612" i="1"/>
  <c r="M615" i="1"/>
  <c r="M624" i="1"/>
  <c r="M628" i="1"/>
  <c r="M621" i="1"/>
  <c r="M625" i="1"/>
  <c r="M630" i="1"/>
  <c r="M626" i="1"/>
  <c r="M627" i="1"/>
  <c r="M631" i="1"/>
  <c r="M629" i="1"/>
  <c r="M632" i="1"/>
  <c r="M634" i="1"/>
  <c r="M643" i="1"/>
  <c r="M662" i="1"/>
  <c r="M635" i="1"/>
  <c r="M657" i="1"/>
  <c r="M645" i="1"/>
  <c r="M871" i="1"/>
  <c r="M637" i="1"/>
  <c r="M648" i="1"/>
  <c r="M652" i="1"/>
  <c r="M653" i="1"/>
  <c r="M47" i="1"/>
  <c r="M655" i="1"/>
  <c r="M638" i="1"/>
  <c r="M639" i="1"/>
  <c r="M640" i="1"/>
  <c r="M656" i="1"/>
  <c r="M661" i="1"/>
  <c r="M671" i="1"/>
  <c r="M673" i="1"/>
  <c r="M905" i="1"/>
  <c r="M679" i="1"/>
  <c r="M684" i="1"/>
  <c r="M687" i="1"/>
  <c r="M641" i="1"/>
  <c r="M642" i="1"/>
  <c r="M644" i="1"/>
  <c r="M646" i="1"/>
  <c r="M690" i="1"/>
  <c r="M691" i="1"/>
  <c r="M397" i="1"/>
  <c r="M693" i="1"/>
  <c r="M695" i="1"/>
  <c r="M699" i="1"/>
  <c r="M702" i="1"/>
  <c r="M705" i="1"/>
  <c r="M708" i="1"/>
  <c r="M647" i="1"/>
  <c r="M992" i="1"/>
  <c r="M649" i="1"/>
  <c r="M709" i="1"/>
  <c r="M650" i="1"/>
  <c r="M651" i="1"/>
  <c r="M654" i="1"/>
  <c r="M713" i="1"/>
  <c r="M715" i="1"/>
  <c r="M772" i="1"/>
  <c r="M658" i="1"/>
  <c r="M660" i="1"/>
  <c r="M717" i="1"/>
  <c r="M746" i="1"/>
  <c r="M663" i="1"/>
  <c r="M720" i="1"/>
  <c r="M722" i="1"/>
  <c r="M664" i="1"/>
  <c r="M665" i="1"/>
  <c r="M666" i="1"/>
  <c r="M726" i="1"/>
  <c r="M667" i="1"/>
  <c r="M668" i="1"/>
  <c r="M669" i="1"/>
  <c r="M670" i="1"/>
  <c r="M672" i="1"/>
  <c r="M674" i="1"/>
  <c r="M727" i="1"/>
  <c r="M728" i="1"/>
  <c r="M732" i="1"/>
  <c r="M675" i="1"/>
  <c r="M739" i="1"/>
  <c r="M676" i="1"/>
  <c r="M677" i="1"/>
  <c r="M742" i="1"/>
  <c r="M743" i="1"/>
  <c r="M678" i="1"/>
  <c r="M744" i="1"/>
  <c r="M680" i="1"/>
  <c r="M681" i="1"/>
  <c r="M747" i="1"/>
  <c r="M682" i="1"/>
  <c r="M683" i="1"/>
  <c r="M685" i="1"/>
  <c r="M686" i="1"/>
  <c r="M688" i="1"/>
  <c r="M749" i="1"/>
  <c r="M689" i="1"/>
  <c r="M692" i="1"/>
  <c r="M694" i="1"/>
  <c r="M750" i="1"/>
  <c r="M696" i="1"/>
  <c r="M697" i="1"/>
  <c r="M698" i="1"/>
  <c r="M700" i="1"/>
  <c r="M901" i="1"/>
  <c r="M224" i="1"/>
  <c r="M701" i="1"/>
  <c r="M703" i="1"/>
  <c r="M704" i="1"/>
  <c r="M751" i="1"/>
  <c r="M438" i="1"/>
  <c r="M706" i="1"/>
  <c r="M752" i="1"/>
  <c r="M707" i="1"/>
  <c r="M710" i="1"/>
  <c r="M189" i="1"/>
  <c r="M753" i="1"/>
  <c r="M711" i="1"/>
  <c r="M712" i="1"/>
  <c r="M714" i="1"/>
  <c r="M804" i="1"/>
  <c r="M716" i="1"/>
  <c r="M756" i="1"/>
  <c r="M763" i="1"/>
  <c r="M764" i="1"/>
  <c r="M718" i="1"/>
  <c r="M719" i="1"/>
  <c r="M765" i="1"/>
  <c r="M721" i="1"/>
  <c r="M768" i="1"/>
  <c r="M723" i="1"/>
  <c r="M724" i="1"/>
  <c r="M542" i="1"/>
  <c r="M725" i="1"/>
  <c r="M774" i="1"/>
  <c r="M729" i="1"/>
  <c r="M511" i="1"/>
  <c r="M730" i="1"/>
  <c r="M731" i="1"/>
  <c r="M733" i="1"/>
  <c r="M734" i="1"/>
  <c r="M735" i="1"/>
  <c r="M737" i="1"/>
  <c r="M777" i="1"/>
  <c r="M778" i="1"/>
  <c r="M738" i="1"/>
  <c r="M740" i="1"/>
  <c r="M741" i="1"/>
  <c r="M748" i="1"/>
  <c r="M754" i="1"/>
  <c r="M779" i="1"/>
  <c r="M781" i="1"/>
  <c r="M755" i="1"/>
  <c r="M788" i="1"/>
  <c r="M757" i="1"/>
  <c r="M817" i="1"/>
  <c r="M758" i="1"/>
  <c r="M760" i="1"/>
  <c r="M761" i="1"/>
  <c r="M789" i="1"/>
  <c r="M791" i="1"/>
  <c r="M794" i="1"/>
  <c r="M762" i="1"/>
  <c r="M799" i="1"/>
  <c r="M767" i="1"/>
  <c r="M877" i="1"/>
  <c r="M769" i="1"/>
  <c r="M770" i="1"/>
  <c r="M771" i="1"/>
  <c r="M775" i="1"/>
  <c r="M776" i="1"/>
  <c r="M802" i="1"/>
  <c r="M455" i="1"/>
  <c r="M805" i="1"/>
  <c r="M952" i="1"/>
  <c r="M807" i="1"/>
  <c r="M808" i="1"/>
  <c r="M780" i="1"/>
  <c r="M782" i="1"/>
  <c r="M813" i="1"/>
  <c r="M814" i="1"/>
  <c r="M783" i="1"/>
  <c r="M784" i="1"/>
  <c r="M815" i="1"/>
  <c r="M822" i="1"/>
  <c r="M785" i="1"/>
  <c r="M786" i="1"/>
  <c r="M787" i="1"/>
  <c r="M792" i="1"/>
  <c r="M826" i="1"/>
  <c r="M793" i="1"/>
  <c r="M795" i="1"/>
  <c r="M827" i="1"/>
  <c r="M828" i="1"/>
  <c r="M796" i="1"/>
  <c r="M829" i="1"/>
  <c r="M797" i="1"/>
  <c r="M798" i="1"/>
  <c r="M830" i="1"/>
  <c r="M800" i="1"/>
  <c r="M801" i="1"/>
  <c r="M803" i="1"/>
  <c r="M806" i="1"/>
  <c r="M831" i="1"/>
  <c r="M809" i="1"/>
  <c r="M810" i="1"/>
  <c r="M811" i="1"/>
  <c r="M812" i="1"/>
  <c r="M816" i="1"/>
  <c r="M818" i="1"/>
  <c r="M819" i="1"/>
  <c r="M820" i="1"/>
  <c r="M832" i="1"/>
  <c r="M834" i="1"/>
  <c r="M838" i="1"/>
  <c r="M821" i="1"/>
  <c r="M824" i="1"/>
  <c r="M825" i="1"/>
  <c r="M833" i="1"/>
  <c r="M843" i="1"/>
  <c r="M844" i="1"/>
  <c r="M835" i="1"/>
  <c r="M836" i="1"/>
  <c r="M837" i="1"/>
  <c r="M839" i="1"/>
  <c r="M840" i="1"/>
  <c r="M841" i="1"/>
  <c r="M847" i="1"/>
  <c r="M745" i="1"/>
  <c r="M845" i="1"/>
  <c r="M848" i="1"/>
  <c r="M849" i="1"/>
  <c r="M851" i="1"/>
  <c r="M854" i="1"/>
  <c r="M850" i="1"/>
  <c r="M857" i="1"/>
  <c r="M852" i="1"/>
  <c r="M858" i="1"/>
  <c r="M862" i="1"/>
  <c r="M863" i="1"/>
  <c r="M864" i="1"/>
  <c r="M866" i="1"/>
  <c r="M853" i="1"/>
  <c r="M855" i="1"/>
  <c r="M867" i="1"/>
  <c r="M869" i="1"/>
  <c r="M873" i="1"/>
  <c r="M875" i="1"/>
  <c r="M876" i="1"/>
  <c r="M878" i="1"/>
  <c r="M416" i="1"/>
  <c r="M881" i="1"/>
  <c r="M883" i="1"/>
  <c r="M856" i="1"/>
  <c r="M859" i="1"/>
  <c r="M884" i="1"/>
  <c r="M885" i="1"/>
  <c r="M886" i="1"/>
  <c r="M888" i="1"/>
  <c r="M860" i="1"/>
  <c r="M861" i="1"/>
  <c r="M868" i="1"/>
  <c r="M870" i="1"/>
  <c r="M890" i="1"/>
  <c r="M891" i="1"/>
  <c r="M872" i="1"/>
  <c r="M895" i="1"/>
  <c r="M896" i="1"/>
  <c r="M874" i="1"/>
  <c r="M897" i="1"/>
  <c r="M879" i="1"/>
  <c r="M880" i="1"/>
  <c r="M899" i="1"/>
  <c r="M900" i="1"/>
  <c r="M902" i="1"/>
  <c r="M907" i="1"/>
  <c r="M908" i="1"/>
  <c r="M909" i="1"/>
  <c r="M910" i="1"/>
  <c r="M882" i="1"/>
  <c r="M912" i="1"/>
  <c r="M887" i="1"/>
  <c r="M889" i="1"/>
  <c r="M914" i="1"/>
  <c r="M892" i="1"/>
  <c r="M916" i="1"/>
  <c r="M917" i="1"/>
  <c r="M659" i="1"/>
  <c r="M893" i="1"/>
  <c r="M919" i="1"/>
  <c r="M921" i="1"/>
  <c r="M894" i="1"/>
  <c r="M923" i="1"/>
  <c r="M924" i="1"/>
  <c r="M468" i="1"/>
  <c r="M926" i="1"/>
  <c r="M927" i="1"/>
  <c r="M898" i="1"/>
  <c r="M903" i="1"/>
  <c r="M928" i="1"/>
  <c r="M904" i="1"/>
  <c r="M178" i="1"/>
  <c r="M930" i="1"/>
  <c r="M906" i="1"/>
  <c r="M931" i="1"/>
  <c r="M911" i="1"/>
  <c r="M932" i="1"/>
  <c r="M933" i="1"/>
  <c r="M934" i="1"/>
  <c r="M936" i="1"/>
  <c r="M913" i="1"/>
  <c r="M915" i="1"/>
  <c r="M940" i="1"/>
  <c r="M941" i="1"/>
  <c r="M942" i="1"/>
  <c r="M918" i="1"/>
  <c r="M943" i="1"/>
  <c r="M944" i="1"/>
  <c r="M946" i="1"/>
  <c r="M948" i="1"/>
  <c r="M920" i="1"/>
  <c r="M865" i="1"/>
  <c r="M949" i="1"/>
  <c r="M922" i="1"/>
  <c r="M954" i="1"/>
  <c r="M925" i="1"/>
  <c r="M935" i="1"/>
  <c r="M950" i="1"/>
  <c r="M937" i="1"/>
  <c r="M938" i="1"/>
  <c r="M939" i="1"/>
  <c r="M945" i="1"/>
  <c r="M823" i="1"/>
  <c r="M953" i="1"/>
  <c r="M947" i="1"/>
  <c r="M955" i="1"/>
  <c r="M193" i="1"/>
  <c r="M951" i="1"/>
  <c r="M957" i="1"/>
  <c r="M958" i="1"/>
  <c r="M956" i="1"/>
  <c r="M959" i="1"/>
  <c r="M962" i="1"/>
  <c r="M961" i="1"/>
  <c r="M963" i="1"/>
  <c r="M964" i="1"/>
  <c r="M965" i="1"/>
  <c r="M967" i="1"/>
  <c r="M966" i="1"/>
  <c r="M969" i="1"/>
  <c r="M972" i="1"/>
  <c r="M973" i="1"/>
  <c r="M974" i="1"/>
  <c r="M976" i="1"/>
  <c r="M968" i="1"/>
  <c r="M971" i="1"/>
  <c r="M978" i="1"/>
  <c r="M975" i="1"/>
  <c r="M979" i="1"/>
  <c r="M980" i="1"/>
  <c r="M982" i="1"/>
  <c r="M977" i="1"/>
  <c r="M985" i="1"/>
  <c r="M986" i="1"/>
  <c r="M981" i="1"/>
  <c r="M987" i="1"/>
  <c r="M983" i="1"/>
  <c r="M988" i="1"/>
  <c r="M990" i="1"/>
  <c r="M984" i="1"/>
  <c r="M989" i="1"/>
  <c r="M993" i="1"/>
  <c r="M991" i="1"/>
  <c r="M994" i="1"/>
  <c r="M997" i="1"/>
  <c r="M995" i="1"/>
  <c r="M996" i="1"/>
  <c r="M237" i="1"/>
  <c r="M998" i="1"/>
  <c r="M1000" i="1"/>
  <c r="M999" i="1"/>
  <c r="M43" i="1"/>
  <c r="M1001" i="1"/>
  <c r="M365" i="1"/>
  <c r="M2" i="1"/>
  <c r="G5" i="1"/>
  <c r="I5" i="1"/>
  <c r="G4" i="1"/>
  <c r="I4" i="1"/>
  <c r="G7" i="1"/>
  <c r="I7" i="1"/>
  <c r="G6" i="1"/>
  <c r="I6" i="1"/>
  <c r="G8" i="1"/>
  <c r="I8" i="1"/>
  <c r="G10" i="1"/>
  <c r="I10" i="1"/>
  <c r="G633" i="1"/>
  <c r="I633" i="1"/>
  <c r="G9" i="1"/>
  <c r="I9" i="1"/>
  <c r="G13" i="1"/>
  <c r="I13" i="1"/>
  <c r="G11" i="1"/>
  <c r="I11" i="1"/>
  <c r="G18" i="1"/>
  <c r="I18" i="1"/>
  <c r="G14" i="1"/>
  <c r="I14" i="1"/>
  <c r="G23" i="1"/>
  <c r="I23" i="1"/>
  <c r="G25" i="1"/>
  <c r="I25" i="1"/>
  <c r="G15" i="1"/>
  <c r="I15" i="1"/>
  <c r="G16" i="1"/>
  <c r="I16" i="1"/>
  <c r="G434" i="1"/>
  <c r="I434" i="1"/>
  <c r="G27" i="1"/>
  <c r="I27" i="1"/>
  <c r="G17" i="1"/>
  <c r="I17" i="1"/>
  <c r="G28" i="1"/>
  <c r="I28" i="1"/>
  <c r="G19" i="1"/>
  <c r="I19" i="1"/>
  <c r="G20" i="1"/>
  <c r="I20" i="1"/>
  <c r="G21" i="1"/>
  <c r="I21" i="1"/>
  <c r="G22" i="1"/>
  <c r="I22" i="1"/>
  <c r="G842" i="1"/>
  <c r="I842" i="1"/>
  <c r="G32" i="1"/>
  <c r="I32" i="1"/>
  <c r="G29" i="1"/>
  <c r="I29" i="1"/>
  <c r="G30" i="1"/>
  <c r="I30" i="1"/>
  <c r="G31" i="1"/>
  <c r="I31" i="1"/>
  <c r="G35" i="1"/>
  <c r="I35" i="1"/>
  <c r="G33" i="1"/>
  <c r="I33" i="1"/>
  <c r="G36" i="1"/>
  <c r="I36" i="1"/>
  <c r="G37" i="1"/>
  <c r="I37" i="1"/>
  <c r="G38" i="1"/>
  <c r="I38" i="1"/>
  <c r="G41" i="1"/>
  <c r="I41" i="1"/>
  <c r="G44" i="1"/>
  <c r="I44" i="1"/>
  <c r="G45" i="1"/>
  <c r="I45" i="1"/>
  <c r="G34" i="1"/>
  <c r="I34" i="1"/>
  <c r="G46" i="1"/>
  <c r="I46" i="1"/>
  <c r="G48" i="1"/>
  <c r="I48" i="1"/>
  <c r="G49" i="1"/>
  <c r="I49" i="1"/>
  <c r="G51" i="1"/>
  <c r="I51" i="1"/>
  <c r="G52" i="1"/>
  <c r="I52" i="1"/>
  <c r="G39" i="1"/>
  <c r="I39" i="1"/>
  <c r="G53" i="1"/>
  <c r="I53" i="1"/>
  <c r="G56" i="1"/>
  <c r="I56" i="1"/>
  <c r="G57" i="1"/>
  <c r="I57" i="1"/>
  <c r="G59" i="1"/>
  <c r="I59" i="1"/>
  <c r="G40" i="1"/>
  <c r="I40" i="1"/>
  <c r="G42" i="1"/>
  <c r="I42" i="1"/>
  <c r="G50" i="1"/>
  <c r="I50" i="1"/>
  <c r="G60" i="1"/>
  <c r="I60" i="1"/>
  <c r="G54" i="1"/>
  <c r="I54" i="1"/>
  <c r="G61" i="1"/>
  <c r="I61" i="1"/>
  <c r="G62" i="1"/>
  <c r="I62" i="1"/>
  <c r="G64" i="1"/>
  <c r="I64" i="1"/>
  <c r="G68" i="1"/>
  <c r="I68" i="1"/>
  <c r="G69" i="1"/>
  <c r="I69" i="1"/>
  <c r="G70" i="1"/>
  <c r="I70" i="1"/>
  <c r="G55" i="1"/>
  <c r="I55" i="1"/>
  <c r="G74" i="1"/>
  <c r="I74" i="1"/>
  <c r="G58" i="1"/>
  <c r="I58" i="1"/>
  <c r="G63" i="1"/>
  <c r="I63" i="1"/>
  <c r="G75" i="1"/>
  <c r="I75" i="1"/>
  <c r="G65" i="1"/>
  <c r="I65" i="1"/>
  <c r="G76" i="1"/>
  <c r="I76" i="1"/>
  <c r="G77" i="1"/>
  <c r="I77" i="1"/>
  <c r="G449" i="1"/>
  <c r="I449" i="1"/>
  <c r="G78" i="1"/>
  <c r="I78" i="1"/>
  <c r="G81" i="1"/>
  <c r="I81" i="1"/>
  <c r="G86" i="1"/>
  <c r="I86" i="1"/>
  <c r="G87" i="1"/>
  <c r="I87" i="1"/>
  <c r="G88" i="1"/>
  <c r="I88" i="1"/>
  <c r="G90" i="1"/>
  <c r="I90" i="1"/>
  <c r="G67" i="1"/>
  <c r="I67" i="1"/>
  <c r="G71" i="1"/>
  <c r="I71" i="1"/>
  <c r="G92" i="1"/>
  <c r="I92" i="1"/>
  <c r="G72" i="1"/>
  <c r="I72" i="1"/>
  <c r="G94" i="1"/>
  <c r="I94" i="1"/>
  <c r="G96" i="1"/>
  <c r="I96" i="1"/>
  <c r="G98" i="1"/>
  <c r="I98" i="1"/>
  <c r="G73" i="1"/>
  <c r="I73" i="1"/>
  <c r="G99" i="1"/>
  <c r="I99" i="1"/>
  <c r="G102" i="1"/>
  <c r="I102" i="1"/>
  <c r="G104" i="1"/>
  <c r="I104" i="1"/>
  <c r="G79" i="1"/>
  <c r="I79" i="1"/>
  <c r="G106" i="1"/>
  <c r="I106" i="1"/>
  <c r="G107" i="1"/>
  <c r="I107" i="1"/>
  <c r="G80" i="1"/>
  <c r="I80" i="1"/>
  <c r="G82" i="1"/>
  <c r="I82" i="1"/>
  <c r="G108" i="1"/>
  <c r="I108" i="1"/>
  <c r="G326" i="1"/>
  <c r="I326" i="1"/>
  <c r="G111" i="1"/>
  <c r="I111" i="1"/>
  <c r="G113" i="1"/>
  <c r="I113" i="1"/>
  <c r="G114" i="1"/>
  <c r="I114" i="1"/>
  <c r="G116" i="1"/>
  <c r="I116" i="1"/>
  <c r="G83" i="1"/>
  <c r="I83" i="1"/>
  <c r="G119" i="1"/>
  <c r="I119" i="1"/>
  <c r="G84" i="1"/>
  <c r="I84" i="1"/>
  <c r="G120" i="1"/>
  <c r="I120" i="1"/>
  <c r="G121" i="1"/>
  <c r="I121" i="1"/>
  <c r="G91" i="1"/>
  <c r="I91" i="1"/>
  <c r="G123" i="1"/>
  <c r="I123" i="1"/>
  <c r="G124" i="1"/>
  <c r="I124" i="1"/>
  <c r="G126" i="1"/>
  <c r="I126" i="1"/>
  <c r="G127" i="1"/>
  <c r="I127" i="1"/>
  <c r="G128" i="1"/>
  <c r="I128" i="1"/>
  <c r="G93" i="1"/>
  <c r="I93" i="1"/>
  <c r="G95" i="1"/>
  <c r="I95" i="1"/>
  <c r="G129" i="1"/>
  <c r="I129" i="1"/>
  <c r="G130" i="1"/>
  <c r="I130" i="1"/>
  <c r="G131" i="1"/>
  <c r="I131" i="1"/>
  <c r="G132" i="1"/>
  <c r="I132" i="1"/>
  <c r="G97" i="1"/>
  <c r="I97" i="1"/>
  <c r="G100" i="1"/>
  <c r="I100" i="1"/>
  <c r="G133" i="1"/>
  <c r="I133" i="1"/>
  <c r="G134" i="1"/>
  <c r="I134" i="1"/>
  <c r="G135" i="1"/>
  <c r="I135" i="1"/>
  <c r="G136" i="1"/>
  <c r="I136" i="1"/>
  <c r="G138" i="1"/>
  <c r="I138" i="1"/>
  <c r="G101" i="1"/>
  <c r="I101" i="1"/>
  <c r="G103" i="1"/>
  <c r="I103" i="1"/>
  <c r="G141" i="1"/>
  <c r="I141" i="1"/>
  <c r="G143" i="1"/>
  <c r="I143" i="1"/>
  <c r="G105" i="1"/>
  <c r="I105" i="1"/>
  <c r="G109" i="1"/>
  <c r="I109" i="1"/>
  <c r="G12" i="1"/>
  <c r="I12" i="1"/>
  <c r="G602" i="1"/>
  <c r="I602" i="1"/>
  <c r="G144" i="1"/>
  <c r="I144" i="1"/>
  <c r="G146" i="1"/>
  <c r="I146" i="1"/>
  <c r="G147" i="1"/>
  <c r="I147" i="1"/>
  <c r="G148" i="1"/>
  <c r="I148" i="1"/>
  <c r="G110" i="1"/>
  <c r="I110" i="1"/>
  <c r="G112" i="1"/>
  <c r="I112" i="1"/>
  <c r="G89" i="1"/>
  <c r="I89" i="1"/>
  <c r="G149" i="1"/>
  <c r="I149" i="1"/>
  <c r="G117" i="1"/>
  <c r="I117" i="1"/>
  <c r="G118" i="1"/>
  <c r="I118" i="1"/>
  <c r="G150" i="1"/>
  <c r="I150" i="1"/>
  <c r="G151" i="1"/>
  <c r="I151" i="1"/>
  <c r="G152" i="1"/>
  <c r="I152" i="1"/>
  <c r="G153" i="1"/>
  <c r="I153" i="1"/>
  <c r="G154" i="1"/>
  <c r="I154" i="1"/>
  <c r="G158" i="1"/>
  <c r="I158" i="1"/>
  <c r="G346" i="1"/>
  <c r="I346" i="1"/>
  <c r="G159" i="1"/>
  <c r="I159" i="1"/>
  <c r="G164" i="1"/>
  <c r="I164" i="1"/>
  <c r="G166" i="1"/>
  <c r="I166" i="1"/>
  <c r="G122" i="1"/>
  <c r="I122" i="1"/>
  <c r="G125" i="1"/>
  <c r="I125" i="1"/>
  <c r="G168" i="1"/>
  <c r="I168" i="1"/>
  <c r="G137" i="1"/>
  <c r="I137" i="1"/>
  <c r="G139" i="1"/>
  <c r="I139" i="1"/>
  <c r="G140" i="1"/>
  <c r="I140" i="1"/>
  <c r="G572" i="1"/>
  <c r="I572" i="1"/>
  <c r="G142" i="1"/>
  <c r="I142" i="1"/>
  <c r="G170" i="1"/>
  <c r="I170" i="1"/>
  <c r="G171" i="1"/>
  <c r="I171" i="1"/>
  <c r="G172" i="1"/>
  <c r="I172" i="1"/>
  <c r="G145" i="1"/>
  <c r="I145" i="1"/>
  <c r="G173" i="1"/>
  <c r="I173" i="1"/>
  <c r="G174" i="1"/>
  <c r="I174" i="1"/>
  <c r="G177" i="1"/>
  <c r="I177" i="1"/>
  <c r="G180" i="1"/>
  <c r="I180" i="1"/>
  <c r="G181" i="1"/>
  <c r="I181" i="1"/>
  <c r="G182" i="1"/>
  <c r="I182" i="1"/>
  <c r="G155" i="1"/>
  <c r="I155" i="1"/>
  <c r="G183" i="1"/>
  <c r="I183" i="1"/>
  <c r="G157" i="1"/>
  <c r="I157" i="1"/>
  <c r="G161" i="1"/>
  <c r="I161" i="1"/>
  <c r="G162" i="1"/>
  <c r="I162" i="1"/>
  <c r="G186" i="1"/>
  <c r="I186" i="1"/>
  <c r="G187" i="1"/>
  <c r="I187" i="1"/>
  <c r="G163" i="1"/>
  <c r="I163" i="1"/>
  <c r="G165" i="1"/>
  <c r="I165" i="1"/>
  <c r="G190" i="1"/>
  <c r="I190" i="1"/>
  <c r="G167" i="1"/>
  <c r="I167" i="1"/>
  <c r="G191" i="1"/>
  <c r="I191" i="1"/>
  <c r="G192" i="1"/>
  <c r="I192" i="1"/>
  <c r="G169" i="1"/>
  <c r="I169" i="1"/>
  <c r="G198" i="1"/>
  <c r="I198" i="1"/>
  <c r="G175" i="1"/>
  <c r="I175" i="1"/>
  <c r="G200" i="1"/>
  <c r="I200" i="1"/>
  <c r="G176" i="1"/>
  <c r="I176" i="1"/>
  <c r="G179" i="1"/>
  <c r="I179" i="1"/>
  <c r="G201" i="1"/>
  <c r="I201" i="1"/>
  <c r="G184" i="1"/>
  <c r="I184" i="1"/>
  <c r="G24" i="1"/>
  <c r="I24" i="1"/>
  <c r="G185" i="1"/>
  <c r="I185" i="1"/>
  <c r="G194" i="1"/>
  <c r="I194" i="1"/>
  <c r="G195" i="1"/>
  <c r="I195" i="1"/>
  <c r="G196" i="1"/>
  <c r="I196" i="1"/>
  <c r="G203" i="1"/>
  <c r="I203" i="1"/>
  <c r="G204" i="1"/>
  <c r="I204" i="1"/>
  <c r="G197" i="1"/>
  <c r="I197" i="1"/>
  <c r="G206" i="1"/>
  <c r="I206" i="1"/>
  <c r="G199" i="1"/>
  <c r="I199" i="1"/>
  <c r="G202" i="1"/>
  <c r="I202" i="1"/>
  <c r="G205" i="1"/>
  <c r="I205" i="1"/>
  <c r="G207" i="1"/>
  <c r="I207" i="1"/>
  <c r="G565" i="1"/>
  <c r="I565" i="1"/>
  <c r="G210" i="1"/>
  <c r="I210" i="1"/>
  <c r="G208" i="1"/>
  <c r="I208" i="1"/>
  <c r="G211" i="1"/>
  <c r="I211" i="1"/>
  <c r="G26" i="1"/>
  <c r="I26" i="1"/>
  <c r="G212" i="1"/>
  <c r="I212" i="1"/>
  <c r="G213" i="1"/>
  <c r="I213" i="1"/>
  <c r="G929" i="1"/>
  <c r="I929" i="1"/>
  <c r="G209" i="1"/>
  <c r="I209" i="1"/>
  <c r="G216" i="1"/>
  <c r="I216" i="1"/>
  <c r="G214" i="1"/>
  <c r="I214" i="1"/>
  <c r="G215" i="1"/>
  <c r="I215" i="1"/>
  <c r="G217" i="1"/>
  <c r="I217" i="1"/>
  <c r="G219" i="1"/>
  <c r="I219" i="1"/>
  <c r="G218" i="1"/>
  <c r="I218" i="1"/>
  <c r="G220" i="1"/>
  <c r="I220" i="1"/>
  <c r="G222" i="1"/>
  <c r="I222" i="1"/>
  <c r="G226" i="1"/>
  <c r="I226" i="1"/>
  <c r="G221" i="1"/>
  <c r="I221" i="1"/>
  <c r="G223" i="1"/>
  <c r="I223" i="1"/>
  <c r="G228" i="1"/>
  <c r="I228" i="1"/>
  <c r="G225" i="1"/>
  <c r="I225" i="1"/>
  <c r="G229" i="1"/>
  <c r="I229" i="1"/>
  <c r="G230" i="1"/>
  <c r="I230" i="1"/>
  <c r="G231" i="1"/>
  <c r="I231" i="1"/>
  <c r="G232" i="1"/>
  <c r="I232" i="1"/>
  <c r="G234" i="1"/>
  <c r="I234" i="1"/>
  <c r="G235" i="1"/>
  <c r="I235" i="1"/>
  <c r="G236" i="1"/>
  <c r="I236" i="1"/>
  <c r="G960" i="1"/>
  <c r="I960" i="1"/>
  <c r="G238" i="1"/>
  <c r="I238" i="1"/>
  <c r="G240" i="1"/>
  <c r="I240" i="1"/>
  <c r="G241" i="1"/>
  <c r="I241" i="1"/>
  <c r="G227" i="1"/>
  <c r="I227" i="1"/>
  <c r="G233" i="1"/>
  <c r="I233" i="1"/>
  <c r="G244" i="1"/>
  <c r="I244" i="1"/>
  <c r="G248" i="1"/>
  <c r="I248" i="1"/>
  <c r="G239" i="1"/>
  <c r="I239" i="1"/>
  <c r="G249" i="1"/>
  <c r="I249" i="1"/>
  <c r="G250" i="1"/>
  <c r="I250" i="1"/>
  <c r="G252" i="1"/>
  <c r="I252" i="1"/>
  <c r="G254" i="1"/>
  <c r="I254" i="1"/>
  <c r="G256" i="1"/>
  <c r="I256" i="1"/>
  <c r="G257" i="1"/>
  <c r="I257" i="1"/>
  <c r="G259" i="1"/>
  <c r="I259" i="1"/>
  <c r="G263" i="1"/>
  <c r="I263" i="1"/>
  <c r="G264" i="1"/>
  <c r="I264" i="1"/>
  <c r="G266" i="1"/>
  <c r="I266" i="1"/>
  <c r="G242" i="1"/>
  <c r="I242" i="1"/>
  <c r="G243" i="1"/>
  <c r="I243" i="1"/>
  <c r="G267" i="1"/>
  <c r="I267" i="1"/>
  <c r="G245" i="1"/>
  <c r="I245" i="1"/>
  <c r="G268" i="1"/>
  <c r="I268" i="1"/>
  <c r="G270" i="1"/>
  <c r="I270" i="1"/>
  <c r="G246" i="1"/>
  <c r="I246" i="1"/>
  <c r="G276" i="1"/>
  <c r="I276" i="1"/>
  <c r="G280" i="1"/>
  <c r="I280" i="1"/>
  <c r="G281" i="1"/>
  <c r="I281" i="1"/>
  <c r="G283" i="1"/>
  <c r="I283" i="1"/>
  <c r="G247" i="1"/>
  <c r="I247" i="1"/>
  <c r="G284" i="1"/>
  <c r="I284" i="1"/>
  <c r="G285" i="1"/>
  <c r="I285" i="1"/>
  <c r="G286" i="1"/>
  <c r="I286" i="1"/>
  <c r="G288" i="1"/>
  <c r="I288" i="1"/>
  <c r="G251" i="1"/>
  <c r="I251" i="1"/>
  <c r="G291" i="1"/>
  <c r="I291" i="1"/>
  <c r="G292" i="1"/>
  <c r="I292" i="1"/>
  <c r="G293" i="1"/>
  <c r="I293" i="1"/>
  <c r="G790" i="1"/>
  <c r="I790" i="1"/>
  <c r="G261" i="1"/>
  <c r="I261" i="1"/>
  <c r="G294" i="1"/>
  <c r="I294" i="1"/>
  <c r="G296" i="1"/>
  <c r="I296" i="1"/>
  <c r="G253" i="1"/>
  <c r="I253" i="1"/>
  <c r="G297" i="1"/>
  <c r="I297" i="1"/>
  <c r="G255" i="1"/>
  <c r="I255" i="1"/>
  <c r="G301" i="1"/>
  <c r="I301" i="1"/>
  <c r="G302" i="1"/>
  <c r="I302" i="1"/>
  <c r="G303" i="1"/>
  <c r="I303" i="1"/>
  <c r="G304" i="1"/>
  <c r="I304" i="1"/>
  <c r="G258" i="1"/>
  <c r="I258" i="1"/>
  <c r="G305" i="1"/>
  <c r="I305" i="1"/>
  <c r="G262" i="1"/>
  <c r="I262" i="1"/>
  <c r="G265" i="1"/>
  <c r="I265" i="1"/>
  <c r="G306" i="1"/>
  <c r="I306" i="1"/>
  <c r="G636" i="1"/>
  <c r="I636" i="1"/>
  <c r="G307" i="1"/>
  <c r="I307" i="1"/>
  <c r="G269" i="1"/>
  <c r="I269" i="1"/>
  <c r="G308" i="1"/>
  <c r="I308" i="1"/>
  <c r="G271" i="1"/>
  <c r="I271" i="1"/>
  <c r="G309" i="1"/>
  <c r="I309" i="1"/>
  <c r="G272" i="1"/>
  <c r="I272" i="1"/>
  <c r="G759" i="1"/>
  <c r="I759" i="1"/>
  <c r="G310" i="1"/>
  <c r="I310" i="1"/>
  <c r="G273" i="1"/>
  <c r="I273" i="1"/>
  <c r="G274" i="1"/>
  <c r="I274" i="1"/>
  <c r="G275" i="1"/>
  <c r="I275" i="1"/>
  <c r="G311" i="1"/>
  <c r="I311" i="1"/>
  <c r="G277" i="1"/>
  <c r="I277" i="1"/>
  <c r="G279" i="1"/>
  <c r="I279" i="1"/>
  <c r="G312" i="1"/>
  <c r="I312" i="1"/>
  <c r="G282" i="1"/>
  <c r="I282" i="1"/>
  <c r="G287" i="1"/>
  <c r="I287" i="1"/>
  <c r="G313" i="1"/>
  <c r="I313" i="1"/>
  <c r="G314" i="1"/>
  <c r="I314" i="1"/>
  <c r="G289" i="1"/>
  <c r="I289" i="1"/>
  <c r="G315" i="1"/>
  <c r="I315" i="1"/>
  <c r="G290" i="1"/>
  <c r="I290" i="1"/>
  <c r="G350" i="1"/>
  <c r="I350" i="1"/>
  <c r="G295" i="1"/>
  <c r="I295" i="1"/>
  <c r="G316" i="1"/>
  <c r="I316" i="1"/>
  <c r="G318" i="1"/>
  <c r="I318" i="1"/>
  <c r="G319" i="1"/>
  <c r="I319" i="1"/>
  <c r="G322" i="1"/>
  <c r="I322" i="1"/>
  <c r="G298" i="1"/>
  <c r="I298" i="1"/>
  <c r="G299" i="1"/>
  <c r="I299" i="1"/>
  <c r="G300" i="1"/>
  <c r="I300" i="1"/>
  <c r="G317" i="1"/>
  <c r="I317" i="1"/>
  <c r="G581" i="1"/>
  <c r="I581" i="1"/>
  <c r="G320" i="1"/>
  <c r="I320" i="1"/>
  <c r="G321" i="1"/>
  <c r="I321" i="1"/>
  <c r="G325" i="1"/>
  <c r="I325" i="1"/>
  <c r="G323" i="1"/>
  <c r="I323" i="1"/>
  <c r="G327" i="1"/>
  <c r="I327" i="1"/>
  <c r="G324" i="1"/>
  <c r="I324" i="1"/>
  <c r="G328" i="1"/>
  <c r="I328" i="1"/>
  <c r="G329" i="1"/>
  <c r="I329" i="1"/>
  <c r="G331" i="1"/>
  <c r="I331" i="1"/>
  <c r="G970" i="1"/>
  <c r="I970" i="1"/>
  <c r="G332" i="1"/>
  <c r="I332" i="1"/>
  <c r="G334" i="1"/>
  <c r="I334" i="1"/>
  <c r="G335" i="1"/>
  <c r="I335" i="1"/>
  <c r="G336" i="1"/>
  <c r="I336" i="1"/>
  <c r="G337" i="1"/>
  <c r="I337" i="1"/>
  <c r="G339" i="1"/>
  <c r="I339" i="1"/>
  <c r="G330" i="1"/>
  <c r="I330" i="1"/>
  <c r="G341" i="1"/>
  <c r="I341" i="1"/>
  <c r="G342" i="1"/>
  <c r="I342" i="1"/>
  <c r="G497" i="1"/>
  <c r="I497" i="1"/>
  <c r="G333" i="1"/>
  <c r="I333" i="1"/>
  <c r="G338" i="1"/>
  <c r="I338" i="1"/>
  <c r="G344" i="1"/>
  <c r="I344" i="1"/>
  <c r="G349" i="1"/>
  <c r="I349" i="1"/>
  <c r="G358" i="1"/>
  <c r="I358" i="1"/>
  <c r="G360" i="1"/>
  <c r="I360" i="1"/>
  <c r="G363" i="1"/>
  <c r="I363" i="1"/>
  <c r="G343" i="1"/>
  <c r="I343" i="1"/>
  <c r="G366" i="1"/>
  <c r="I366" i="1"/>
  <c r="G367" i="1"/>
  <c r="I367" i="1"/>
  <c r="G368" i="1"/>
  <c r="I368" i="1"/>
  <c r="G345" i="1"/>
  <c r="I345" i="1"/>
  <c r="G369" i="1"/>
  <c r="I369" i="1"/>
  <c r="G347" i="1"/>
  <c r="I347" i="1"/>
  <c r="G351" i="1"/>
  <c r="I351" i="1"/>
  <c r="G115" i="1"/>
  <c r="I115" i="1"/>
  <c r="G376" i="1"/>
  <c r="I376" i="1"/>
  <c r="G352" i="1"/>
  <c r="I352" i="1"/>
  <c r="G379" i="1"/>
  <c r="I379" i="1"/>
  <c r="G353" i="1"/>
  <c r="I353" i="1"/>
  <c r="G354" i="1"/>
  <c r="I354" i="1"/>
  <c r="G355" i="1"/>
  <c r="I355" i="1"/>
  <c r="G356" i="1"/>
  <c r="I356" i="1"/>
  <c r="G357" i="1"/>
  <c r="I357" i="1"/>
  <c r="G359" i="1"/>
  <c r="I359" i="1"/>
  <c r="G361" i="1"/>
  <c r="I361" i="1"/>
  <c r="G362" i="1"/>
  <c r="I362" i="1"/>
  <c r="G380" i="1"/>
  <c r="I380" i="1"/>
  <c r="G364" i="1"/>
  <c r="I364" i="1"/>
  <c r="G370" i="1"/>
  <c r="I370" i="1"/>
  <c r="G371" i="1"/>
  <c r="I371" i="1"/>
  <c r="G383" i="1"/>
  <c r="I383" i="1"/>
  <c r="G372" i="1"/>
  <c r="I372" i="1"/>
  <c r="G373" i="1"/>
  <c r="I373" i="1"/>
  <c r="G384" i="1"/>
  <c r="I384" i="1"/>
  <c r="G385" i="1"/>
  <c r="I385" i="1"/>
  <c r="G374" i="1"/>
  <c r="I374" i="1"/>
  <c r="G386" i="1"/>
  <c r="I386" i="1"/>
  <c r="G389" i="1"/>
  <c r="I389" i="1"/>
  <c r="G401" i="1"/>
  <c r="I401" i="1"/>
  <c r="G375" i="1"/>
  <c r="I375" i="1"/>
  <c r="G377" i="1"/>
  <c r="I377" i="1"/>
  <c r="G402" i="1"/>
  <c r="I402" i="1"/>
  <c r="G378" i="1"/>
  <c r="I378" i="1"/>
  <c r="G381" i="1"/>
  <c r="I381" i="1"/>
  <c r="G382" i="1"/>
  <c r="I382" i="1"/>
  <c r="G403" i="1"/>
  <c r="I403" i="1"/>
  <c r="G405" i="1"/>
  <c r="I405" i="1"/>
  <c r="G188" i="1"/>
  <c r="I188" i="1"/>
  <c r="G387" i="1"/>
  <c r="I387" i="1"/>
  <c r="G388" i="1"/>
  <c r="I388" i="1"/>
  <c r="G406" i="1"/>
  <c r="I406" i="1"/>
  <c r="G413" i="1"/>
  <c r="I413" i="1"/>
  <c r="G390" i="1"/>
  <c r="I390" i="1"/>
  <c r="G391" i="1"/>
  <c r="I391" i="1"/>
  <c r="G392" i="1"/>
  <c r="I392" i="1"/>
  <c r="G393" i="1"/>
  <c r="I393" i="1"/>
  <c r="G394" i="1"/>
  <c r="I394" i="1"/>
  <c r="G395" i="1"/>
  <c r="I395" i="1"/>
  <c r="G414" i="1"/>
  <c r="I414" i="1"/>
  <c r="G415" i="1"/>
  <c r="I415" i="1"/>
  <c r="G396" i="1"/>
  <c r="I396" i="1"/>
  <c r="G420" i="1"/>
  <c r="I420" i="1"/>
  <c r="G421" i="1"/>
  <c r="I421" i="1"/>
  <c r="G398" i="1"/>
  <c r="I398" i="1"/>
  <c r="G424" i="1"/>
  <c r="I424" i="1"/>
  <c r="G399" i="1"/>
  <c r="I399" i="1"/>
  <c r="G400" i="1"/>
  <c r="I400" i="1"/>
  <c r="G404" i="1"/>
  <c r="I404" i="1"/>
  <c r="G429" i="1"/>
  <c r="I429" i="1"/>
  <c r="G566" i="1"/>
  <c r="I566" i="1"/>
  <c r="G407" i="1"/>
  <c r="I407" i="1"/>
  <c r="G408" i="1"/>
  <c r="I408" i="1"/>
  <c r="G766" i="1"/>
  <c r="I766" i="1"/>
  <c r="G432" i="1"/>
  <c r="I432" i="1"/>
  <c r="G433" i="1"/>
  <c r="I433" i="1"/>
  <c r="G436" i="1"/>
  <c r="I436" i="1"/>
  <c r="G441" i="1"/>
  <c r="I441" i="1"/>
  <c r="G442" i="1"/>
  <c r="I442" i="1"/>
  <c r="G409" i="1"/>
  <c r="I409" i="1"/>
  <c r="G410" i="1"/>
  <c r="I410" i="1"/>
  <c r="G447" i="1"/>
  <c r="I447" i="1"/>
  <c r="G411" i="1"/>
  <c r="I411" i="1"/>
  <c r="G450" i="1"/>
  <c r="I450" i="1"/>
  <c r="G453" i="1"/>
  <c r="I453" i="1"/>
  <c r="G412" i="1"/>
  <c r="I412" i="1"/>
  <c r="G417" i="1"/>
  <c r="I417" i="1"/>
  <c r="G418" i="1"/>
  <c r="I418" i="1"/>
  <c r="G459" i="1"/>
  <c r="I459" i="1"/>
  <c r="G736" i="1"/>
  <c r="I736" i="1"/>
  <c r="G460" i="1"/>
  <c r="I460" i="1"/>
  <c r="G419" i="1"/>
  <c r="I419" i="1"/>
  <c r="G461" i="1"/>
  <c r="I461" i="1"/>
  <c r="G462" i="1"/>
  <c r="I462" i="1"/>
  <c r="G260" i="1"/>
  <c r="I260" i="1"/>
  <c r="G422" i="1"/>
  <c r="I422" i="1"/>
  <c r="G423" i="1"/>
  <c r="I423" i="1"/>
  <c r="G425" i="1"/>
  <c r="I425" i="1"/>
  <c r="G426" i="1"/>
  <c r="I426" i="1"/>
  <c r="G427" i="1"/>
  <c r="I427" i="1"/>
  <c r="G428" i="1"/>
  <c r="I428" i="1"/>
  <c r="G463" i="1"/>
  <c r="I463" i="1"/>
  <c r="G430" i="1"/>
  <c r="I430" i="1"/>
  <c r="G156" i="1"/>
  <c r="I156" i="1"/>
  <c r="G431" i="1"/>
  <c r="I431" i="1"/>
  <c r="G435" i="1"/>
  <c r="I435" i="1"/>
  <c r="G464" i="1"/>
  <c r="I464" i="1"/>
  <c r="G340" i="1"/>
  <c r="I340" i="1"/>
  <c r="G465" i="1"/>
  <c r="I465" i="1"/>
  <c r="G437" i="1"/>
  <c r="I437" i="1"/>
  <c r="G467" i="1"/>
  <c r="I467" i="1"/>
  <c r="G439" i="1"/>
  <c r="I439" i="1"/>
  <c r="G470" i="1"/>
  <c r="I470" i="1"/>
  <c r="G472" i="1"/>
  <c r="I472" i="1"/>
  <c r="G474" i="1"/>
  <c r="I474" i="1"/>
  <c r="G440" i="1"/>
  <c r="I440" i="1"/>
  <c r="G443" i="1"/>
  <c r="I443" i="1"/>
  <c r="G478" i="1"/>
  <c r="I478" i="1"/>
  <c r="G444" i="1"/>
  <c r="I444" i="1"/>
  <c r="G481" i="1"/>
  <c r="I481" i="1"/>
  <c r="G445" i="1"/>
  <c r="I445" i="1"/>
  <c r="G446" i="1"/>
  <c r="I446" i="1"/>
  <c r="G484" i="1"/>
  <c r="I484" i="1"/>
  <c r="G448" i="1"/>
  <c r="I448" i="1"/>
  <c r="G451" i="1"/>
  <c r="I451" i="1"/>
  <c r="G452" i="1"/>
  <c r="I452" i="1"/>
  <c r="G454" i="1"/>
  <c r="I454" i="1"/>
  <c r="G456" i="1"/>
  <c r="I456" i="1"/>
  <c r="G485" i="1"/>
  <c r="I485" i="1"/>
  <c r="G457" i="1"/>
  <c r="I457" i="1"/>
  <c r="G458" i="1"/>
  <c r="I458" i="1"/>
  <c r="G466" i="1"/>
  <c r="I466" i="1"/>
  <c r="G486" i="1"/>
  <c r="I486" i="1"/>
  <c r="G469" i="1"/>
  <c r="I469" i="1"/>
  <c r="G471" i="1"/>
  <c r="I471" i="1"/>
  <c r="G473" i="1"/>
  <c r="I473" i="1"/>
  <c r="G488" i="1"/>
  <c r="I488" i="1"/>
  <c r="G490" i="1"/>
  <c r="I490" i="1"/>
  <c r="G475" i="1"/>
  <c r="I475" i="1"/>
  <c r="G476" i="1"/>
  <c r="I476" i="1"/>
  <c r="G477" i="1"/>
  <c r="I477" i="1"/>
  <c r="G492" i="1"/>
  <c r="I492" i="1"/>
  <c r="G493" i="1"/>
  <c r="I493" i="1"/>
  <c r="G500" i="1"/>
  <c r="I500" i="1"/>
  <c r="G479" i="1"/>
  <c r="I479" i="1"/>
  <c r="G502" i="1"/>
  <c r="I502" i="1"/>
  <c r="G504" i="1"/>
  <c r="I504" i="1"/>
  <c r="G480" i="1"/>
  <c r="I480" i="1"/>
  <c r="G482" i="1"/>
  <c r="I482" i="1"/>
  <c r="G483" i="1"/>
  <c r="I483" i="1"/>
  <c r="G487" i="1"/>
  <c r="I487" i="1"/>
  <c r="G489" i="1"/>
  <c r="I489" i="1"/>
  <c r="G278" i="1"/>
  <c r="I278" i="1"/>
  <c r="G491" i="1"/>
  <c r="I491" i="1"/>
  <c r="G494" i="1"/>
  <c r="I494" i="1"/>
  <c r="G495" i="1"/>
  <c r="I495" i="1"/>
  <c r="G508" i="1"/>
  <c r="I508" i="1"/>
  <c r="G509" i="1"/>
  <c r="I509" i="1"/>
  <c r="G512" i="1"/>
  <c r="I512" i="1"/>
  <c r="G514" i="1"/>
  <c r="I514" i="1"/>
  <c r="G515" i="1"/>
  <c r="I515" i="1"/>
  <c r="G517" i="1"/>
  <c r="I517" i="1"/>
  <c r="G496" i="1"/>
  <c r="I496" i="1"/>
  <c r="G498" i="1"/>
  <c r="I498" i="1"/>
  <c r="G518" i="1"/>
  <c r="I518" i="1"/>
  <c r="G522" i="1"/>
  <c r="I522" i="1"/>
  <c r="G499" i="1"/>
  <c r="I499" i="1"/>
  <c r="G530" i="1"/>
  <c r="I530" i="1"/>
  <c r="G501" i="1"/>
  <c r="I501" i="1"/>
  <c r="G532" i="1"/>
  <c r="I532" i="1"/>
  <c r="G503" i="1"/>
  <c r="I503" i="1"/>
  <c r="G536" i="1"/>
  <c r="I536" i="1"/>
  <c r="G505" i="1"/>
  <c r="I505" i="1"/>
  <c r="G348" i="1"/>
  <c r="I348" i="1"/>
  <c r="G773" i="1"/>
  <c r="I773" i="1"/>
  <c r="G537" i="1"/>
  <c r="I537" i="1"/>
  <c r="G538" i="1"/>
  <c r="I538" i="1"/>
  <c r="G506" i="1"/>
  <c r="I506" i="1"/>
  <c r="G541" i="1"/>
  <c r="I541" i="1"/>
  <c r="G507" i="1"/>
  <c r="I507" i="1"/>
  <c r="G510" i="1"/>
  <c r="I510" i="1"/>
  <c r="G513" i="1"/>
  <c r="I513" i="1"/>
  <c r="G544" i="1"/>
  <c r="I544" i="1"/>
  <c r="G516" i="1"/>
  <c r="I516" i="1"/>
  <c r="G545" i="1"/>
  <c r="I545" i="1"/>
  <c r="G547" i="1"/>
  <c r="I547" i="1"/>
  <c r="G519" i="1"/>
  <c r="I519" i="1"/>
  <c r="G548" i="1"/>
  <c r="I548" i="1"/>
  <c r="G550" i="1"/>
  <c r="I550" i="1"/>
  <c r="G551" i="1"/>
  <c r="I551" i="1"/>
  <c r="G555" i="1"/>
  <c r="I555" i="1"/>
  <c r="G66" i="1"/>
  <c r="I66" i="1"/>
  <c r="G520" i="1"/>
  <c r="I520" i="1"/>
  <c r="G521" i="1"/>
  <c r="I521" i="1"/>
  <c r="G557" i="1"/>
  <c r="I557" i="1"/>
  <c r="G523" i="1"/>
  <c r="I523" i="1"/>
  <c r="G524" i="1"/>
  <c r="I524" i="1"/>
  <c r="G525" i="1"/>
  <c r="I525" i="1"/>
  <c r="G558" i="1"/>
  <c r="I558" i="1"/>
  <c r="G560" i="1"/>
  <c r="I560" i="1"/>
  <c r="G526" i="1"/>
  <c r="I526" i="1"/>
  <c r="G562" i="1"/>
  <c r="I562" i="1"/>
  <c r="G569" i="1"/>
  <c r="I569" i="1"/>
  <c r="G570" i="1"/>
  <c r="I570" i="1"/>
  <c r="G527" i="1"/>
  <c r="I527" i="1"/>
  <c r="G575" i="1"/>
  <c r="I575" i="1"/>
  <c r="G528" i="1"/>
  <c r="I528" i="1"/>
  <c r="G529" i="1"/>
  <c r="I529" i="1"/>
  <c r="G531" i="1"/>
  <c r="I531" i="1"/>
  <c r="G533" i="1"/>
  <c r="I533" i="1"/>
  <c r="G605" i="1"/>
  <c r="I605" i="1"/>
  <c r="G579" i="1"/>
  <c r="I579" i="1"/>
  <c r="G582" i="1"/>
  <c r="I582" i="1"/>
  <c r="G590" i="1"/>
  <c r="I590" i="1"/>
  <c r="G534" i="1"/>
  <c r="I534" i="1"/>
  <c r="G535" i="1"/>
  <c r="I535" i="1"/>
  <c r="G539" i="1"/>
  <c r="I539" i="1"/>
  <c r="G540" i="1"/>
  <c r="I540" i="1"/>
  <c r="G543" i="1"/>
  <c r="I543" i="1"/>
  <c r="G546" i="1"/>
  <c r="I546" i="1"/>
  <c r="G549" i="1"/>
  <c r="I549" i="1"/>
  <c r="G552" i="1"/>
  <c r="I552" i="1"/>
  <c r="G593" i="1"/>
  <c r="I593" i="1"/>
  <c r="G553" i="1"/>
  <c r="I553" i="1"/>
  <c r="G595" i="1"/>
  <c r="I595" i="1"/>
  <c r="G554" i="1"/>
  <c r="I554" i="1"/>
  <c r="G596" i="1"/>
  <c r="I596" i="1"/>
  <c r="G556" i="1"/>
  <c r="I556" i="1"/>
  <c r="G559" i="1"/>
  <c r="I559" i="1"/>
  <c r="G561" i="1"/>
  <c r="I561" i="1"/>
  <c r="G563" i="1"/>
  <c r="I563" i="1"/>
  <c r="G597" i="1"/>
  <c r="I597" i="1"/>
  <c r="G160" i="1"/>
  <c r="I160" i="1"/>
  <c r="G564" i="1"/>
  <c r="I564" i="1"/>
  <c r="G567" i="1"/>
  <c r="I567" i="1"/>
  <c r="G598" i="1"/>
  <c r="I598" i="1"/>
  <c r="G601" i="1"/>
  <c r="I601" i="1"/>
  <c r="G846" i="1"/>
  <c r="I846" i="1"/>
  <c r="G604" i="1"/>
  <c r="I604" i="1"/>
  <c r="G568" i="1"/>
  <c r="I568" i="1"/>
  <c r="G571" i="1"/>
  <c r="I571" i="1"/>
  <c r="G607" i="1"/>
  <c r="I607" i="1"/>
  <c r="G609" i="1"/>
  <c r="I609" i="1"/>
  <c r="G573" i="1"/>
  <c r="I573" i="1"/>
  <c r="G574" i="1"/>
  <c r="I574" i="1"/>
  <c r="G576" i="1"/>
  <c r="I576" i="1"/>
  <c r="G577" i="1"/>
  <c r="I577" i="1"/>
  <c r="G613" i="1"/>
  <c r="I613" i="1"/>
  <c r="G614" i="1"/>
  <c r="I614" i="1"/>
  <c r="G616" i="1"/>
  <c r="I616" i="1"/>
  <c r="G617" i="1"/>
  <c r="I617" i="1"/>
  <c r="G578" i="1"/>
  <c r="I578" i="1"/>
  <c r="G618" i="1"/>
  <c r="I618" i="1"/>
  <c r="G580" i="1"/>
  <c r="I580" i="1"/>
  <c r="G619" i="1"/>
  <c r="I619" i="1"/>
  <c r="G583" i="1"/>
  <c r="I583" i="1"/>
  <c r="G620" i="1"/>
  <c r="I620" i="1"/>
  <c r="G584" i="1"/>
  <c r="I584" i="1"/>
  <c r="G585" i="1"/>
  <c r="I585" i="1"/>
  <c r="G622" i="1"/>
  <c r="I622" i="1"/>
  <c r="G623" i="1"/>
  <c r="I623" i="1"/>
  <c r="G586" i="1"/>
  <c r="I586" i="1"/>
  <c r="G587" i="1"/>
  <c r="I587" i="1"/>
  <c r="G588" i="1"/>
  <c r="I588" i="1"/>
  <c r="G589" i="1"/>
  <c r="I589" i="1"/>
  <c r="G591" i="1"/>
  <c r="I591" i="1"/>
  <c r="G592" i="1"/>
  <c r="I592" i="1"/>
  <c r="G594" i="1"/>
  <c r="I594" i="1"/>
  <c r="G599" i="1"/>
  <c r="I599" i="1"/>
  <c r="G600" i="1"/>
  <c r="I600" i="1"/>
  <c r="G603" i="1"/>
  <c r="I603" i="1"/>
  <c r="G85" i="1"/>
  <c r="I85" i="1"/>
  <c r="G606" i="1"/>
  <c r="I606" i="1"/>
  <c r="G608" i="1"/>
  <c r="I608" i="1"/>
  <c r="G610" i="1"/>
  <c r="I610" i="1"/>
  <c r="G611" i="1"/>
  <c r="I611" i="1"/>
  <c r="G612" i="1"/>
  <c r="I612" i="1"/>
  <c r="G615" i="1"/>
  <c r="I615" i="1"/>
  <c r="G624" i="1"/>
  <c r="I624" i="1"/>
  <c r="G628" i="1"/>
  <c r="I628" i="1"/>
  <c r="G621" i="1"/>
  <c r="I621" i="1"/>
  <c r="G625" i="1"/>
  <c r="I625" i="1"/>
  <c r="G630" i="1"/>
  <c r="I630" i="1"/>
  <c r="G626" i="1"/>
  <c r="I626" i="1"/>
  <c r="G627" i="1"/>
  <c r="I627" i="1"/>
  <c r="G631" i="1"/>
  <c r="I631" i="1"/>
  <c r="G629" i="1"/>
  <c r="I629" i="1"/>
  <c r="G632" i="1"/>
  <c r="I632" i="1"/>
  <c r="G634" i="1"/>
  <c r="I634" i="1"/>
  <c r="G643" i="1"/>
  <c r="I643" i="1"/>
  <c r="G662" i="1"/>
  <c r="I662" i="1"/>
  <c r="G635" i="1"/>
  <c r="I635" i="1"/>
  <c r="G657" i="1"/>
  <c r="I657" i="1"/>
  <c r="G645" i="1"/>
  <c r="I645" i="1"/>
  <c r="G871" i="1"/>
  <c r="I871" i="1"/>
  <c r="G637" i="1"/>
  <c r="I637" i="1"/>
  <c r="G648" i="1"/>
  <c r="I648" i="1"/>
  <c r="G652" i="1"/>
  <c r="I652" i="1"/>
  <c r="G653" i="1"/>
  <c r="I653" i="1"/>
  <c r="G47" i="1"/>
  <c r="I47" i="1"/>
  <c r="G655" i="1"/>
  <c r="I655" i="1"/>
  <c r="G638" i="1"/>
  <c r="I638" i="1"/>
  <c r="G639" i="1"/>
  <c r="I639" i="1"/>
  <c r="G640" i="1"/>
  <c r="I640" i="1"/>
  <c r="G656" i="1"/>
  <c r="I656" i="1"/>
  <c r="G661" i="1"/>
  <c r="I661" i="1"/>
  <c r="G671" i="1"/>
  <c r="I671" i="1"/>
  <c r="G673" i="1"/>
  <c r="I673" i="1"/>
  <c r="G905" i="1"/>
  <c r="I905" i="1"/>
  <c r="G679" i="1"/>
  <c r="I679" i="1"/>
  <c r="G684" i="1"/>
  <c r="I684" i="1"/>
  <c r="G687" i="1"/>
  <c r="I687" i="1"/>
  <c r="G641" i="1"/>
  <c r="I641" i="1"/>
  <c r="G642" i="1"/>
  <c r="I642" i="1"/>
  <c r="G644" i="1"/>
  <c r="I644" i="1"/>
  <c r="G646" i="1"/>
  <c r="I646" i="1"/>
  <c r="G690" i="1"/>
  <c r="I690" i="1"/>
  <c r="G691" i="1"/>
  <c r="I691" i="1"/>
  <c r="G397" i="1"/>
  <c r="I397" i="1"/>
  <c r="G693" i="1"/>
  <c r="I693" i="1"/>
  <c r="G695" i="1"/>
  <c r="I695" i="1"/>
  <c r="G699" i="1"/>
  <c r="I699" i="1"/>
  <c r="G702" i="1"/>
  <c r="I702" i="1"/>
  <c r="G705" i="1"/>
  <c r="I705" i="1"/>
  <c r="G708" i="1"/>
  <c r="I708" i="1"/>
  <c r="G647" i="1"/>
  <c r="I647" i="1"/>
  <c r="G992" i="1"/>
  <c r="I992" i="1"/>
  <c r="G649" i="1"/>
  <c r="I649" i="1"/>
  <c r="G709" i="1"/>
  <c r="I709" i="1"/>
  <c r="G650" i="1"/>
  <c r="I650" i="1"/>
  <c r="G651" i="1"/>
  <c r="I651" i="1"/>
  <c r="G654" i="1"/>
  <c r="I654" i="1"/>
  <c r="G713" i="1"/>
  <c r="I713" i="1"/>
  <c r="G715" i="1"/>
  <c r="I715" i="1"/>
  <c r="G772" i="1"/>
  <c r="I772" i="1"/>
  <c r="G658" i="1"/>
  <c r="I658" i="1"/>
  <c r="G660" i="1"/>
  <c r="I660" i="1"/>
  <c r="G717" i="1"/>
  <c r="I717" i="1"/>
  <c r="G746" i="1"/>
  <c r="I746" i="1"/>
  <c r="G663" i="1"/>
  <c r="I663" i="1"/>
  <c r="G720" i="1"/>
  <c r="I720" i="1"/>
  <c r="G722" i="1"/>
  <c r="I722" i="1"/>
  <c r="G664" i="1"/>
  <c r="I664" i="1"/>
  <c r="G665" i="1"/>
  <c r="I665" i="1"/>
  <c r="G666" i="1"/>
  <c r="I666" i="1"/>
  <c r="G726" i="1"/>
  <c r="I726" i="1"/>
  <c r="G667" i="1"/>
  <c r="I667" i="1"/>
  <c r="G668" i="1"/>
  <c r="I668" i="1"/>
  <c r="G669" i="1"/>
  <c r="I669" i="1"/>
  <c r="G670" i="1"/>
  <c r="I670" i="1"/>
  <c r="G672" i="1"/>
  <c r="I672" i="1"/>
  <c r="G674" i="1"/>
  <c r="I674" i="1"/>
  <c r="G727" i="1"/>
  <c r="I727" i="1"/>
  <c r="G728" i="1"/>
  <c r="I728" i="1"/>
  <c r="G732" i="1"/>
  <c r="I732" i="1"/>
  <c r="G675" i="1"/>
  <c r="I675" i="1"/>
  <c r="G739" i="1"/>
  <c r="I739" i="1"/>
  <c r="G676" i="1"/>
  <c r="I676" i="1"/>
  <c r="G677" i="1"/>
  <c r="I677" i="1"/>
  <c r="G742" i="1"/>
  <c r="I742" i="1"/>
  <c r="G743" i="1"/>
  <c r="I743" i="1"/>
  <c r="G678" i="1"/>
  <c r="I678" i="1"/>
  <c r="G744" i="1"/>
  <c r="I744" i="1"/>
  <c r="G680" i="1"/>
  <c r="I680" i="1"/>
  <c r="G681" i="1"/>
  <c r="I681" i="1"/>
  <c r="G747" i="1"/>
  <c r="I747" i="1"/>
  <c r="G682" i="1"/>
  <c r="I682" i="1"/>
  <c r="G683" i="1"/>
  <c r="I683" i="1"/>
  <c r="G685" i="1"/>
  <c r="I685" i="1"/>
  <c r="G686" i="1"/>
  <c r="I686" i="1"/>
  <c r="G688" i="1"/>
  <c r="I688" i="1"/>
  <c r="G749" i="1"/>
  <c r="I749" i="1"/>
  <c r="G689" i="1"/>
  <c r="I689" i="1"/>
  <c r="G692" i="1"/>
  <c r="I692" i="1"/>
  <c r="G694" i="1"/>
  <c r="I694" i="1"/>
  <c r="G750" i="1"/>
  <c r="I750" i="1"/>
  <c r="G696" i="1"/>
  <c r="I696" i="1"/>
  <c r="G697" i="1"/>
  <c r="I697" i="1"/>
  <c r="G698" i="1"/>
  <c r="I698" i="1"/>
  <c r="G700" i="1"/>
  <c r="I700" i="1"/>
  <c r="G901" i="1"/>
  <c r="I901" i="1"/>
  <c r="G224" i="1"/>
  <c r="I224" i="1"/>
  <c r="G701" i="1"/>
  <c r="I701" i="1"/>
  <c r="G703" i="1"/>
  <c r="I703" i="1"/>
  <c r="G704" i="1"/>
  <c r="I704" i="1"/>
  <c r="G751" i="1"/>
  <c r="I751" i="1"/>
  <c r="G438" i="1"/>
  <c r="I438" i="1"/>
  <c r="G706" i="1"/>
  <c r="I706" i="1"/>
  <c r="G752" i="1"/>
  <c r="I752" i="1"/>
  <c r="G707" i="1"/>
  <c r="I707" i="1"/>
  <c r="G710" i="1"/>
  <c r="I710" i="1"/>
  <c r="G189" i="1"/>
  <c r="I189" i="1"/>
  <c r="G753" i="1"/>
  <c r="I753" i="1"/>
  <c r="G711" i="1"/>
  <c r="I711" i="1"/>
  <c r="G712" i="1"/>
  <c r="I712" i="1"/>
  <c r="G714" i="1"/>
  <c r="I714" i="1"/>
  <c r="G804" i="1"/>
  <c r="I804" i="1"/>
  <c r="G716" i="1"/>
  <c r="I716" i="1"/>
  <c r="G756" i="1"/>
  <c r="I756" i="1"/>
  <c r="G763" i="1"/>
  <c r="I763" i="1"/>
  <c r="G764" i="1"/>
  <c r="I764" i="1"/>
  <c r="G718" i="1"/>
  <c r="I718" i="1"/>
  <c r="G719" i="1"/>
  <c r="I719" i="1"/>
  <c r="G765" i="1"/>
  <c r="I765" i="1"/>
  <c r="G721" i="1"/>
  <c r="I721" i="1"/>
  <c r="G768" i="1"/>
  <c r="I768" i="1"/>
  <c r="G723" i="1"/>
  <c r="I723" i="1"/>
  <c r="G724" i="1"/>
  <c r="I724" i="1"/>
  <c r="G542" i="1"/>
  <c r="I542" i="1"/>
  <c r="G725" i="1"/>
  <c r="I725" i="1"/>
  <c r="G774" i="1"/>
  <c r="I774" i="1"/>
  <c r="G729" i="1"/>
  <c r="I729" i="1"/>
  <c r="G511" i="1"/>
  <c r="I511" i="1"/>
  <c r="G730" i="1"/>
  <c r="I730" i="1"/>
  <c r="G731" i="1"/>
  <c r="I731" i="1"/>
  <c r="G733" i="1"/>
  <c r="I733" i="1"/>
  <c r="G734" i="1"/>
  <c r="I734" i="1"/>
  <c r="G735" i="1"/>
  <c r="I735" i="1"/>
  <c r="G737" i="1"/>
  <c r="I737" i="1"/>
  <c r="G777" i="1"/>
  <c r="I777" i="1"/>
  <c r="G778" i="1"/>
  <c r="I778" i="1"/>
  <c r="G738" i="1"/>
  <c r="I738" i="1"/>
  <c r="G740" i="1"/>
  <c r="I740" i="1"/>
  <c r="G741" i="1"/>
  <c r="I741" i="1"/>
  <c r="G748" i="1"/>
  <c r="I748" i="1"/>
  <c r="G754" i="1"/>
  <c r="I754" i="1"/>
  <c r="G779" i="1"/>
  <c r="I779" i="1"/>
  <c r="G781" i="1"/>
  <c r="I781" i="1"/>
  <c r="G755" i="1"/>
  <c r="I755" i="1"/>
  <c r="G788" i="1"/>
  <c r="I788" i="1"/>
  <c r="G757" i="1"/>
  <c r="I757" i="1"/>
  <c r="G817" i="1"/>
  <c r="I817" i="1"/>
  <c r="G758" i="1"/>
  <c r="I758" i="1"/>
  <c r="G760" i="1"/>
  <c r="I760" i="1"/>
  <c r="G761" i="1"/>
  <c r="I761" i="1"/>
  <c r="G789" i="1"/>
  <c r="I789" i="1"/>
  <c r="G791" i="1"/>
  <c r="I791" i="1"/>
  <c r="G794" i="1"/>
  <c r="I794" i="1"/>
  <c r="G762" i="1"/>
  <c r="I762" i="1"/>
  <c r="G799" i="1"/>
  <c r="I799" i="1"/>
  <c r="G767" i="1"/>
  <c r="I767" i="1"/>
  <c r="G877" i="1"/>
  <c r="I877" i="1"/>
  <c r="G769" i="1"/>
  <c r="I769" i="1"/>
  <c r="G770" i="1"/>
  <c r="I770" i="1"/>
  <c r="G771" i="1"/>
  <c r="I771" i="1"/>
  <c r="G775" i="1"/>
  <c r="I775" i="1"/>
  <c r="G776" i="1"/>
  <c r="I776" i="1"/>
  <c r="G802" i="1"/>
  <c r="I802" i="1"/>
  <c r="G455" i="1"/>
  <c r="I455" i="1"/>
  <c r="G805" i="1"/>
  <c r="I805" i="1"/>
  <c r="G952" i="1"/>
  <c r="I952" i="1"/>
  <c r="G807" i="1"/>
  <c r="I807" i="1"/>
  <c r="G808" i="1"/>
  <c r="I808" i="1"/>
  <c r="G780" i="1"/>
  <c r="I780" i="1"/>
  <c r="G782" i="1"/>
  <c r="I782" i="1"/>
  <c r="G813" i="1"/>
  <c r="I813" i="1"/>
  <c r="G814" i="1"/>
  <c r="I814" i="1"/>
  <c r="G783" i="1"/>
  <c r="I783" i="1"/>
  <c r="G784" i="1"/>
  <c r="I784" i="1"/>
  <c r="G815" i="1"/>
  <c r="I815" i="1"/>
  <c r="G822" i="1"/>
  <c r="I822" i="1"/>
  <c r="G785" i="1"/>
  <c r="I785" i="1"/>
  <c r="G786" i="1"/>
  <c r="I786" i="1"/>
  <c r="G787" i="1"/>
  <c r="I787" i="1"/>
  <c r="G792" i="1"/>
  <c r="I792" i="1"/>
  <c r="G826" i="1"/>
  <c r="I826" i="1"/>
  <c r="G793" i="1"/>
  <c r="I793" i="1"/>
  <c r="G795" i="1"/>
  <c r="I795" i="1"/>
  <c r="G827" i="1"/>
  <c r="I827" i="1"/>
  <c r="G828" i="1"/>
  <c r="I828" i="1"/>
  <c r="G796" i="1"/>
  <c r="I796" i="1"/>
  <c r="G829" i="1"/>
  <c r="I829" i="1"/>
  <c r="G797" i="1"/>
  <c r="I797" i="1"/>
  <c r="G798" i="1"/>
  <c r="I798" i="1"/>
  <c r="G830" i="1"/>
  <c r="I830" i="1"/>
  <c r="G800" i="1"/>
  <c r="I800" i="1"/>
  <c r="G801" i="1"/>
  <c r="I801" i="1"/>
  <c r="G803" i="1"/>
  <c r="I803" i="1"/>
  <c r="G806" i="1"/>
  <c r="I806" i="1"/>
  <c r="G831" i="1"/>
  <c r="I831" i="1"/>
  <c r="G809" i="1"/>
  <c r="I809" i="1"/>
  <c r="G810" i="1"/>
  <c r="I810" i="1"/>
  <c r="G811" i="1"/>
  <c r="I811" i="1"/>
  <c r="G812" i="1"/>
  <c r="I812" i="1"/>
  <c r="G816" i="1"/>
  <c r="I816" i="1"/>
  <c r="G818" i="1"/>
  <c r="I818" i="1"/>
  <c r="G819" i="1"/>
  <c r="I819" i="1"/>
  <c r="G820" i="1"/>
  <c r="I820" i="1"/>
  <c r="G832" i="1"/>
  <c r="I832" i="1"/>
  <c r="G834" i="1"/>
  <c r="I834" i="1"/>
  <c r="G838" i="1"/>
  <c r="I838" i="1"/>
  <c r="G821" i="1"/>
  <c r="I821" i="1"/>
  <c r="G824" i="1"/>
  <c r="I824" i="1"/>
  <c r="G825" i="1"/>
  <c r="I825" i="1"/>
  <c r="G833" i="1"/>
  <c r="I833" i="1"/>
  <c r="G843" i="1"/>
  <c r="I843" i="1"/>
  <c r="G844" i="1"/>
  <c r="I844" i="1"/>
  <c r="G835" i="1"/>
  <c r="I835" i="1"/>
  <c r="G836" i="1"/>
  <c r="I836" i="1"/>
  <c r="G837" i="1"/>
  <c r="I837" i="1"/>
  <c r="G839" i="1"/>
  <c r="I839" i="1"/>
  <c r="G840" i="1"/>
  <c r="I840" i="1"/>
  <c r="G841" i="1"/>
  <c r="I841" i="1"/>
  <c r="G847" i="1"/>
  <c r="I847" i="1"/>
  <c r="G745" i="1"/>
  <c r="I745" i="1"/>
  <c r="G845" i="1"/>
  <c r="I845" i="1"/>
  <c r="G848" i="1"/>
  <c r="I848" i="1"/>
  <c r="G849" i="1"/>
  <c r="I849" i="1"/>
  <c r="G851" i="1"/>
  <c r="I851" i="1"/>
  <c r="G854" i="1"/>
  <c r="I854" i="1"/>
  <c r="G850" i="1"/>
  <c r="I850" i="1"/>
  <c r="G857" i="1"/>
  <c r="I857" i="1"/>
  <c r="G852" i="1"/>
  <c r="I852" i="1"/>
  <c r="G858" i="1"/>
  <c r="I858" i="1"/>
  <c r="G862" i="1"/>
  <c r="I862" i="1"/>
  <c r="G863" i="1"/>
  <c r="I863" i="1"/>
  <c r="G864" i="1"/>
  <c r="I864" i="1"/>
  <c r="G866" i="1"/>
  <c r="I866" i="1"/>
  <c r="G853" i="1"/>
  <c r="I853" i="1"/>
  <c r="G855" i="1"/>
  <c r="I855" i="1"/>
  <c r="G867" i="1"/>
  <c r="I867" i="1"/>
  <c r="G869" i="1"/>
  <c r="I869" i="1"/>
  <c r="G873" i="1"/>
  <c r="I873" i="1"/>
  <c r="G875" i="1"/>
  <c r="I875" i="1"/>
  <c r="G876" i="1"/>
  <c r="I876" i="1"/>
  <c r="G878" i="1"/>
  <c r="I878" i="1"/>
  <c r="G416" i="1"/>
  <c r="I416" i="1"/>
  <c r="G881" i="1"/>
  <c r="I881" i="1"/>
  <c r="G883" i="1"/>
  <c r="I883" i="1"/>
  <c r="G856" i="1"/>
  <c r="I856" i="1"/>
  <c r="G859" i="1"/>
  <c r="I859" i="1"/>
  <c r="G884" i="1"/>
  <c r="I884" i="1"/>
  <c r="G885" i="1"/>
  <c r="I885" i="1"/>
  <c r="G886" i="1"/>
  <c r="I886" i="1"/>
  <c r="G888" i="1"/>
  <c r="I888" i="1"/>
  <c r="G860" i="1"/>
  <c r="I860" i="1"/>
  <c r="G861" i="1"/>
  <c r="I861" i="1"/>
  <c r="G868" i="1"/>
  <c r="I868" i="1"/>
  <c r="G870" i="1"/>
  <c r="I870" i="1"/>
  <c r="G890" i="1"/>
  <c r="I890" i="1"/>
  <c r="G891" i="1"/>
  <c r="I891" i="1"/>
  <c r="G872" i="1"/>
  <c r="I872" i="1"/>
  <c r="G895" i="1"/>
  <c r="I895" i="1"/>
  <c r="G896" i="1"/>
  <c r="I896" i="1"/>
  <c r="G874" i="1"/>
  <c r="I874" i="1"/>
  <c r="G897" i="1"/>
  <c r="I897" i="1"/>
  <c r="G879" i="1"/>
  <c r="I879" i="1"/>
  <c r="G880" i="1"/>
  <c r="I880" i="1"/>
  <c r="G899" i="1"/>
  <c r="I899" i="1"/>
  <c r="G900" i="1"/>
  <c r="I900" i="1"/>
  <c r="G902" i="1"/>
  <c r="I902" i="1"/>
  <c r="G907" i="1"/>
  <c r="I907" i="1"/>
  <c r="G908" i="1"/>
  <c r="I908" i="1"/>
  <c r="G909" i="1"/>
  <c r="I909" i="1"/>
  <c r="G910" i="1"/>
  <c r="I910" i="1"/>
  <c r="G882" i="1"/>
  <c r="I882" i="1"/>
  <c r="G912" i="1"/>
  <c r="I912" i="1"/>
  <c r="G887" i="1"/>
  <c r="I887" i="1"/>
  <c r="G889" i="1"/>
  <c r="I889" i="1"/>
  <c r="G914" i="1"/>
  <c r="I914" i="1"/>
  <c r="G892" i="1"/>
  <c r="I892" i="1"/>
  <c r="G916" i="1"/>
  <c r="I916" i="1"/>
  <c r="G917" i="1"/>
  <c r="I917" i="1"/>
  <c r="G659" i="1"/>
  <c r="I659" i="1"/>
  <c r="G893" i="1"/>
  <c r="I893" i="1"/>
  <c r="G919" i="1"/>
  <c r="I919" i="1"/>
  <c r="G921" i="1"/>
  <c r="I921" i="1"/>
  <c r="G894" i="1"/>
  <c r="I894" i="1"/>
  <c r="G923" i="1"/>
  <c r="I923" i="1"/>
  <c r="G924" i="1"/>
  <c r="I924" i="1"/>
  <c r="G468" i="1"/>
  <c r="I468" i="1"/>
  <c r="G926" i="1"/>
  <c r="I926" i="1"/>
  <c r="G927" i="1"/>
  <c r="I927" i="1"/>
  <c r="G898" i="1"/>
  <c r="I898" i="1"/>
  <c r="G903" i="1"/>
  <c r="I903" i="1"/>
  <c r="G928" i="1"/>
  <c r="I928" i="1"/>
  <c r="G904" i="1"/>
  <c r="I904" i="1"/>
  <c r="G178" i="1"/>
  <c r="I178" i="1"/>
  <c r="G930" i="1"/>
  <c r="I930" i="1"/>
  <c r="G906" i="1"/>
  <c r="I906" i="1"/>
  <c r="G931" i="1"/>
  <c r="I931" i="1"/>
  <c r="G911" i="1"/>
  <c r="I911" i="1"/>
  <c r="G932" i="1"/>
  <c r="I932" i="1"/>
  <c r="G933" i="1"/>
  <c r="I933" i="1"/>
  <c r="G934" i="1"/>
  <c r="I934" i="1"/>
  <c r="G936" i="1"/>
  <c r="I936" i="1"/>
  <c r="G913" i="1"/>
  <c r="I913" i="1"/>
  <c r="G915" i="1"/>
  <c r="I915" i="1"/>
  <c r="G940" i="1"/>
  <c r="I940" i="1"/>
  <c r="G941" i="1"/>
  <c r="I941" i="1"/>
  <c r="G942" i="1"/>
  <c r="I942" i="1"/>
  <c r="G918" i="1"/>
  <c r="I918" i="1"/>
  <c r="G943" i="1"/>
  <c r="I943" i="1"/>
  <c r="G944" i="1"/>
  <c r="I944" i="1"/>
  <c r="G946" i="1"/>
  <c r="I946" i="1"/>
  <c r="G948" i="1"/>
  <c r="I948" i="1"/>
  <c r="G920" i="1"/>
  <c r="I920" i="1"/>
  <c r="G865" i="1"/>
  <c r="I865" i="1"/>
  <c r="G949" i="1"/>
  <c r="I949" i="1"/>
  <c r="G922" i="1"/>
  <c r="I922" i="1"/>
  <c r="G954" i="1"/>
  <c r="I954" i="1"/>
  <c r="G925" i="1"/>
  <c r="I925" i="1"/>
  <c r="G935" i="1"/>
  <c r="I935" i="1"/>
  <c r="G950" i="1"/>
  <c r="I950" i="1"/>
  <c r="G937" i="1"/>
  <c r="I937" i="1"/>
  <c r="G938" i="1"/>
  <c r="I938" i="1"/>
  <c r="G939" i="1"/>
  <c r="I939" i="1"/>
  <c r="G945" i="1"/>
  <c r="I945" i="1"/>
  <c r="G823" i="1"/>
  <c r="I823" i="1"/>
  <c r="G953" i="1"/>
  <c r="I953" i="1"/>
  <c r="G947" i="1"/>
  <c r="I947" i="1"/>
  <c r="G955" i="1"/>
  <c r="I955" i="1"/>
  <c r="G193" i="1"/>
  <c r="I193" i="1"/>
  <c r="G951" i="1"/>
  <c r="I951" i="1"/>
  <c r="G957" i="1"/>
  <c r="I957" i="1"/>
  <c r="G958" i="1"/>
  <c r="I958" i="1"/>
  <c r="G956" i="1"/>
  <c r="I956" i="1"/>
  <c r="G959" i="1"/>
  <c r="I959" i="1"/>
  <c r="G962" i="1"/>
  <c r="I962" i="1"/>
  <c r="G961" i="1"/>
  <c r="I961" i="1"/>
  <c r="G963" i="1"/>
  <c r="I963" i="1"/>
  <c r="G964" i="1"/>
  <c r="I964" i="1"/>
  <c r="G965" i="1"/>
  <c r="I965" i="1"/>
  <c r="G967" i="1"/>
  <c r="I967" i="1"/>
  <c r="G966" i="1"/>
  <c r="I966" i="1"/>
  <c r="G969" i="1"/>
  <c r="I969" i="1"/>
  <c r="G972" i="1"/>
  <c r="I972" i="1"/>
  <c r="G973" i="1"/>
  <c r="I973" i="1"/>
  <c r="G974" i="1"/>
  <c r="I974" i="1"/>
  <c r="G976" i="1"/>
  <c r="I976" i="1"/>
  <c r="G968" i="1"/>
  <c r="I968" i="1"/>
  <c r="G971" i="1"/>
  <c r="I971" i="1"/>
  <c r="G978" i="1"/>
  <c r="I978" i="1"/>
  <c r="G975" i="1"/>
  <c r="I975" i="1"/>
  <c r="G979" i="1"/>
  <c r="I979" i="1"/>
  <c r="G980" i="1"/>
  <c r="I980" i="1"/>
  <c r="G982" i="1"/>
  <c r="I982" i="1"/>
  <c r="G977" i="1"/>
  <c r="I977" i="1"/>
  <c r="G985" i="1"/>
  <c r="I985" i="1"/>
  <c r="G986" i="1"/>
  <c r="I986" i="1"/>
  <c r="G981" i="1"/>
  <c r="I981" i="1"/>
  <c r="G987" i="1"/>
  <c r="I987" i="1"/>
  <c r="G983" i="1"/>
  <c r="I983" i="1"/>
  <c r="G988" i="1"/>
  <c r="I988" i="1"/>
  <c r="G990" i="1"/>
  <c r="I990" i="1"/>
  <c r="G984" i="1"/>
  <c r="I984" i="1"/>
  <c r="G989" i="1"/>
  <c r="I989" i="1"/>
  <c r="G993" i="1"/>
  <c r="I993" i="1"/>
  <c r="G991" i="1"/>
  <c r="I991" i="1"/>
  <c r="G994" i="1"/>
  <c r="I994" i="1"/>
  <c r="G997" i="1"/>
  <c r="I997" i="1"/>
  <c r="G995" i="1"/>
  <c r="I995" i="1"/>
  <c r="G996" i="1"/>
  <c r="I996" i="1"/>
  <c r="G237" i="1"/>
  <c r="I237" i="1"/>
  <c r="G998" i="1"/>
  <c r="I998" i="1"/>
  <c r="G1000" i="1"/>
  <c r="I1000" i="1"/>
  <c r="G999" i="1"/>
  <c r="I999" i="1"/>
  <c r="G43" i="1"/>
  <c r="I43" i="1"/>
  <c r="G1001" i="1"/>
  <c r="I1001" i="1"/>
  <c r="G365" i="1"/>
  <c r="I365" i="1"/>
  <c r="G2" i="1"/>
  <c r="I2" i="1"/>
  <c r="G3" i="1"/>
  <c r="I3" i="1"/>
  <c r="M17" i="12"/>
  <c r="M14" i="12"/>
  <c r="E12" i="9"/>
  <c r="E3" i="9"/>
  <c r="E5" i="9"/>
  <c r="F5" i="9"/>
  <c r="E4" i="9"/>
  <c r="G4" i="9"/>
  <c r="G5" i="9"/>
  <c r="E6" i="9"/>
  <c r="H6" i="9"/>
  <c r="E7" i="9"/>
  <c r="H7" i="9"/>
  <c r="E8" i="9"/>
  <c r="G8" i="9"/>
  <c r="E9" i="9"/>
  <c r="H9" i="9"/>
  <c r="G9" i="9"/>
  <c r="E10" i="9"/>
  <c r="G10" i="9"/>
  <c r="H12" i="9"/>
  <c r="E13" i="9"/>
  <c r="F13" i="9"/>
  <c r="H3" i="9"/>
  <c r="G12" i="9"/>
  <c r="G3" i="9"/>
  <c r="G2" i="9"/>
  <c r="H2" i="9"/>
  <c r="E11" i="9"/>
  <c r="H11" i="9"/>
  <c r="F6" i="9"/>
  <c r="F3" i="9"/>
  <c r="F2" i="9"/>
  <c r="F12" i="9"/>
  <c r="G7" i="9"/>
  <c r="H4" i="9"/>
  <c r="H5" i="9"/>
  <c r="H13" i="9"/>
  <c r="F4" i="9"/>
  <c r="F7" i="9"/>
  <c r="G6" i="9"/>
  <c r="F8" i="9"/>
  <c r="H10" i="9"/>
  <c r="F9" i="9"/>
  <c r="F10" i="9"/>
  <c r="G13" i="9"/>
  <c r="H8" i="9"/>
  <c r="G11" i="9"/>
  <c r="F1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339AA-956F-4F52-8D29-95D6DD4B71B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E7C9385-5BAF-4AE6-BA53-54633577023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<sst xmlns="http://schemas.openxmlformats.org/spreadsheetml/2006/main" count="11039" uniqueCount="2136">
  <si>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</si>
  <si>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</si>
  <si>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</si>
  <si>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</si>
  <si>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</si>
  <si>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</si>
  <si>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</si>
  <si>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</si>
  <si>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</si>
  <si>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</si>
  <si>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</si>
  <si>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</si>
  <si>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</si>
  <si>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</si>
  <si>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</si>
  <si>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</si>
  <si>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</si>
  <si>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</si>
  <si>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</si>
  <si>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</si>
  <si>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</si>
  <si>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</si>
  <si>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</si>
  <si>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</si>
  <si>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</si>
  <si>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</si>
  <si>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</si>
  <si>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</si>
  <si>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</si>
  <si>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</si>
  <si>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</si>
  <si>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</si>
  <si>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</si>
  <si>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</si>
  <si>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</si>
  <si>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</si>
  <si>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</si>
  <si>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</si>
  <si>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</si>
  <si>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</si>
  <si>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</si>
  <si>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</si>
  <si>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</si>
  <si>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</si>
  <si>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</si>
  <si>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</si>
  <si>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</si>
  <si>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</si>
  <si>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</si>
  <si>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</si>
  <si>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</si>
  <si>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</si>
  <si>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</si>
  <si>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</si>
  <si>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</si>
  <si>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</si>
  <si>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</si>
  <si>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</si>
  <si>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</si>
  <si>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</si>
  <si>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</si>
  <si>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</si>
  <si>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</si>
  <si>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</si>
  <si>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</si>
  <si>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</si>
  <si>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</si>
  <si>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</si>
  <si>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</si>
  <si>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</si>
  <si>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</si>
  <si>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</si>
  <si>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</si>
  <si>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</si>
  <si>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</si>
  <si>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</si>
  <si>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</si>
  <si>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</si>
  <si>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</si>
  <si>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</si>
  <si>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</si>
  <si>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</si>
  <si>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</si>
  <si>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</si>
  <si>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</si>
  <si>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</si>
  <si>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</si>
  <si>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</si>
  <si>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</si>
  <si>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</si>
  <si>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</si>
  <si>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</si>
  <si>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</si>
  <si>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</si>
  <si>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</si>
  <si>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</si>
  <si>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</si>
  <si>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</si>
  <si>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</si>
  <si>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</si>
  <si>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</si>
  <si>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</si>
  <si>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</si>
  <si>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</si>
  <si>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</si>
  <si>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</si>
  <si>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</si>
  <si>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</si>
  <si>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</si>
  <si>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</si>
  <si>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</si>
  <si>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</si>
  <si>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</si>
  <si>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</si>
  <si>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</si>
  <si>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</si>
  <si>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</si>
  <si>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</si>
  <si>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</si>
  <si>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</si>
  <si>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</si>
  <si>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</si>
  <si>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</si>
  <si>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</si>
  <si>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</si>
  <si>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</si>
  <si>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</si>
  <si>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</si>
  <si>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</si>
  <si>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</si>
  <si>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</si>
  <si>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</si>
  <si>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</si>
  <si>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</si>
  <si>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</si>
  <si>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</si>
  <si>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</si>
  <si>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</si>
  <si>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</si>
  <si>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</si>
  <si>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</si>
  <si>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</si>
  <si>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</si>
  <si>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</si>
  <si>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</si>
  <si>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</si>
  <si>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</si>
  <si>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</si>
  <si>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</si>
  <si>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</si>
  <si>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</si>
  <si>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</si>
  <si>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</si>
  <si>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</si>
  <si>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</si>
  <si>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</si>
  <si>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</si>
  <si>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</si>
  <si>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</si>
  <si>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</si>
  <si>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</si>
  <si>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</si>
  <si>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</si>
  <si>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</si>
  <si>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</si>
  <si>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</si>
  <si>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</si>
  <si>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</si>
  <si>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</si>
  <si>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</si>
  <si>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</si>
  <si>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</si>
  <si>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</si>
  <si>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</si>
  <si>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</si>
  <si>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</si>
  <si>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</si>
  <si>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</si>
  <si>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</si>
  <si>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</si>
  <si>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</si>
  <si>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</si>
  <si>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</si>
  <si>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</si>
  <si>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</si>
  <si>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</si>
  <si>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</si>
  <si>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</si>
  <si>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</si>
  <si>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</si>
  <si>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</si>
  <si>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</si>
  <si>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</si>
  <si>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</si>
  <si>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</si>
  <si>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</si>
  <si>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</si>
  <si>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</si>
  <si>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</si>
  <si>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</si>
  <si>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</si>
  <si>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</si>
  <si>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</si>
  <si>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</si>
  <si>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</si>
  <si>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</si>
  <si>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</si>
  <si>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</si>
  <si>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</si>
  <si>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</si>
  <si>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</si>
  <si>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</si>
  <si>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</si>
  <si>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</si>
  <si>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</si>
  <si>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</si>
  <si>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</si>
  <si>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</si>
  <si>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</si>
  <si>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</si>
  <si>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</si>
  <si>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</si>
  <si>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</si>
  <si>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</si>
  <si>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</si>
  <si>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</si>
  <si>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</si>
  <si>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</si>
  <si>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</si>
  <si>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</si>
  <si>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</si>
  <si>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</si>
  <si>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</si>
  <si>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</si>
  <si>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</si>
  <si>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</si>
  <si>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</si>
  <si>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</si>
  <si>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</si>
  <si>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</si>
  <si>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</si>
  <si>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</si>
  <si>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</si>
  <si>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</si>
  <si>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</si>
  <si>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</si>
  <si>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</si>
  <si>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</si>
  <si>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</si>
  <si>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</si>
  <si>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</si>
  <si>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</si>
  <si>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</si>
  <si>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</si>
  <si>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</si>
  <si>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</si>
  <si>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</si>
  <si>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</si>
  <si>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</si>
  <si>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</si>
  <si>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</si>
  <si>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</si>
  <si>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</si>
  <si>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</si>
  <si>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</si>
  <si>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</si>
  <si>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</si>
  <si>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</si>
  <si>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</si>
  <si>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</si>
  <si>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</si>
  <si>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</si>
  <si>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</si>
  <si>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</si>
  <si>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</si>
  <si>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</si>
  <si>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</si>
  <si>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</si>
  <si>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</si>
  <si>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</si>
  <si>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</si>
  <si>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</si>
  <si>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</si>
  <si>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</si>
  <si>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</si>
  <si>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</si>
  <si>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</si>
  <si>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</si>
  <si>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</si>
  <si>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</si>
  <si>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</si>
  <si>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</si>
  <si>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</si>
  <si>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</si>
  <si>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</si>
  <si>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</si>
  <si>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</si>
  <si>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</si>
  <si>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</si>
  <si>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</si>
  <si>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</si>
  <si>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</si>
  <si>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</si>
  <si>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</si>
  <si>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</si>
  <si>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</si>
  <si>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</si>
  <si>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</si>
  <si>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</si>
  <si>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</si>
  <si>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</si>
  <si>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</si>
  <si>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</si>
  <si>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</si>
  <si>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</si>
  <si>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</si>
  <si>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</si>
  <si>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</si>
  <si>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</si>
  <si>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</si>
  <si>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</si>
  <si>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</si>
  <si>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</si>
  <si>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</si>
  <si>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</si>
  <si>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</si>
  <si>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</si>
  <si>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</si>
  <si>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</si>
  <si>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</si>
  <si>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</si>
  <si>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</si>
  <si>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</si>
  <si>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</si>
  <si>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</si>
  <si>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</si>
  <si>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</si>
  <si>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</si>
  <si>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</si>
  <si>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</si>
  <si>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</si>
  <si>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</si>
  <si>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</si>
  <si>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</si>
  <si>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</si>
  <si>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</si>
  <si>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</si>
  <si>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</si>
  <si>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</si>
  <si>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</si>
  <si>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</si>
  <si>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</si>
  <si>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</si>
  <si>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</si>
  <si>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</si>
  <si>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</si>
  <si>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</si>
  <si>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</si>
  <si>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</si>
  <si>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</si>
  <si>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</si>
  <si>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</si>
  <si>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</si>
  <si>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</si>
  <si>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</si>
  <si>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</si>
  <si>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</si>
  <si>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</si>
  <si>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</si>
  <si>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</si>
  <si>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</si>
  <si>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</si>
  <si>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</si>
  <si>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</si>
  <si>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</si>
  <si>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</si>
  <si>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</si>
  <si>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</si>
  <si>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</si>
  <si>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</si>
  <si>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</si>
  <si>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</si>
  <si>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</si>
  <si>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</si>
  <si>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</si>
  <si>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</si>
  <si>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</si>
  <si>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</si>
  <si>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</si>
  <si>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</si>
  <si>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</si>
  <si>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</si>
  <si>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</si>
  <si>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</si>
  <si>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</si>
  <si>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</si>
  <si>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</si>
  <si>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</si>
  <si>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</si>
  <si>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</si>
  <si>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</si>
  <si>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</si>
  <si>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</si>
  <si>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</si>
  <si>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</si>
  <si>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</si>
  <si>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</si>
  <si>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</si>
  <si>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</si>
  <si>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</si>
  <si>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</si>
  <si>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</si>
  <si>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</si>
  <si>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</si>
  <si>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</si>
  <si>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</si>
  <si>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</si>
  <si>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</si>
  <si>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</si>
  <si>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</si>
  <si>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</si>
  <si>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</si>
  <si>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</si>
  <si>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</si>
  <si>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</si>
  <si>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</si>
  <si>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</si>
  <si>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</si>
  <si>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</si>
  <si>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</si>
  <si>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</si>
  <si>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</si>
  <si>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</si>
  <si>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</si>
  <si>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</si>
  <si>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</si>
  <si>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</si>
  <si>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</si>
  <si>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</si>
  <si>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</si>
  <si>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</si>
  <si>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</si>
  <si>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</si>
  <si>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</si>
  <si>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</si>
  <si>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</si>
  <si>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</si>
  <si>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</si>
  <si>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</si>
  <si>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</si>
  <si>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</si>
  <si>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</si>
  <si>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</si>
  <si>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</si>
  <si>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</si>
  <si>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</si>
  <si>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</si>
  <si>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</si>
  <si>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</si>
  <si>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</si>
  <si>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</si>
  <si>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</si>
  <si>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</si>
  <si>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</si>
  <si>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</si>
  <si>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</si>
  <si>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</si>
  <si>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</si>
  <si>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</si>
  <si>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</si>
  <si>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</si>
  <si>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</si>
  <si>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</si>
  <si>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</si>
  <si>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</si>
  <si>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</si>
  <si>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</si>
  <si>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</si>
  <si>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</si>
  <si>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</si>
  <si>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</si>
  <si>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</si>
  <si>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</si>
  <si>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</si>
  <si>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</si>
  <si>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</si>
  <si>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</si>
  <si>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</si>
  <si>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</si>
  <si>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</si>
  <si>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</si>
  <si>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</si>
  <si>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</si>
  <si>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</si>
  <si>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</si>
  <si>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</si>
  <si>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</si>
  <si>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</si>
  <si>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</si>
  <si>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</si>
  <si>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</si>
  <si>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</si>
  <si>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</si>
  <si>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</si>
  <si>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</si>
  <si>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</si>
  <si>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</si>
  <si>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</si>
  <si>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</si>
  <si>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</si>
  <si>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</si>
  <si>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</si>
  <si>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</si>
  <si>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</si>
  <si>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</si>
  <si>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</si>
  <si>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</si>
  <si>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</si>
  <si>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</si>
  <si>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</si>
  <si>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</si>
  <si>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</si>
  <si>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</si>
  <si>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</si>
  <si>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</si>
  <si>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</si>
  <si>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</si>
  <si>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</si>
  <si>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</si>
  <si>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</si>
  <si>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</si>
  <si>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</si>
  <si>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</si>
  <si>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</si>
  <si>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</si>
  <si>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</si>
  <si>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</si>
  <si>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</si>
  <si>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</si>
  <si>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</si>
  <si>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</si>
  <si>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</si>
  <si>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</si>
  <si>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</si>
  <si>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</si>
  <si>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</si>
  <si>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</si>
  <si>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</si>
  <si>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</si>
  <si>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</si>
  <si>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</si>
  <si>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</si>
  <si>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</si>
  <si>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</si>
  <si>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</si>
  <si>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</si>
  <si>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</si>
  <si>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</si>
  <si>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</si>
  <si>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</si>
  <si>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</si>
  <si>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</si>
  <si>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</si>
  <si>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</si>
  <si>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</si>
  <si>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</si>
  <si>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</si>
  <si>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</si>
  <si>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</si>
  <si>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</si>
  <si>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</si>
  <si>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</si>
  <si>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</si>
  <si>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</si>
  <si>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</si>
  <si>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</si>
  <si>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</si>
  <si>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</si>
  <si>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</si>
  <si>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</si>
  <si>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</si>
  <si>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</si>
  <si>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</si>
  <si>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</si>
  <si>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</si>
  <si>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</si>
  <si>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</si>
  <si>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</si>
  <si>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</si>
  <si>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</si>
  <si>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</si>
  <si>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</si>
  <si>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</si>
  <si>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</si>
  <si>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</si>
  <si>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</si>
  <si>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</si>
  <si>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</si>
  <si>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</si>
  <si>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</si>
  <si>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</si>
  <si>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</si>
  <si>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</si>
  <si>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</si>
  <si>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</si>
  <si>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</si>
  <si>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</si>
  <si>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</si>
  <si>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</si>
  <si>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</si>
  <si>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</si>
  <si>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</si>
  <si>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</si>
  <si>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</si>
  <si>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</si>
  <si>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</si>
  <si>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</si>
  <si>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</si>
  <si>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</si>
  <si>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</si>
  <si>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</si>
  <si>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</si>
  <si>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</si>
  <si>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</si>
  <si>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</si>
  <si>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</si>
  <si>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</si>
  <si>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</si>
  <si>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</si>
  <si>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</si>
  <si>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</si>
  <si>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</si>
  <si>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</si>
  <si>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</si>
  <si>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</si>
  <si>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</si>
  <si>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</si>
  <si>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</si>
  <si>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</si>
  <si>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</si>
  <si>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</si>
  <si>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</si>
  <si>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</si>
  <si>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</si>
  <si>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</si>
  <si>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</si>
  <si>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</si>
  <si>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</si>
  <si>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</si>
  <si>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</si>
  <si>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</si>
  <si>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</si>
  <si>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</si>
  <si>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</si>
  <si>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</si>
  <si>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</si>
  <si>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</si>
  <si>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</si>
  <si>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</si>
  <si>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</si>
  <si>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</si>
  <si>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</si>
  <si>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</si>
  <si>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</si>
  <si>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</si>
  <si>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</si>
  <si>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</si>
  <si>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</si>
  <si>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</si>
  <si>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</si>
  <si>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</si>
  <si>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</si>
  <si>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</si>
  <si>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</si>
  <si>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</si>
  <si>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</si>
  <si>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</si>
  <si>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</si>
  <si>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</si>
  <si>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</si>
  <si>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</si>
  <si>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</si>
  <si>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</si>
  <si>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</si>
  <si>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</si>
  <si>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</si>
  <si>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</si>
  <si>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</si>
  <si>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</si>
  <si>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</si>
  <si>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</si>
  <si>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</si>
  <si>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</si>
  <si>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</si>
  <si>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</si>
  <si>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</si>
  <si>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</si>
  <si>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</si>
  <si>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</si>
  <si>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</si>
  <si>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</si>
  <si>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</si>
  <si>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</si>
  <si>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</si>
  <si>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</si>
  <si>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</si>
  <si>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</si>
  <si>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</si>
  <si>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</si>
  <si>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</si>
  <si>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</si>
  <si>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</si>
  <si>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</si>
  <si>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</si>
  <si>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</si>
  <si>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</si>
  <si>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</si>
  <si>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</si>
  <si>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</si>
  <si>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</si>
  <si>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</si>
  <si>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</si>
  <si>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</si>
  <si>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</si>
  <si>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</si>
  <si>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</si>
  <si>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</si>
  <si>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</si>
  <si>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</si>
  <si>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</si>
  <si>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</si>
  <si>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</si>
  <si>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</si>
  <si>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</si>
  <si>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</si>
  <si>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</si>
  <si>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</si>
  <si>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</si>
  <si>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</si>
  <si>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</si>
  <si>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</si>
  <si>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</si>
  <si>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</si>
  <si>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</si>
  <si>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</si>
  <si>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</si>
  <si>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</si>
  <si>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</si>
  <si>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</si>
  <si>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</si>
  <si>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</si>
  <si>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</si>
  <si>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</si>
  <si>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</si>
  <si>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</si>
  <si>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</si>
  <si>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</si>
  <si>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</si>
  <si>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</si>
  <si>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</si>
  <si>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</si>
  <si>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</si>
  <si>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</si>
  <si>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</si>
  <si>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</si>
  <si>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</si>
  <si>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</si>
  <si>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</si>
  <si>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</si>
  <si>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</si>
  <si>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</si>
  <si>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</si>
  <si>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</si>
  <si>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</si>
  <si>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</si>
  <si>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</si>
  <si>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</si>
  <si>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</si>
  <si>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</si>
  <si>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</si>
  <si>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</si>
  <si>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</si>
  <si>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</si>
  <si>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</si>
  <si>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</si>
  <si>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</si>
  <si>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</si>
  <si>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</si>
  <si>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</si>
  <si>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</si>
  <si>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</si>
  <si>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</si>
  <si>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</si>
  <si>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</si>
  <si>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</si>
  <si>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</si>
  <si>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</si>
  <si>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</si>
  <si>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</si>
  <si>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</si>
  <si>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</si>
  <si>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</si>
  <si>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</si>
  <si>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</si>
  <si>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</si>
  <si>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</si>
  <si>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</si>
  <si>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</si>
  <si>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</si>
  <si>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</si>
  <si>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</si>
  <si>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</si>
  <si>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</si>
  <si>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</si>
  <si>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</si>
  <si>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</si>
  <si>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</si>
  <si>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</si>
  <si>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</si>
  <si>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</si>
  <si>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</si>
  <si>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</si>
  <si>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</si>
  <si>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</si>
  <si>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</si>
  <si>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</si>
  <si>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</si>
  <si>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</si>
  <si>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</si>
  <si>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</si>
  <si>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</si>
  <si>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</si>
  <si>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</si>
  <si>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</si>
  <si>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</si>
  <si>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</si>
  <si>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</si>
  <si>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</si>
  <si>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</si>
  <si>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</si>
  <si>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</si>
  <si>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</si>
  <si>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</si>
  <si>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</si>
  <si>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</si>
  <si>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</si>
  <si>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</si>
  <si>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</si>
  <si>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</si>
  <si>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</si>
  <si>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</si>
  <si>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</si>
  <si>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</si>
  <si>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</si>
  <si>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</si>
  <si>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</si>
  <si>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</si>
  <si>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</si>
  <si>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</si>
  <si>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</si>
  <si>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</si>
  <si>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</si>
  <si>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</si>
  <si>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</si>
  <si>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</si>
  <si>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</si>
  <si>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</si>
  <si>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</si>
  <si>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</si>
  <si>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</si>
  <si>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</si>
  <si>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</si>
  <si>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</si>
  <si>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</si>
  <si>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</si>
  <si>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</si>
  <si>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</si>
  <si>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</si>
  <si>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</si>
  <si>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</si>
  <si>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</si>
  <si>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</si>
  <si>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</si>
  <si>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</si>
  <si>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</si>
  <si>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</si>
  <si>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</si>
  <si>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</si>
  <si>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</si>
  <si>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</si>
  <si>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</si>
  <si>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</si>
  <si>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</si>
  <si>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</si>
  <si>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</si>
  <si>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</si>
  <si>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</si>
  <si>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</si>
  <si>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</si>
  <si>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</si>
  <si>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</si>
  <si>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</si>
  <si>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</si>
  <si>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</si>
  <si>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</si>
  <si>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</si>
  <si>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</si>
  <si>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</si>
  <si>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</si>
  <si>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</si>
  <si>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</si>
  <si>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</si>
  <si>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</si>
  <si>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</si>
  <si>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</si>
  <si>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</si>
  <si>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</si>
  <si>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</si>
  <si>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</si>
  <si>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</si>
  <si>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</si>
  <si>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</si>
  <si>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</si>
  <si>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</si>
  <si>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</si>
  <si>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</si>
  <si>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</si>
  <si>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</si>
  <si>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</si>
  <si>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</si>
  <si>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</si>
  <si>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</si>
  <si>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</si>
  <si>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</si>
  <si>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</si>
  <si>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</si>
  <si>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</si>
  <si>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</si>
  <si>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</si>
  <si>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</si>
  <si>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</si>
  <si>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</si>
  <si>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</si>
  <si>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</si>
  <si>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</si>
  <si>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</si>
  <si>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</si>
  <si>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</si>
  <si>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</si>
  <si>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</si>
  <si>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</si>
  <si>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</si>
  <si>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</si>
  <si>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</si>
  <si>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</si>
  <si>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</si>
  <si>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</si>
  <si>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</si>
  <si>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</si>
  <si>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</si>
  <si>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</si>
  <si>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</si>
  <si>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</si>
  <si>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</si>
  <si>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</si>
  <si>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</si>
  <si>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</si>
  <si>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</si>
  <si>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</si>
  <si>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</si>
  <si>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</si>
  <si>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</si>
  <si>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</si>
  <si>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</si>
  <si>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</si>
  <si>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</si>
  <si>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</si>
  <si>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</si>
  <si>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</si>
  <si>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</si>
  <si>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</si>
  <si>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</si>
  <si>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</si>
  <si>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</si>
  <si>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</si>
  <si>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</si>
  <si>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</si>
  <si>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</si>
  <si>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</si>
  <si>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</si>
  <si>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</si>
  <si>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</si>
  <si>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</si>
  <si>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</si>
  <si>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</si>
  <si>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</si>
  <si>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</si>
  <si>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</si>
  <si>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</si>
  <si>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</si>
  <si>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</si>
  <si>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</si>
  <si>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</si>
  <si>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</si>
  <si>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</si>
  <si>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</si>
  <si>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</si>
  <si>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</si>
  <si>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</si>
  <si>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</si>
  <si>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</si>
  <si>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</si>
  <si>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</si>
  <si>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</si>
  <si>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</si>
  <si>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</si>
  <si>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</si>
  <si>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</si>
  <si>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</si>
  <si>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</si>
  <si>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</si>
  <si>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</si>
  <si>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</si>
  <si>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</si>
  <si>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</si>
  <si>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</si>
  <si>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</si>
  <si>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</si>
  <si>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</si>
  <si>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</si>
  <si>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</si>
  <si>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</si>
  <si>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</si>
  <si>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</si>
  <si>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</si>
  <si>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</si>
  <si>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</si>
  <si>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</si>
  <si>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</si>
  <si>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</si>
  <si>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</si>
  <si>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</si>
  <si>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</si>
  <si>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</si>
  <si>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</si>
  <si>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</si>
  <si>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</si>
  <si>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</si>
  <si>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</si>
  <si>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</si>
  <si>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</si>
  <si>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</si>
  <si>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</si>
  <si>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</si>
  <si>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</si>
  <si>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</si>
  <si>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</si>
  <si>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</si>
  <si>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</si>
  <si>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</si>
  <si>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</si>
  <si>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</si>
  <si>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</si>
  <si>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</si>
  <si>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</si>
  <si>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</si>
  <si>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</si>
  <si>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</si>
  <si>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</si>
  <si>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</si>
  <si>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</si>
  <si>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</si>
  <si>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</si>
  <si>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</si>
  <si>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</si>
  <si>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</si>
  <si>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</si>
  <si>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</si>
  <si>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</si>
  <si>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</si>
  <si>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</si>
  <si>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</si>
  <si>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</si>
  <si>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</si>
  <si>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</si>
  <si>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</si>
  <si>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</si>
  <si>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</si>
  <si>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</si>
  <si>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</si>
  <si>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</si>
  <si>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</si>
  <si>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</si>
  <si>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</si>
  <si>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</si>
  <si>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</si>
  <si>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</si>
  <si>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</si>
  <si>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</si>
  <si>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</si>
  <si>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</si>
  <si>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</si>
  <si>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</si>
  <si>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</si>
  <si>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</si>
  <si>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</si>
  <si>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</si>
  <si>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</si>
  <si>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</si>
  <si>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</si>
  <si>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</si>
  <si>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</si>
  <si>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</si>
  <si>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</si>
  <si>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</si>
  <si>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</si>
  <si>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</si>
  <si>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</si>
  <si>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</si>
  <si>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</si>
  <si>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</si>
  <si>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</si>
  <si>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</si>
  <si>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</si>
  <si>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</si>
  <si>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</si>
  <si>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</si>
  <si>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</si>
  <si>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</si>
  <si>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</si>
  <si>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</si>
  <si>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</si>
  <si>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</si>
  <si>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</si>
  <si>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</si>
  <si>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</si>
  <si>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</si>
  <si>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</si>
  <si>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</si>
  <si>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</si>
  <si>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</si>
  <si>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</si>
  <si>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</si>
  <si>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</si>
  <si>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</si>
  <si>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</si>
  <si>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</si>
  <si>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</si>
  <si>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</si>
  <si>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</si>
  <si>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</si>
  <si>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</si>
  <si>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</si>
  <si>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</si>
  <si>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</si>
  <si>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</si>
  <si>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</si>
  <si>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</si>
  <si>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</si>
  <si>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</si>
  <si>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</si>
  <si>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</si>
  <si>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</si>
  <si>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</si>
  <si>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</si>
  <si>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</si>
  <si>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</si>
  <si>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</si>
  <si>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</si>
  <si>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</si>
  <si>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</si>
  <si>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</si>
  <si>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</si>
  <si>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</si>
  <si>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</si>
  <si>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</si>
  <si>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</si>
  <si>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</si>
  <si>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</si>
  <si>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</si>
  <si>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</si>
  <si>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</si>
  <si>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</si>
  <si>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</si>
  <si>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</si>
  <si>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</si>
  <si>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</si>
  <si>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</si>
  <si>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</si>
  <si>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</si>
  <si>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</si>
  <si>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</si>
  <si>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</si>
  <si>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</si>
  <si>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</si>
  <si>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</si>
  <si>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</si>
  <si>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</si>
  <si>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</si>
  <si>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</si>
  <si>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</si>
  <si>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</si>
  <si>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</si>
  <si>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</si>
  <si>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</si>
  <si>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</si>
  <si>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</si>
  <si>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</si>
  <si>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</si>
  <si>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</si>
  <si>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</si>
  <si>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</si>
  <si>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</si>
  <si>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</si>
  <si>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</si>
  <si>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</si>
  <si>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</si>
  <si>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</si>
  <si>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</si>
  <si>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</si>
  <si>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</si>
  <si>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</si>
  <si>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</si>
  <si>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</si>
  <si>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</si>
  <si>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</si>
  <si>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</si>
  <si>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</si>
  <si>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</si>
  <si>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</si>
  <si>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</si>
  <si>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</si>
  <si>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</si>
  <si>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</si>
  <si>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</si>
  <si>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</si>
  <si>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</si>
  <si>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</si>
  <si>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</si>
  <si>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</si>
  <si>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</si>
  <si>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</si>
  <si>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</si>
  <si>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</si>
  <si>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</si>
  <si>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</si>
  <si>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</si>
  <si>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</si>
  <si>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</si>
  <si>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</si>
  <si>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</si>
  <si>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</si>
  <si>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</si>
  <si>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</si>
  <si>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</si>
  <si>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</si>
  <si>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</si>
  <si>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</si>
  <si>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</si>
  <si>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</si>
  <si>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</si>
  <si>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</si>
  <si>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</si>
  <si>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</si>
  <si>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</si>
  <si>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</si>
  <si>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</si>
  <si>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</si>
  <si>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</si>
  <si>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</si>
  <si>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</si>
  <si>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</si>
  <si>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</si>
  <si>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</si>
  <si>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</si>
  <si>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</si>
  <si>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</si>
  <si>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</si>
  <si>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</si>
  <si>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</si>
  <si>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</si>
  <si>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</si>
  <si>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</si>
  <si>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</si>
  <si>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</si>
  <si>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</si>
  <si>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</si>
  <si>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</si>
  <si>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</si>
  <si>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</si>
  <si>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</si>
  <si>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</si>
  <si>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</si>
  <si>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</si>
  <si>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</si>
  <si>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</si>
  <si>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</si>
  <si>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</si>
  <si>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</si>
  <si>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</si>
  <si>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</si>
  <si>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</si>
  <si>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</si>
  <si>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</si>
  <si>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</si>
  <si>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</si>
  <si>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</si>
  <si>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</si>
  <si>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</si>
  <si>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</si>
  <si>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</si>
  <si>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</si>
  <si>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</si>
  <si>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</si>
  <si>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</si>
  <si>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</si>
  <si>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</si>
  <si>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</si>
  <si>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</si>
  <si>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</si>
  <si>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</si>
  <si>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</si>
  <si>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</si>
  <si>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</si>
  <si>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</si>
  <si>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</si>
  <si>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</si>
  <si>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</si>
  <si>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</si>
  <si>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</si>
  <si>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</si>
  <si>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</si>
  <si>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</si>
  <si>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</si>
  <si>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</si>
  <si>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</si>
  <si>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</si>
  <si>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</si>
  <si>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</si>
  <si>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</si>
  <si>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</si>
  <si>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</si>
  <si>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</si>
  <si>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</si>
  <si>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</si>
  <si>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</si>
  <si>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</si>
  <si>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</si>
  <si>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</si>
  <si>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</si>
  <si>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</si>
  <si>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</si>
  <si>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</si>
  <si>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</si>
  <si>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</si>
  <si>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</si>
  <si>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</si>
  <si>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</si>
  <si>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</si>
  <si>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</si>
  <si>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</si>
  <si>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</si>
  <si>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</si>
  <si>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</si>
  <si>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</si>
  <si>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</si>
  <si>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</si>
  <si>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</si>
  <si>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</si>
  <si>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</si>
  <si>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</si>
  <si>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</si>
  <si>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</si>
  <si>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</si>
  <si>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</si>
  <si>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</si>
  <si>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</si>
  <si>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</si>
  <si>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</si>
  <si>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</si>
  <si>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</si>
  <si>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</si>
  <si>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</si>
  <si>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</si>
  <si>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</si>
  <si>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</si>
  <si>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</si>
  <si>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</si>
  <si>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</si>
  <si>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</si>
  <si>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</si>
  <si>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</si>
  <si>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</si>
  <si>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</si>
  <si>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</si>
  <si>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</si>
  <si>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</si>
  <si>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</si>
  <si>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</si>
  <si>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</si>
  <si>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</si>
  <si>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</si>
  <si>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</si>
  <si>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</si>
  <si>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</si>
  <si>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</si>
  <si>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</si>
  <si>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</si>
  <si>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</si>
  <si>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</si>
  <si>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</si>
  <si>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</si>
  <si>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</si>
  <si>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</si>
  <si>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</si>
  <si>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</si>
  <si>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</si>
  <si>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</si>
  <si>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</si>
  <si>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</si>
  <si>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</si>
  <si>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</si>
  <si>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</si>
  <si>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</si>
  <si>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</si>
  <si>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</si>
  <si>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</si>
  <si>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</si>
  <si>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</si>
  <si>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</si>
  <si>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</si>
  <si>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</si>
  <si>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</si>
  <si>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</si>
  <si>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</si>
  <si>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</si>
  <si>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</si>
  <si>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</si>
  <si>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</si>
  <si>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</si>
  <si>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</si>
  <si>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</si>
  <si>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</si>
  <si>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</si>
  <si>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</si>
  <si>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</si>
  <si>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</si>
  <si>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</si>
  <si>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</si>
  <si>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</si>
  <si>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</si>
  <si>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</si>
  <si>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</si>
  <si>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</si>
  <si>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</si>
  <si>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</si>
  <si>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</si>
  <si>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</si>
  <si>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</si>
  <si>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</si>
  <si>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</si>
  <si>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</si>
  <si>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</si>
  <si>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</si>
  <si>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</si>
  <si>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</si>
  <si>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</si>
  <si>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</si>
  <si>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</si>
  <si>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</si>
  <si>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</si>
  <si>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</si>
  <si>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</si>
  <si>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</si>
  <si>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</si>
  <si>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</si>
  <si>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</si>
  <si>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</si>
  <si>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</si>
  <si>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</si>
  <si>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</si>
  <si>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</si>
  <si>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</si>
  <si>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</si>
  <si>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</si>
  <si>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</si>
  <si>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</si>
  <si>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</si>
  <si>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</si>
  <si>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</si>
  <si>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</si>
  <si>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</si>
  <si>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</si>
  <si>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</si>
  <si>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</si>
  <si>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</si>
  <si>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</si>
  <si>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</si>
  <si>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</si>
  <si>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</si>
  <si>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</si>
  <si>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</si>
  <si>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</si>
  <si>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</si>
  <si>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</si>
  <si>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</si>
  <si>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</si>
  <si>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</si>
  <si>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</si>
  <si>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</si>
  <si>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</si>
  <si>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</si>
  <si>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</si>
  <si>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</si>
  <si>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</si>
  <si>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</si>
  <si>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</si>
  <si>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</si>
  <si>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</si>
  <si>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</si>
  <si>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</si>
  <si>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</si>
  <si>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</si>
  <si>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</si>
  <si>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</si>
  <si>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</si>
  <si>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</si>
  <si>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</si>
  <si>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</si>
  <si>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</si>
  <si>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</si>
  <si>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</si>
  <si>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</si>
  <si>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</si>
  <si>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</si>
  <si>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</si>
  <si>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</si>
  <si>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</si>
  <si>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</si>
  <si>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</si>
  <si>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</si>
  <si>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</si>
  <si>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</si>
  <si>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</si>
  <si>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</si>
  <si>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</si>
  <si>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</si>
  <si>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</si>
  <si>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</si>
  <si>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</si>
  <si>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</si>
  <si>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</si>
  <si>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</si>
  <si>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</si>
  <si>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</si>
  <si>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</si>
  <si>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</si>
  <si>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</si>
  <si>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</si>
  <si>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</si>
  <si>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</si>
  <si>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</si>
  <si>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</si>
  <si>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</si>
  <si>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</si>
  <si>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</si>
  <si>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</si>
  <si>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</si>
  <si>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</si>
  <si>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</si>
  <si>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</si>
  <si>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</si>
  <si>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</si>
  <si>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</si>
  <si>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</si>
  <si>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</si>
  <si>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</si>
  <si>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</si>
  <si>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</si>
  <si>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</si>
  <si>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</si>
  <si>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</si>
  <si>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</si>
  <si>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</si>
  <si>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</si>
  <si>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</si>
  <si>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</si>
  <si>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</si>
  <si>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</si>
  <si>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</si>
  <si>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</si>
  <si>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</si>
  <si>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</si>
  <si>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</si>
  <si>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</si>
  <si>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</si>
  <si>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</si>
  <si>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</si>
  <si>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</si>
  <si>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</si>
  <si>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</si>
  <si>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</si>
  <si>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</si>
  <si>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</si>
  <si>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</si>
  <si>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</si>
  <si>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</si>
  <si>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</si>
  <si>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</si>
  <si>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</si>
  <si>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</si>
  <si>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</si>
  <si>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</si>
  <si>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</si>
  <si>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</si>
  <si>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</si>
  <si>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</si>
  <si>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</si>
  <si>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</si>
  <si>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</si>
  <si>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</si>
  <si>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</si>
  <si>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</si>
  <si>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</si>
  <si>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</si>
  <si>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</si>
  <si>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</si>
  <si>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</si>
  <si>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</si>
  <si>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</si>
  <si>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</si>
  <si>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</si>
  <si>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</si>
  <si>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</si>
  <si>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</si>
  <si>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</si>
  <si>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</si>
  <si>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</si>
  <si>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</si>
  <si>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</si>
  <si>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</si>
  <si>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</si>
  <si>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</si>
  <si>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</si>
  <si>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</si>
  <si>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</si>
  <si>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</si>
  <si>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</si>
  <si>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</si>
  <si>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</si>
  <si>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</si>
  <si>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</si>
  <si>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</si>
  <si>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</si>
  <si>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</si>
  <si>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</si>
  <si>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</si>
  <si>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</si>
  <si>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</si>
  <si>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</si>
  <si>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</si>
  <si>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</si>
  <si>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</si>
  <si>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</si>
  <si>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</si>
  <si>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</si>
  <si>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</si>
  <si>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</si>
  <si>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</si>
  <si>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</si>
  <si>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</si>
  <si>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</si>
  <si>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</si>
  <si>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</si>
  <si>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</si>
  <si>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</si>
  <si>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</si>
  <si>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</si>
  <si>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</si>
  <si>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</si>
  <si>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</si>
  <si>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</si>
  <si>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</si>
  <si>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</si>
  <si>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</si>
  <si>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</si>
  <si>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</si>
  <si>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</si>
  <si>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</si>
  <si>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</si>
  <si>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</si>
  <si>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</si>
  <si>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</si>
  <si>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</si>
  <si>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</si>
  <si>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</si>
  <si>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</si>
  <si>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</si>
  <si>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</si>
  <si>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</si>
  <si>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</si>
  <si>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</si>
  <si>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</si>
  <si>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</si>
  <si>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</si>
  <si>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</si>
  <si>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</si>
  <si>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</si>
  <si>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</si>
  <si>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</si>
  <si>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</si>
  <si>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</si>
  <si>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</si>
  <si>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</si>
  <si>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</si>
  <si>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</si>
  <si>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</si>
  <si>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</si>
  <si>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</si>
  <si>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</si>
  <si>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</si>
  <si>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</si>
  <si>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</si>
  <si>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</si>
  <si>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</si>
  <si>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</si>
  <si>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</si>
  <si>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</si>
  <si>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</si>
  <si>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</si>
  <si>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</si>
  <si>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</si>
  <si>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</si>
  <si>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</si>
  <si>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</si>
  <si>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</si>
  <si>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</si>
  <si>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</si>
  <si>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</si>
  <si>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</si>
  <si>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</si>
  <si>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</si>
  <si>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</si>
  <si>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</si>
  <si>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</si>
  <si>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</si>
  <si>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</si>
  <si>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</si>
  <si>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</si>
  <si>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</si>
  <si>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</si>
  <si>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</si>
  <si>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</si>
  <si>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</si>
  <si>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</si>
  <si>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</si>
  <si>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</si>
  <si>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</si>
  <si>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</si>
  <si>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</si>
  <si>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</si>
  <si>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</si>
  <si>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</si>
  <si>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</si>
  <si>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</si>
  <si>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</si>
  <si>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</si>
  <si>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</si>
  <si>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</si>
  <si>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</si>
  <si>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</si>
  <si>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</si>
  <si>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</si>
  <si>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</si>
  <si>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</si>
  <si>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</si>
  <si>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</si>
  <si>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</si>
  <si>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</si>
  <si>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</si>
  <si>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</si>
  <si>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</si>
  <si>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</si>
  <si>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</si>
  <si>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</si>
  <si>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</si>
  <si>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</si>
  <si>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</si>
  <si>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</si>
  <si>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</si>
  <si>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</si>
  <si>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</si>
  <si>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</si>
  <si>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</si>
  <si>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</si>
  <si>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</si>
  <si>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</si>
  <si>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</si>
  <si>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</si>
  <si>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</si>
  <si>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</si>
  <si>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</si>
  <si>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</si>
  <si>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</si>
  <si>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</si>
  <si>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</si>
  <si>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</si>
  <si>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</si>
  <si>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</si>
  <si>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</si>
  <si>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</si>
  <si>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</si>
  <si>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</si>
  <si>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</si>
  <si>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</si>
  <si>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</si>
  <si>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</si>
  <si>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</si>
  <si>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</si>
  <si>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</si>
  <si>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</si>
  <si>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</si>
  <si>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</si>
  <si>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</si>
  <si>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</si>
  <si>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</si>
  <si>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</si>
  <si>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</si>
  <si>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</si>
  <si>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</si>
  <si>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</si>
  <si>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</si>
  <si>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</si>
  <si>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</si>
  <si>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</si>
  <si>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</si>
  <si>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</si>
  <si>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</si>
  <si>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</si>
  <si>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</si>
  <si>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</si>
  <si>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</si>
  <si>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</si>
  <si>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</si>
  <si>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</si>
  <si>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</si>
  <si>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</si>
  <si>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</si>
  <si>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</si>
  <si>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</si>
  <si>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</si>
  <si>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</si>
  <si>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</si>
  <si>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</si>
  <si>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</si>
  <si>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</si>
  <si>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</si>
  <si>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</si>
  <si>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</si>
  <si>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</si>
  <si>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</si>
  <si>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</si>
  <si>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</si>
  <si>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</si>
  <si>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</si>
  <si>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</si>
  <si>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</si>
  <si>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</si>
  <si>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</si>
  <si>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</si>
  <si>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</si>
  <si>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</si>
  <si>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</si>
  <si>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</si>
  <si>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</si>
  <si>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</si>
  <si>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</si>
  <si>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</si>
  <si>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</si>
  <si>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</si>
  <si>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</si>
  <si>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</si>
  <si>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</si>
  <si>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</si>
  <si>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</si>
  <si>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</si>
  <si>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</si>
  <si>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</si>
  <si>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</si>
  <si>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</si>
  <si>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</si>
  <si>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</si>
  <si>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</si>
  <si>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</si>
  <si>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</si>
  <si>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</si>
  <si>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</si>
  <si>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</si>
  <si>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</si>
  <si>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</si>
  <si>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</si>
  <si>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</si>
  <si>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</si>
  <si>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</si>
  <si>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</si>
  <si>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</si>
  <si>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</si>
  <si>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</si>
  <si>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</si>
  <si>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</si>
  <si>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</si>
  <si>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</si>
  <si>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</si>
  <si>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</si>
  <si>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</si>
  <si>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</si>
  <si>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</si>
  <si>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</si>
  <si>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</si>
  <si>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</si>
  <si>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</si>
  <si>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</si>
  <si>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</si>
  <si>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</si>
  <si>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</si>
  <si>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</si>
  <si>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</si>
  <si>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</si>
  <si>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</si>
  <si>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</si>
  <si>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</si>
  <si>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</si>
  <si>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</si>
  <si>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</si>
  <si>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</si>
  <si>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</si>
  <si>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</si>
  <si>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</si>
  <si>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</si>
  <si>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</si>
  <si>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</si>
  <si>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</si>
  <si>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</si>
  <si>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</si>
  <si>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</si>
  <si>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</si>
  <si>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</si>
  <si>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</si>
  <si>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</si>
  <si>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</si>
  <si>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</si>
  <si>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</si>
  <si>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</si>
  <si>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</si>
  <si>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</si>
  <si>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</si>
  <si>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</si>
  <si>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</si>
  <si>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</si>
  <si>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</si>
  <si>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</si>
  <si>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</si>
  <si>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</si>
  <si>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</si>
  <si>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</si>
  <si>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</si>
  <si>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</si>
  <si>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</si>
  <si>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</si>
  <si>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</si>
  <si>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</si>
  <si>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</si>
  <si>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</si>
  <si>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</si>
  <si>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</si>
  <si>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</si>
  <si>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</si>
  <si>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</si>
  <si>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</si>
  <si>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</si>
  <si>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</si>
  <si>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</si>
  <si>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</si>
  <si>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</si>
  <si>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</si>
  <si>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</si>
  <si>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</si>
  <si>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</si>
  <si>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</si>
  <si>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</si>
  <si>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</si>
  <si>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</si>
  <si>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</si>
  <si>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</si>
  <si>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</si>
  <si>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</si>
  <si>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</si>
  <si>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</si>
  <si>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</si>
  <si>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</si>
  <si>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</si>
  <si>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</si>
  <si>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</si>
  <si>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</si>
  <si>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</si>
  <si>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</si>
  <si>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</si>
  <si>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</si>
  <si>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</si>
  <si>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</si>
  <si>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</si>
  <si>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</si>
  <si>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</si>
  <si>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</si>
  <si>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</si>
  <si>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</si>
  <si>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</si>
  <si>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</si>
  <si>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</si>
  <si>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</si>
  <si>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</si>
  <si>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</si>
  <si>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</si>
  <si>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</si>
  <si>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</si>
  <si>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</si>
  <si>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</si>
  <si>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</si>
  <si>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</si>
  <si>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</si>
  <si>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</si>
  <si>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</si>
  <si>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</si>
  <si>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</si>
  <si>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</si>
  <si>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</si>
  <si>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</si>
  <si>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</si>
  <si>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</si>
  <si>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</si>
  <si>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</si>
  <si>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</si>
  <si>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</si>
  <si>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</si>
  <si>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</si>
  <si>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</si>
  <si>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</si>
  <si>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</si>
  <si>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</si>
  <si>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</si>
  <si>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</si>
  <si>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</si>
  <si>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</si>
  <si>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</si>
  <si>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</si>
  <si>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</si>
  <si>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</si>
  <si>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</si>
  <si>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</si>
  <si>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</si>
  <si>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</si>
  <si>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</si>
  <si>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</si>
  <si>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</si>
  <si>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</si>
  <si>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</si>
  <si>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</si>
  <si>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</si>
  <si>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</si>
  <si>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Count of outcome</t>
  </si>
  <si>
    <t>(All)</t>
  </si>
  <si>
    <t>Date Created Conversion</t>
  </si>
  <si>
    <t>Date Ended Conversion</t>
  </si>
  <si>
    <t>All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</si>
  <si>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</si>
  <si>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</si>
  <si>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</si>
  <si>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</si>
  <si>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</si>
  <si>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</si>
  <si>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</si>
  <si>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</si>
  <si>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</si>
  <si>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</si>
  <si>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</si>
  <si>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</si>
  <si>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</si>
  <si>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</si>
  <si>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</si>
  <si>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</si>
  <si>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</si>
  <si>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</si>
  <si>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</si>
  <si>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</si>
  <si>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</si>
  <si>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</si>
  <si>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</si>
  <si>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</si>
  <si>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</si>
  <si>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</si>
  <si>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</si>
  <si>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</si>
  <si>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</si>
  <si>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</si>
  <si>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</si>
  <si>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</si>
  <si>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</si>
  <si>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backers_count</t>
  </si>
  <si>
    <t>mean of backers</t>
  </si>
  <si>
    <t>median of backers</t>
  </si>
  <si>
    <t>min num of backers</t>
  </si>
  <si>
    <t>max num of backers</t>
  </si>
  <si>
    <t>varience of backers</t>
  </si>
  <si>
    <t>SD of backers</t>
  </si>
  <si>
    <t>manual varience</t>
  </si>
  <si>
    <t>Mean</t>
  </si>
  <si>
    <t>Failed</t>
  </si>
  <si>
    <t>Successful</t>
  </si>
  <si>
    <t>Median</t>
  </si>
  <si>
    <t>Use your data to determine whether the mean or the median better summarizes the data</t>
  </si>
  <si>
    <t>Min</t>
  </si>
  <si>
    <t>Max</t>
  </si>
  <si>
    <t>Variance</t>
  </si>
  <si>
    <t>SD</t>
  </si>
  <si>
    <t>manual variance</t>
  </si>
  <si>
    <t>Use your data to determine if there is more variability with successful or unsuccessful campaigns. Does this make sense? Why or why not?</t>
  </si>
  <si>
    <t>z scores</t>
  </si>
  <si>
    <t>The data would be best summarized using the median because of the outliers in the data set. These outliers affect the mean, causing the data to be skewed.</t>
  </si>
  <si>
    <t>It seems to make more sense to consider the z scores when determining variability between successful and unsuccessful campaigns because the variance and standard deviation data points seem skewed. In comparing the z scores of the successful and unsuccessful campaigns, they fall within the range of -1 to 2. This makes sense as most data falls 1 standard deviation below the mean, and most of the data lies near the median.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</si>
  <si>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</si>
  <si>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</si>
  <si>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</si>
  <si>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</si>
  <si>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</si>
  <si>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</si>
  <si>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Attempt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</si>
</sst>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040C28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42" applyNumberFormat="1" applyFont="1"/>
    <xf numFmtId="0" fontId="16" fillId="0" borderId="0" xfId="42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9" fontId="0" fillId="0" borderId="0" xfId="42" applyFont="1"/>
    <xf numFmtId="0" fontId="16" fillId="33" borderId="0" xfId="0" applyFont="1" applyFill="1"/>
    <xf numFmtId="0" fontId="18" fillId="33" borderId="0" xfId="0" applyFont="1" applyFill="1" applyAlignment="1">
      <alignment horizontal="left" vertical="center" wrapText="1"/>
    </xf>
    <xf numFmtId="9" fontId="16" fillId="33" borderId="0" xfId="42" applyFont="1" applyFill="1"/>
    <xf numFmtId="9" fontId="0" fillId="33" borderId="0" xfId="42" applyFont="1" applyFill="1"/>
    <xf numFmtId="0" fontId="21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horizontal="center"/>
    </xf>
    <xf numFmtId="0" fontId="19" fillId="0" borderId="0" xfId="0" applyFont="1"/>
    <xf numFmtId="0" fontId="14" fillId="34" borderId="0" xfId="0" applyFont="1" applyFill="1"/>
    <xf numFmtId="0" fontId="19" fillId="34" borderId="0" xfId="0" applyFont="1" applyFill="1"/>
    <xf numFmtId="0" fontId="22" fillId="34" borderId="0" xfId="0" applyFont="1" applyFill="1"/>
    <xf numFmtId="0" fontId="22" fillId="0" borderId="0" xfId="0" applyFont="1"/>
    <xf numFmtId="0" fontId="23" fillId="0" borderId="0" xfId="0" applyFont="1"/>
    <xf numFmtId="0" fontId="18" fillId="0" borderId="0" xfId="0" applyFont="1"/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 Sabrina Briggs_CrowdfundingBook.xlsx]Outcomes by Category!PivotTable1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by Category</a:t>
            </a:r>
            <a:endParaRPr lang="en-US"/>
          </a:p>
        </c:rich>
      </c:tx>
      <c:layout>
        <c:manualLayout>
          <c:xMode val="edge"/>
          <c:yMode val="edge"/>
          <c:x val="0.39376218323586748"/>
          <c:y val="4.4118348842758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17497812773403"/>
          <c:y val="0.1443910761154856"/>
          <c:w val="0.79890030615268914"/>
          <c:h val="0.5645153901216892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2-467B-BB5B-19A40146B6AD}"/>
            </c:ext>
          </c:extLst>
        </c:ser>
        <c:ser>
          <c:idx val="1"/>
          <c:order val="1"/>
          <c:tx>
            <c:strRef>
              <c:f>'Outcomes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E2-467B-BB5B-19A40146B6AD}"/>
            </c:ext>
          </c:extLst>
        </c:ser>
        <c:ser>
          <c:idx val="2"/>
          <c:order val="2"/>
          <c:tx>
            <c:strRef>
              <c:f>'Outcomes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E2-467B-BB5B-19A40146B6AD}"/>
            </c:ext>
          </c:extLst>
        </c:ser>
        <c:ser>
          <c:idx val="3"/>
          <c:order val="3"/>
          <c:tx>
            <c:strRef>
              <c:f>'Outcomes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E2-467B-BB5B-19A40146B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90543"/>
        <c:axId val="211391503"/>
      </c:barChart>
      <c:catAx>
        <c:axId val="21139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1503"/>
        <c:crosses val="autoZero"/>
        <c:auto val="1"/>
        <c:lblAlgn val="ctr"/>
        <c:lblOffset val="100"/>
        <c:noMultiLvlLbl val="0"/>
      </c:catAx>
      <c:valAx>
        <c:axId val="211391503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05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 Sabrina Briggs_CrowdfundingBook.xlsx]Outcomes by Sub-Category!PivotTable2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3-4B39-B647-0859790F4BF4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3-4B39-B647-0859790F4BF4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53-4B39-B647-0859790F4BF4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53-4B39-B647-0859790F4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954751"/>
        <c:axId val="39954271"/>
      </c:barChart>
      <c:catAx>
        <c:axId val="3995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4271"/>
        <c:crosses val="autoZero"/>
        <c:auto val="1"/>
        <c:lblAlgn val="ctr"/>
        <c:lblOffset val="100"/>
        <c:noMultiLvlLbl val="0"/>
      </c:catAx>
      <c:valAx>
        <c:axId val="39954271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 Sabrina Briggs_CrowdfundingBook.xlsx]Outcomes over Time!PivotTable5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over Time</a:t>
            </a:r>
            <a:endParaRPr lang="en-US"/>
          </a:p>
        </c:rich>
      </c:tx>
      <c:layout>
        <c:manualLayout>
          <c:xMode val="edge"/>
          <c:yMode val="edge"/>
          <c:x val="0.4493194591926592"/>
          <c:y val="9.816272965879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282833812828924E-2"/>
          <c:y val="0.18603772965879264"/>
          <c:w val="0.82673931974088866"/>
          <c:h val="0.63488812335958"/>
        </c:manualLayout>
      </c:layout>
      <c:lineChart>
        <c:grouping val="standard"/>
        <c:varyColors val="0"/>
        <c:ser>
          <c:idx val="0"/>
          <c:order val="0"/>
          <c:tx>
            <c:strRef>
              <c:f>'Outcomes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Time'!$B$6:$B$18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4-4D2F-A3EB-3CFFC34B7584}"/>
            </c:ext>
          </c:extLst>
        </c:ser>
        <c:ser>
          <c:idx val="1"/>
          <c:order val="1"/>
          <c:tx>
            <c:strRef>
              <c:f>'Outcomes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Time'!$C$6:$C$18</c:f>
              <c:numCache>
                <c:formatCode>General</c:formatCode>
                <c:ptCount val="12"/>
                <c:pt idx="0">
                  <c:v>30</c:v>
                </c:pt>
                <c:pt idx="1">
                  <c:v>24</c:v>
                </c:pt>
                <c:pt idx="2">
                  <c:v>29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25</c:v>
                </c:pt>
                <c:pt idx="9">
                  <c:v>32</c:v>
                </c:pt>
                <c:pt idx="10">
                  <c:v>42</c:v>
                </c:pt>
                <c:pt idx="1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4-4D2F-A3EB-3CFFC34B7584}"/>
            </c:ext>
          </c:extLst>
        </c:ser>
        <c:ser>
          <c:idx val="2"/>
          <c:order val="2"/>
          <c:tx>
            <c:strRef>
              <c:f>'Outcomes over Time'!$D$4:$D$5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Time'!$D$6:$D$18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84-4D2F-A3EB-3CFFC34B7584}"/>
            </c:ext>
          </c:extLst>
        </c:ser>
        <c:ser>
          <c:idx val="3"/>
          <c:order val="3"/>
          <c:tx>
            <c:strRef>
              <c:f>'Outcomes over Time'!$E$4:$E$5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Time'!$E$6:$E$18</c:f>
              <c:numCache>
                <c:formatCode>General</c:formatCode>
                <c:ptCount val="12"/>
                <c:pt idx="0">
                  <c:v>42</c:v>
                </c:pt>
                <c:pt idx="1">
                  <c:v>43</c:v>
                </c:pt>
                <c:pt idx="2">
                  <c:v>56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58</c:v>
                </c:pt>
                <c:pt idx="7">
                  <c:v>58</c:v>
                </c:pt>
                <c:pt idx="8">
                  <c:v>24</c:v>
                </c:pt>
                <c:pt idx="9">
                  <c:v>52</c:v>
                </c:pt>
                <c:pt idx="10">
                  <c:v>45</c:v>
                </c:pt>
                <c:pt idx="1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84-4D2F-A3EB-3CFFC34B7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144479"/>
        <c:axId val="425144959"/>
      </c:lineChart>
      <c:catAx>
        <c:axId val="4251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44959"/>
        <c:crosses val="autoZero"/>
        <c:auto val="1"/>
        <c:lblAlgn val="ctr"/>
        <c:lblOffset val="100"/>
        <c:noMultiLvlLbl val="0"/>
      </c:catAx>
      <c:valAx>
        <c:axId val="42514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4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02427944538434E-2"/>
          <c:y val="0.16757246376811591"/>
          <c:w val="0.76994804783260362"/>
          <c:h val="0.39867946194225723"/>
        </c:manualLayout>
      </c:layout>
      <c:lineChart>
        <c:grouping val="standard"/>
        <c:varyColors val="0"/>
        <c:ser>
          <c:idx val="0"/>
          <c:order val="0"/>
          <c:tx>
            <c:strRef>
              <c:f>'Growdfunding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0.30769230769230771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0.78947368421052633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C-4C34-9451-EAE2EFD490C4}"/>
            </c:ext>
          </c:extLst>
        </c:ser>
        <c:ser>
          <c:idx val="1"/>
          <c:order val="1"/>
          <c:tx>
            <c:strRef>
              <c:f>'Growdfunding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0.38461538461538464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0.15789473684210525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9C-4C34-9451-EAE2EFD490C4}"/>
            </c:ext>
          </c:extLst>
        </c:ser>
        <c:ser>
          <c:idx val="2"/>
          <c:order val="2"/>
          <c:tx>
            <c:strRef>
              <c:f>'Growdfunding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0.30769230769230771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5.2631578947368418E-2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C-4C34-9451-EAE2EFD49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16743152"/>
        <c:axId val="116734032"/>
      </c:lineChart>
      <c:catAx>
        <c:axId val="11674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Outcomes</a:t>
                </a:r>
                <a:r>
                  <a:rPr lang="en-US" b="1" baseline="0"/>
                  <a:t> Based on Goal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0649534949863553"/>
              <c:y val="4.798442314275926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4032"/>
        <c:crosses val="autoZero"/>
        <c:auto val="1"/>
        <c:lblAlgn val="ctr"/>
        <c:lblOffset val="100"/>
        <c:noMultiLvlLbl val="0"/>
      </c:catAx>
      <c:valAx>
        <c:axId val="1167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Number of Backers by Outcome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by Outcome</a:t>
          </a:r>
        </a:p>
      </cx:txPr>
    </cx:title>
    <cx:plotArea>
      <cx:plotAreaRegion>
        <cx:series layoutId="boxWhisker" uniqueId="{29CEF998-CFEC-4082-9B83-4BB063D43995}">
          <cx:tx>
            <cx:txData>
              <cx:f/>
              <cx:v>Failed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EAA0-4343-BFEC-2D8912E797AD}">
          <cx:tx>
            <cx:txData>
              <cx:f/>
              <cx:v>Successful</cx:v>
            </cx:txData>
          </cx:tx>
          <cx:dataLabels>
            <cx:visibility seriesName="0" categoryName="0" value="1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"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0B26-4AE1-8729-D10E3B4DF7DB}">
          <cx:tx>
            <cx:txData>
              <cx:v>Successful</cx:v>
            </cx:txData>
          </cx:tx>
          <cx:dataId val="0"/>
          <cx:layoutPr>
            <cx:statistics quartileMethod="exclusive"/>
          </cx:layoutPr>
        </cx:series>
        <cx:series layoutId="boxWhisker" uniqueId="{00000002-0B26-4AE1-8729-D10E3B4DF7DB}">
          <cx:tx>
            <cx:txData>
              <cx:v>Failed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148590</xdr:colOff>
      <xdr:row>1</xdr:row>
      <xdr:rowOff>68580</xdr:rowOff>
    </xdr:from>
    <xdr:to>
      <xdr:col>14</xdr:col>
      <xdr:colOff>297180</xdr:colOff>
      <xdr:row>22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15E3B1-51E4-6EFD-7905-834EBBD37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240030</xdr:colOff>
      <xdr:row>5</xdr:row>
      <xdr:rowOff>68580</xdr:rowOff>
    </xdr:from>
    <xdr:to>
      <xdr:col>19</xdr:col>
      <xdr:colOff>99060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E517B-A0CC-F935-1AA0-185FE4219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201930</xdr:colOff>
      <xdr:row>4</xdr:row>
      <xdr:rowOff>137160</xdr:rowOff>
    </xdr:from>
    <xdr:to>
      <xdr:col>18</xdr:col>
      <xdr:colOff>320040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03C8CF-6FF4-245A-2C62-255CDE8EA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735330</xdr:colOff>
      <xdr:row>14</xdr:row>
      <xdr:rowOff>60960</xdr:rowOff>
    </xdr:from>
    <xdr:to>
      <xdr:col>9</xdr:col>
      <xdr:colOff>167640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5BE87-EFC8-5F24-F0E7-7484FD415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1117207</xdr:colOff>
      <xdr:row>19</xdr:row>
      <xdr:rowOff>122117</xdr:rowOff>
    </xdr:from>
    <xdr:to>
      <xdr:col>29</xdr:col>
      <xdr:colOff>719015</xdr:colOff>
      <xdr:row>42</xdr:row>
      <xdr:rowOff>198317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E2D503D-17F3-3832-A27F-42999A249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5915" y="3908671"/>
              <a:ext cx="9132669" cy="46599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461010</xdr:colOff>
      <xdr:row>9</xdr:row>
      <xdr:rowOff>34290</xdr:rowOff>
    </xdr:from>
    <xdr:to>
      <xdr:col>9</xdr:col>
      <xdr:colOff>217170</xdr:colOff>
      <xdr:row>23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08D46F-15BE-F937-42AA-99D3774D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5410" y="1817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hitney Briggs" refreshedDate="45088.639027430552" createdVersion="8" refreshedVersion="8" minRefreshableVersion="3" recordCount="1000" xr:uid="{AD0EB03F-1D11-4BF7-BD80-261C35BEA53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0">
      <sharedItems containsSemiMixedTypes="0" containsString="0" containsNumber="1" containsInteger="1" minValue="0" maxValue="2339"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 count="805">
        <n v="0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hitney Briggs" refreshedDate="45088.716269675926" backgroundQuery="1" createdVersion="8" refreshedVersion="8" minRefreshableVersion="3" recordCount="0" supportSubquery="1" supportAdvancedDrill="1" xr:uid="{F69AB525-67B6-4D13-9ABE-B2427C6F6843}">
  <cacheSource type="external" connectionId="1"/>
  <cacheFields count="5">
    <cacheField name="[Measures].[Count of outcome]" caption="Count of outcome" numFmtId="0" hierarchy="26" level="32767"/>
    <cacheField name="[Range].[outcome].[outcome]" caption="outcome" numFmtId="0" hierarchy="5" level="1">
      <sharedItems count="4">
        <s v="canceled"/>
        <s v="failed"/>
        <s v="live"/>
        <s v="successful"/>
      </sharedItems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2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x v="0"/>
    <n v="0"/>
    <x v="0"/>
    <x v="0"/>
    <x v="0"/>
    <s v="CAD"/>
    <x v="0"/>
    <n v="1450159200"/>
    <b v="0"/>
    <b v="0"/>
    <x v="0"/>
    <x v="0"/>
    <x v="0"/>
  </r>
  <r>
    <x v="1"/>
    <x v="1"/>
    <s v="Managed bottom-line architecture"/>
    <n v="1400"/>
    <n v="14560"/>
    <x v="1"/>
    <n v="1040"/>
    <x v="1"/>
    <x v="1"/>
    <x v="1"/>
    <s v="USD"/>
    <x v="1"/>
    <n v="1408597200"/>
    <b v="0"/>
    <b v="1"/>
    <x v="1"/>
    <x v="1"/>
    <x v="1"/>
  </r>
  <r>
    <x v="2"/>
    <x v="2"/>
    <s v="Function-based leadingedge pricing structure"/>
    <n v="108400"/>
    <n v="142523"/>
    <x v="1"/>
    <n v="131"/>
    <x v="2"/>
    <x v="2"/>
    <x v="2"/>
    <s v="AUD"/>
    <x v="2"/>
    <n v="1384840800"/>
    <b v="0"/>
    <b v="0"/>
    <x v="2"/>
    <x v="2"/>
    <x v="2"/>
  </r>
  <r>
    <x v="3"/>
    <x v="3"/>
    <s v="Vision-oriented fresh-thinking conglomeration"/>
    <n v="4200"/>
    <n v="2477"/>
    <x v="0"/>
    <n v="59"/>
    <x v="3"/>
    <x v="3"/>
    <x v="1"/>
    <s v="USD"/>
    <x v="3"/>
    <n v="1568955600"/>
    <b v="0"/>
    <b v="0"/>
    <x v="1"/>
    <x v="1"/>
    <x v="1"/>
  </r>
  <r>
    <x v="4"/>
    <x v="4"/>
    <s v="Proactive foreground core"/>
    <n v="7600"/>
    <n v="5265"/>
    <x v="0"/>
    <n v="69"/>
    <x v="4"/>
    <x v="4"/>
    <x v="1"/>
    <s v="USD"/>
    <x v="4"/>
    <n v="1548309600"/>
    <b v="0"/>
    <b v="0"/>
    <x v="3"/>
    <x v="3"/>
    <x v="3"/>
  </r>
  <r>
    <x v="5"/>
    <x v="5"/>
    <s v="Open-source optimizing database"/>
    <n v="7600"/>
    <n v="13195"/>
    <x v="1"/>
    <n v="174"/>
    <x v="5"/>
    <x v="5"/>
    <x v="3"/>
    <s v="DKK"/>
    <x v="5"/>
    <n v="1347080400"/>
    <b v="0"/>
    <b v="0"/>
    <x v="3"/>
    <x v="3"/>
    <x v="3"/>
  </r>
  <r>
    <x v="6"/>
    <x v="6"/>
    <s v="Operative upward-trending algorithm"/>
    <n v="5200"/>
    <n v="1090"/>
    <x v="0"/>
    <n v="21"/>
    <x v="6"/>
    <x v="6"/>
    <x v="4"/>
    <s v="GBP"/>
    <x v="6"/>
    <n v="1505365200"/>
    <b v="0"/>
    <b v="0"/>
    <x v="4"/>
    <x v="4"/>
    <x v="4"/>
  </r>
  <r>
    <x v="7"/>
    <x v="7"/>
    <s v="Centralized cohesive challenge"/>
    <n v="4500"/>
    <n v="14741"/>
    <x v="1"/>
    <n v="328"/>
    <x v="7"/>
    <x v="7"/>
    <x v="3"/>
    <s v="DKK"/>
    <x v="7"/>
    <n v="1439614800"/>
    <b v="0"/>
    <b v="0"/>
    <x v="3"/>
    <x v="3"/>
    <x v="3"/>
  </r>
  <r>
    <x v="8"/>
    <x v="8"/>
    <s v="Exclusive attitude-oriented intranet"/>
    <n v="110100"/>
    <n v="21946"/>
    <x v="2"/>
    <n v="20"/>
    <x v="8"/>
    <x v="8"/>
    <x v="3"/>
    <s v="DKK"/>
    <x v="8"/>
    <n v="1281502800"/>
    <b v="0"/>
    <b v="0"/>
    <x v="3"/>
    <x v="3"/>
    <x v="3"/>
  </r>
  <r>
    <x v="9"/>
    <x v="9"/>
    <s v="Open-source fresh-thinking model"/>
    <n v="6200"/>
    <n v="3208"/>
    <x v="0"/>
    <n v="52"/>
    <x v="9"/>
    <x v="9"/>
    <x v="1"/>
    <s v="USD"/>
    <x v="9"/>
    <n v="1383804000"/>
    <b v="0"/>
    <b v="0"/>
    <x v="5"/>
    <x v="1"/>
    <x v="5"/>
  </r>
  <r>
    <x v="10"/>
    <x v="10"/>
    <s v="Monitored empowering installation"/>
    <n v="5200"/>
    <n v="13838"/>
    <x v="1"/>
    <n v="266"/>
    <x v="10"/>
    <x v="10"/>
    <x v="1"/>
    <s v="USD"/>
    <x v="10"/>
    <n v="1285909200"/>
    <b v="0"/>
    <b v="0"/>
    <x v="6"/>
    <x v="4"/>
    <x v="6"/>
  </r>
  <r>
    <x v="11"/>
    <x v="11"/>
    <s v="Grass-roots zero administration system engine"/>
    <n v="6300"/>
    <n v="3030"/>
    <x v="0"/>
    <n v="48"/>
    <x v="11"/>
    <x v="11"/>
    <x v="1"/>
    <s v="USD"/>
    <x v="11"/>
    <n v="1285563600"/>
    <b v="0"/>
    <b v="1"/>
    <x v="3"/>
    <x v="3"/>
    <x v="3"/>
  </r>
  <r>
    <x v="12"/>
    <x v="12"/>
    <s v="Assimilated hybrid intranet"/>
    <n v="6300"/>
    <n v="5629"/>
    <x v="0"/>
    <n v="89"/>
    <x v="12"/>
    <x v="12"/>
    <x v="1"/>
    <s v="USD"/>
    <x v="12"/>
    <n v="1572411600"/>
    <b v="0"/>
    <b v="0"/>
    <x v="6"/>
    <x v="4"/>
    <x v="6"/>
  </r>
  <r>
    <x v="13"/>
    <x v="13"/>
    <s v="Multi-tiered directional open architecture"/>
    <n v="4200"/>
    <n v="10295"/>
    <x v="1"/>
    <n v="245"/>
    <x v="13"/>
    <x v="13"/>
    <x v="1"/>
    <s v="USD"/>
    <x v="13"/>
    <n v="1466658000"/>
    <b v="0"/>
    <b v="0"/>
    <x v="7"/>
    <x v="1"/>
    <x v="7"/>
  </r>
  <r>
    <x v="14"/>
    <x v="14"/>
    <s v="Cloned directional synergy"/>
    <n v="28200"/>
    <n v="18829"/>
    <x v="0"/>
    <n v="67"/>
    <x v="14"/>
    <x v="14"/>
    <x v="1"/>
    <s v="USD"/>
    <x v="14"/>
    <n v="1333342800"/>
    <b v="0"/>
    <b v="0"/>
    <x v="7"/>
    <x v="1"/>
    <x v="7"/>
  </r>
  <r>
    <x v="15"/>
    <x v="15"/>
    <s v="Extended eco-centric pricing structure"/>
    <n v="81200"/>
    <n v="38414"/>
    <x v="0"/>
    <n v="47"/>
    <x v="15"/>
    <x v="15"/>
    <x v="1"/>
    <s v="USD"/>
    <x v="15"/>
    <n v="1576303200"/>
    <b v="0"/>
    <b v="0"/>
    <x v="8"/>
    <x v="2"/>
    <x v="8"/>
  </r>
  <r>
    <x v="16"/>
    <x v="16"/>
    <s v="Cross-platform systemic adapter"/>
    <n v="1700"/>
    <n v="11041"/>
    <x v="1"/>
    <n v="649"/>
    <x v="16"/>
    <x v="16"/>
    <x v="1"/>
    <s v="USD"/>
    <x v="16"/>
    <n v="1392271200"/>
    <b v="0"/>
    <b v="0"/>
    <x v="9"/>
    <x v="5"/>
    <x v="9"/>
  </r>
  <r>
    <x v="17"/>
    <x v="17"/>
    <s v="Seamless 4thgeneration methodology"/>
    <n v="84600"/>
    <n v="134845"/>
    <x v="1"/>
    <n v="159"/>
    <x v="17"/>
    <x v="17"/>
    <x v="1"/>
    <s v="USD"/>
    <x v="17"/>
    <n v="1294898400"/>
    <b v="0"/>
    <b v="0"/>
    <x v="10"/>
    <x v="4"/>
    <x v="10"/>
  </r>
  <r>
    <x v="18"/>
    <x v="18"/>
    <s v="Exclusive needs-based adapter"/>
    <n v="9100"/>
    <n v="6089"/>
    <x v="3"/>
    <n v="67"/>
    <x v="18"/>
    <x v="18"/>
    <x v="1"/>
    <s v="USD"/>
    <x v="18"/>
    <n v="1537074000"/>
    <b v="0"/>
    <b v="0"/>
    <x v="3"/>
    <x v="3"/>
    <x v="3"/>
  </r>
  <r>
    <x v="19"/>
    <x v="19"/>
    <s v="Down-sized cohesive archive"/>
    <n v="62500"/>
    <n v="30331"/>
    <x v="0"/>
    <n v="49"/>
    <x v="19"/>
    <x v="19"/>
    <x v="1"/>
    <s v="USD"/>
    <x v="19"/>
    <n v="1553490000"/>
    <b v="0"/>
    <b v="1"/>
    <x v="3"/>
    <x v="3"/>
    <x v="3"/>
  </r>
  <r>
    <x v="20"/>
    <x v="20"/>
    <s v="Proactive composite alliance"/>
    <n v="131800"/>
    <n v="147936"/>
    <x v="1"/>
    <n v="112"/>
    <x v="20"/>
    <x v="20"/>
    <x v="1"/>
    <s v="USD"/>
    <x v="20"/>
    <n v="1406523600"/>
    <b v="0"/>
    <b v="0"/>
    <x v="6"/>
    <x v="4"/>
    <x v="6"/>
  </r>
  <r>
    <x v="21"/>
    <x v="21"/>
    <s v="Re-engineered intangible definition"/>
    <n v="94000"/>
    <n v="38533"/>
    <x v="0"/>
    <n v="41"/>
    <x v="21"/>
    <x v="21"/>
    <x v="1"/>
    <s v="USD"/>
    <x v="21"/>
    <n v="1316322000"/>
    <b v="0"/>
    <b v="0"/>
    <x v="3"/>
    <x v="3"/>
    <x v="3"/>
  </r>
  <r>
    <x v="22"/>
    <x v="22"/>
    <s v="Enhanced dynamic definition"/>
    <n v="59100"/>
    <n v="75690"/>
    <x v="1"/>
    <n v="128"/>
    <x v="22"/>
    <x v="22"/>
    <x v="1"/>
    <s v="USD"/>
    <x v="22"/>
    <n v="1524027600"/>
    <b v="0"/>
    <b v="0"/>
    <x v="3"/>
    <x v="3"/>
    <x v="3"/>
  </r>
  <r>
    <x v="23"/>
    <x v="23"/>
    <s v="Devolved next generation adapter"/>
    <n v="4500"/>
    <n v="14942"/>
    <x v="1"/>
    <n v="332"/>
    <x v="23"/>
    <x v="23"/>
    <x v="4"/>
    <s v="GBP"/>
    <x v="23"/>
    <n v="1554699600"/>
    <b v="0"/>
    <b v="0"/>
    <x v="4"/>
    <x v="4"/>
    <x v="4"/>
  </r>
  <r>
    <x v="24"/>
    <x v="24"/>
    <s v="Cross-platform intermediate frame"/>
    <n v="92400"/>
    <n v="104257"/>
    <x v="1"/>
    <n v="113"/>
    <x v="24"/>
    <x v="24"/>
    <x v="1"/>
    <s v="USD"/>
    <x v="24"/>
    <n v="1403499600"/>
    <b v="0"/>
    <b v="0"/>
    <x v="8"/>
    <x v="2"/>
    <x v="8"/>
  </r>
  <r>
    <x v="25"/>
    <x v="25"/>
    <s v="Monitored impactful analyzer"/>
    <n v="5500"/>
    <n v="11904"/>
    <x v="1"/>
    <n v="216"/>
    <x v="25"/>
    <x v="25"/>
    <x v="1"/>
    <s v="USD"/>
    <x v="25"/>
    <n v="1307422800"/>
    <b v="0"/>
    <b v="1"/>
    <x v="11"/>
    <x v="6"/>
    <x v="11"/>
  </r>
  <r>
    <x v="26"/>
    <x v="26"/>
    <s v="Optional responsive customer loyalty"/>
    <n v="107500"/>
    <n v="51814"/>
    <x v="3"/>
    <n v="48"/>
    <x v="26"/>
    <x v="26"/>
    <x v="1"/>
    <s v="USD"/>
    <x v="26"/>
    <n v="1535346000"/>
    <b v="0"/>
    <b v="0"/>
    <x v="3"/>
    <x v="3"/>
    <x v="3"/>
  </r>
  <r>
    <x v="27"/>
    <x v="27"/>
    <s v="Diverse transitional migration"/>
    <n v="2000"/>
    <n v="1599"/>
    <x v="0"/>
    <n v="80"/>
    <x v="27"/>
    <x v="27"/>
    <x v="1"/>
    <s v="USD"/>
    <x v="27"/>
    <n v="1444539600"/>
    <b v="0"/>
    <b v="0"/>
    <x v="1"/>
    <x v="1"/>
    <x v="1"/>
  </r>
  <r>
    <x v="28"/>
    <x v="28"/>
    <s v="Synchronized global task-force"/>
    <n v="130800"/>
    <n v="137635"/>
    <x v="1"/>
    <n v="105"/>
    <x v="28"/>
    <x v="28"/>
    <x v="1"/>
    <s v="USD"/>
    <x v="28"/>
    <n v="1267682400"/>
    <b v="0"/>
    <b v="1"/>
    <x v="3"/>
    <x v="3"/>
    <x v="3"/>
  </r>
  <r>
    <x v="29"/>
    <x v="29"/>
    <s v="Focused 6thgeneration forecast"/>
    <n v="45900"/>
    <n v="150965"/>
    <x v="1"/>
    <n v="329"/>
    <x v="29"/>
    <x v="29"/>
    <x v="5"/>
    <s v="CHF"/>
    <x v="29"/>
    <n v="1535518800"/>
    <b v="0"/>
    <b v="0"/>
    <x v="12"/>
    <x v="4"/>
    <x v="12"/>
  </r>
  <r>
    <x v="30"/>
    <x v="30"/>
    <s v="Down-sized analyzing challenge"/>
    <n v="9000"/>
    <n v="14455"/>
    <x v="1"/>
    <n v="161"/>
    <x v="30"/>
    <x v="30"/>
    <x v="1"/>
    <s v="USD"/>
    <x v="30"/>
    <n v="1559106000"/>
    <b v="0"/>
    <b v="0"/>
    <x v="10"/>
    <x v="4"/>
    <x v="10"/>
  </r>
  <r>
    <x v="31"/>
    <x v="31"/>
    <s v="Progressive needs-based focus group"/>
    <n v="3500"/>
    <n v="10850"/>
    <x v="1"/>
    <n v="310"/>
    <x v="31"/>
    <x v="31"/>
    <x v="4"/>
    <s v="GBP"/>
    <x v="31"/>
    <n v="1454392800"/>
    <b v="0"/>
    <b v="0"/>
    <x v="11"/>
    <x v="6"/>
    <x v="11"/>
  </r>
  <r>
    <x v="32"/>
    <x v="32"/>
    <s v="Ergonomic 6thgeneration success"/>
    <n v="101000"/>
    <n v="87676"/>
    <x v="0"/>
    <n v="87"/>
    <x v="32"/>
    <x v="32"/>
    <x v="6"/>
    <s v="EUR"/>
    <x v="32"/>
    <n v="1517896800"/>
    <b v="0"/>
    <b v="0"/>
    <x v="4"/>
    <x v="4"/>
    <x v="4"/>
  </r>
  <r>
    <x v="33"/>
    <x v="33"/>
    <s v="Exclusive interactive approach"/>
    <n v="50200"/>
    <n v="189666"/>
    <x v="1"/>
    <n v="378"/>
    <x v="33"/>
    <x v="33"/>
    <x v="1"/>
    <s v="USD"/>
    <x v="33"/>
    <n v="1415685600"/>
    <b v="0"/>
    <b v="0"/>
    <x v="3"/>
    <x v="3"/>
    <x v="3"/>
  </r>
  <r>
    <x v="34"/>
    <x v="34"/>
    <s v="Reverse-engineered asynchronous archive"/>
    <n v="9300"/>
    <n v="14025"/>
    <x v="1"/>
    <n v="151"/>
    <x v="34"/>
    <x v="34"/>
    <x v="1"/>
    <s v="USD"/>
    <x v="34"/>
    <n v="1490677200"/>
    <b v="0"/>
    <b v="0"/>
    <x v="4"/>
    <x v="4"/>
    <x v="4"/>
  </r>
  <r>
    <x v="35"/>
    <x v="35"/>
    <s v="Synergized intangible challenge"/>
    <n v="125500"/>
    <n v="188628"/>
    <x v="1"/>
    <n v="150"/>
    <x v="35"/>
    <x v="35"/>
    <x v="3"/>
    <s v="DKK"/>
    <x v="35"/>
    <n v="1551506400"/>
    <b v="0"/>
    <b v="1"/>
    <x v="6"/>
    <x v="4"/>
    <x v="6"/>
  </r>
  <r>
    <x v="36"/>
    <x v="36"/>
    <s v="Monitored multi-state encryption"/>
    <n v="700"/>
    <n v="1101"/>
    <x v="1"/>
    <n v="157"/>
    <x v="36"/>
    <x v="36"/>
    <x v="1"/>
    <s v="USD"/>
    <x v="36"/>
    <n v="1300856400"/>
    <b v="0"/>
    <b v="0"/>
    <x v="3"/>
    <x v="3"/>
    <x v="3"/>
  </r>
  <r>
    <x v="37"/>
    <x v="37"/>
    <s v="Profound attitude-oriented functionalities"/>
    <n v="8100"/>
    <n v="11339"/>
    <x v="1"/>
    <n v="140"/>
    <x v="37"/>
    <x v="20"/>
    <x v="1"/>
    <s v="USD"/>
    <x v="37"/>
    <n v="1573192800"/>
    <b v="0"/>
    <b v="1"/>
    <x v="13"/>
    <x v="5"/>
    <x v="13"/>
  </r>
  <r>
    <x v="38"/>
    <x v="38"/>
    <s v="Digitized client-driven database"/>
    <n v="3100"/>
    <n v="10085"/>
    <x v="1"/>
    <n v="325"/>
    <x v="38"/>
    <x v="37"/>
    <x v="1"/>
    <s v="USD"/>
    <x v="38"/>
    <n v="1287810000"/>
    <b v="0"/>
    <b v="0"/>
    <x v="14"/>
    <x v="7"/>
    <x v="14"/>
  </r>
  <r>
    <x v="39"/>
    <x v="39"/>
    <s v="Organized bi-directional function"/>
    <n v="9900"/>
    <n v="5027"/>
    <x v="0"/>
    <n v="51"/>
    <x v="39"/>
    <x v="38"/>
    <x v="3"/>
    <s v="DKK"/>
    <x v="39"/>
    <n v="1362978000"/>
    <b v="0"/>
    <b v="0"/>
    <x v="3"/>
    <x v="3"/>
    <x v="3"/>
  </r>
  <r>
    <x v="40"/>
    <x v="40"/>
    <s v="Reduced stable middleware"/>
    <n v="8800"/>
    <n v="14878"/>
    <x v="1"/>
    <n v="169"/>
    <x v="40"/>
    <x v="39"/>
    <x v="1"/>
    <s v="USD"/>
    <x v="40"/>
    <n v="1277355600"/>
    <b v="0"/>
    <b v="1"/>
    <x v="8"/>
    <x v="2"/>
    <x v="8"/>
  </r>
  <r>
    <x v="41"/>
    <x v="41"/>
    <s v="Universal 5thgeneration neural-net"/>
    <n v="5600"/>
    <n v="11924"/>
    <x v="1"/>
    <n v="213"/>
    <x v="41"/>
    <x v="40"/>
    <x v="6"/>
    <s v="EUR"/>
    <x v="41"/>
    <n v="1348981200"/>
    <b v="0"/>
    <b v="1"/>
    <x v="1"/>
    <x v="1"/>
    <x v="1"/>
  </r>
  <r>
    <x v="42"/>
    <x v="42"/>
    <s v="Virtual uniform frame"/>
    <n v="1800"/>
    <n v="7991"/>
    <x v="1"/>
    <n v="444"/>
    <x v="42"/>
    <x v="41"/>
    <x v="1"/>
    <s v="USD"/>
    <x v="42"/>
    <n v="1310533200"/>
    <b v="0"/>
    <b v="0"/>
    <x v="0"/>
    <x v="0"/>
    <x v="0"/>
  </r>
  <r>
    <x v="43"/>
    <x v="43"/>
    <s v="Profound explicit paradigm"/>
    <n v="90200"/>
    <n v="167717"/>
    <x v="1"/>
    <n v="186"/>
    <x v="43"/>
    <x v="42"/>
    <x v="1"/>
    <s v="USD"/>
    <x v="43"/>
    <n v="1407560400"/>
    <b v="0"/>
    <b v="0"/>
    <x v="15"/>
    <x v="5"/>
    <x v="15"/>
  </r>
  <r>
    <x v="44"/>
    <x v="44"/>
    <s v="Visionary real-time groupware"/>
    <n v="1600"/>
    <n v="10541"/>
    <x v="1"/>
    <n v="659"/>
    <x v="13"/>
    <x v="43"/>
    <x v="3"/>
    <s v="DKK"/>
    <x v="44"/>
    <n v="1552885200"/>
    <b v="0"/>
    <b v="0"/>
    <x v="13"/>
    <x v="5"/>
    <x v="13"/>
  </r>
  <r>
    <x v="45"/>
    <x v="45"/>
    <s v="Networked tertiary Graphical User Interface"/>
    <n v="9500"/>
    <n v="4530"/>
    <x v="0"/>
    <n v="48"/>
    <x v="44"/>
    <x v="44"/>
    <x v="1"/>
    <s v="USD"/>
    <x v="45"/>
    <n v="1479362400"/>
    <b v="0"/>
    <b v="1"/>
    <x v="3"/>
    <x v="3"/>
    <x v="3"/>
  </r>
  <r>
    <x v="46"/>
    <x v="46"/>
    <s v="Virtual grid-enabled task-force"/>
    <n v="3700"/>
    <n v="4247"/>
    <x v="1"/>
    <n v="115"/>
    <x v="45"/>
    <x v="45"/>
    <x v="1"/>
    <s v="USD"/>
    <x v="46"/>
    <n v="1280552400"/>
    <b v="0"/>
    <b v="0"/>
    <x v="1"/>
    <x v="1"/>
    <x v="1"/>
  </r>
  <r>
    <x v="47"/>
    <x v="47"/>
    <s v="Function-based multi-state software"/>
    <n v="1500"/>
    <n v="7129"/>
    <x v="1"/>
    <n v="475"/>
    <x v="46"/>
    <x v="46"/>
    <x v="1"/>
    <s v="USD"/>
    <x v="47"/>
    <n v="1398661200"/>
    <b v="0"/>
    <b v="0"/>
    <x v="3"/>
    <x v="3"/>
    <x v="3"/>
  </r>
  <r>
    <x v="48"/>
    <x v="48"/>
    <s v="Optimized leadingedge concept"/>
    <n v="33300"/>
    <n v="128862"/>
    <x v="1"/>
    <n v="387"/>
    <x v="47"/>
    <x v="47"/>
    <x v="1"/>
    <s v="USD"/>
    <x v="48"/>
    <n v="1436245200"/>
    <b v="0"/>
    <b v="0"/>
    <x v="3"/>
    <x v="3"/>
    <x v="3"/>
  </r>
  <r>
    <x v="49"/>
    <x v="49"/>
    <s v="Sharable holistic interface"/>
    <n v="7200"/>
    <n v="13653"/>
    <x v="1"/>
    <n v="190"/>
    <x v="48"/>
    <x v="48"/>
    <x v="1"/>
    <s v="USD"/>
    <x v="49"/>
    <n v="1575439200"/>
    <b v="0"/>
    <b v="0"/>
    <x v="1"/>
    <x v="1"/>
    <x v="1"/>
  </r>
  <r>
    <x v="50"/>
    <x v="50"/>
    <s v="Down-sized system-worthy secured line"/>
    <n v="100"/>
    <n v="2"/>
    <x v="0"/>
    <n v="2"/>
    <x v="49"/>
    <x v="49"/>
    <x v="6"/>
    <s v="EUR"/>
    <x v="50"/>
    <n v="1377752400"/>
    <b v="0"/>
    <b v="0"/>
    <x v="16"/>
    <x v="1"/>
    <x v="16"/>
  </r>
  <r>
    <x v="51"/>
    <x v="51"/>
    <s v="Inverse secondary infrastructure"/>
    <n v="158100"/>
    <n v="145243"/>
    <x v="0"/>
    <n v="92"/>
    <x v="50"/>
    <x v="50"/>
    <x v="4"/>
    <s v="GBP"/>
    <x v="51"/>
    <n v="1334206800"/>
    <b v="0"/>
    <b v="1"/>
    <x v="8"/>
    <x v="2"/>
    <x v="8"/>
  </r>
  <r>
    <x v="52"/>
    <x v="52"/>
    <s v="Organic foreground leverage"/>
    <n v="7200"/>
    <n v="2459"/>
    <x v="0"/>
    <n v="34"/>
    <x v="51"/>
    <x v="51"/>
    <x v="1"/>
    <s v="USD"/>
    <x v="52"/>
    <n v="1284872400"/>
    <b v="0"/>
    <b v="0"/>
    <x v="3"/>
    <x v="3"/>
    <x v="3"/>
  </r>
  <r>
    <x v="53"/>
    <x v="53"/>
    <s v="Reverse-engineered static concept"/>
    <n v="8800"/>
    <n v="12356"/>
    <x v="1"/>
    <n v="140"/>
    <x v="52"/>
    <x v="52"/>
    <x v="1"/>
    <s v="USD"/>
    <x v="53"/>
    <n v="1403931600"/>
    <b v="0"/>
    <b v="0"/>
    <x v="6"/>
    <x v="4"/>
    <x v="6"/>
  </r>
  <r>
    <x v="54"/>
    <x v="54"/>
    <s v="Multi-channeled neutral customer loyalty"/>
    <n v="6000"/>
    <n v="5392"/>
    <x v="0"/>
    <n v="90"/>
    <x v="53"/>
    <x v="53"/>
    <x v="1"/>
    <s v="USD"/>
    <x v="54"/>
    <n v="1521262800"/>
    <b v="0"/>
    <b v="0"/>
    <x v="8"/>
    <x v="2"/>
    <x v="8"/>
  </r>
  <r>
    <x v="55"/>
    <x v="55"/>
    <s v="Reverse-engineered bifurcated strategy"/>
    <n v="6600"/>
    <n v="11746"/>
    <x v="1"/>
    <n v="178"/>
    <x v="54"/>
    <x v="54"/>
    <x v="1"/>
    <s v="USD"/>
    <x v="55"/>
    <n v="1533358800"/>
    <b v="0"/>
    <b v="0"/>
    <x v="17"/>
    <x v="1"/>
    <x v="17"/>
  </r>
  <r>
    <x v="56"/>
    <x v="56"/>
    <s v="Horizontal context-sensitive knowledge user"/>
    <n v="8000"/>
    <n v="11493"/>
    <x v="1"/>
    <n v="144"/>
    <x v="55"/>
    <x v="55"/>
    <x v="1"/>
    <s v="USD"/>
    <x v="56"/>
    <n v="1421474400"/>
    <b v="0"/>
    <b v="0"/>
    <x v="8"/>
    <x v="2"/>
    <x v="8"/>
  </r>
  <r>
    <x v="57"/>
    <x v="57"/>
    <s v="Cross-group multi-state task-force"/>
    <n v="2900"/>
    <n v="6243"/>
    <x v="1"/>
    <n v="215"/>
    <x v="56"/>
    <x v="56"/>
    <x v="1"/>
    <s v="USD"/>
    <x v="57"/>
    <n v="1505278800"/>
    <b v="0"/>
    <b v="0"/>
    <x v="11"/>
    <x v="6"/>
    <x v="11"/>
  </r>
  <r>
    <x v="58"/>
    <x v="58"/>
    <s v="Expanded 3rdgeneration strategy"/>
    <n v="2700"/>
    <n v="6132"/>
    <x v="1"/>
    <n v="227"/>
    <x v="57"/>
    <x v="57"/>
    <x v="1"/>
    <s v="USD"/>
    <x v="58"/>
    <n v="1443934800"/>
    <b v="0"/>
    <b v="0"/>
    <x v="3"/>
    <x v="3"/>
    <x v="3"/>
  </r>
  <r>
    <x v="59"/>
    <x v="59"/>
    <s v="Assimilated real-time support"/>
    <n v="1400"/>
    <n v="3851"/>
    <x v="1"/>
    <n v="275"/>
    <x v="58"/>
    <x v="58"/>
    <x v="1"/>
    <s v="USD"/>
    <x v="59"/>
    <n v="1498539600"/>
    <b v="0"/>
    <b v="1"/>
    <x v="3"/>
    <x v="3"/>
    <x v="3"/>
  </r>
  <r>
    <x v="60"/>
    <x v="60"/>
    <s v="User-centric regional database"/>
    <n v="94200"/>
    <n v="135997"/>
    <x v="1"/>
    <n v="144"/>
    <x v="59"/>
    <x v="34"/>
    <x v="0"/>
    <s v="CAD"/>
    <x v="60"/>
    <n v="1342760400"/>
    <b v="0"/>
    <b v="0"/>
    <x v="3"/>
    <x v="3"/>
    <x v="3"/>
  </r>
  <r>
    <x v="61"/>
    <x v="61"/>
    <s v="Open-source zero administration complexity"/>
    <n v="199200"/>
    <n v="184750"/>
    <x v="0"/>
    <n v="93"/>
    <x v="60"/>
    <x v="59"/>
    <x v="0"/>
    <s v="CAD"/>
    <x v="61"/>
    <n v="1301720400"/>
    <b v="0"/>
    <b v="0"/>
    <x v="3"/>
    <x v="3"/>
    <x v="3"/>
  </r>
  <r>
    <x v="62"/>
    <x v="62"/>
    <s v="Organized incremental standardization"/>
    <n v="2000"/>
    <n v="14452"/>
    <x v="1"/>
    <n v="723"/>
    <x v="61"/>
    <x v="60"/>
    <x v="1"/>
    <s v="USD"/>
    <x v="62"/>
    <n v="1433566800"/>
    <b v="0"/>
    <b v="0"/>
    <x v="2"/>
    <x v="2"/>
    <x v="2"/>
  </r>
  <r>
    <x v="63"/>
    <x v="63"/>
    <s v="Assimilated didactic open system"/>
    <n v="4700"/>
    <n v="557"/>
    <x v="0"/>
    <n v="12"/>
    <x v="62"/>
    <x v="61"/>
    <x v="1"/>
    <s v="USD"/>
    <x v="63"/>
    <n v="1493874000"/>
    <b v="0"/>
    <b v="0"/>
    <x v="3"/>
    <x v="3"/>
    <x v="3"/>
  </r>
  <r>
    <x v="64"/>
    <x v="64"/>
    <s v="Vision-oriented logistical intranet"/>
    <n v="2800"/>
    <n v="2734"/>
    <x v="0"/>
    <n v="98"/>
    <x v="63"/>
    <x v="62"/>
    <x v="1"/>
    <s v="USD"/>
    <x v="64"/>
    <n v="1531803600"/>
    <b v="0"/>
    <b v="1"/>
    <x v="2"/>
    <x v="2"/>
    <x v="2"/>
  </r>
  <r>
    <x v="65"/>
    <x v="65"/>
    <s v="Mandatory incremental projection"/>
    <n v="6100"/>
    <n v="14405"/>
    <x v="1"/>
    <n v="236"/>
    <x v="64"/>
    <x v="63"/>
    <x v="1"/>
    <s v="USD"/>
    <x v="65"/>
    <n v="1296712800"/>
    <b v="0"/>
    <b v="0"/>
    <x v="3"/>
    <x v="3"/>
    <x v="3"/>
  </r>
  <r>
    <x v="66"/>
    <x v="66"/>
    <s v="Grass-roots needs-based encryption"/>
    <n v="2900"/>
    <n v="1307"/>
    <x v="0"/>
    <n v="45"/>
    <x v="65"/>
    <x v="64"/>
    <x v="1"/>
    <s v="USD"/>
    <x v="66"/>
    <n v="1428901200"/>
    <b v="0"/>
    <b v="1"/>
    <x v="3"/>
    <x v="3"/>
    <x v="3"/>
  </r>
  <r>
    <x v="67"/>
    <x v="67"/>
    <s v="Team-oriented 6thgeneration middleware"/>
    <n v="72600"/>
    <n v="117892"/>
    <x v="1"/>
    <n v="162"/>
    <x v="66"/>
    <x v="65"/>
    <x v="4"/>
    <s v="GBP"/>
    <x v="67"/>
    <n v="1264831200"/>
    <b v="0"/>
    <b v="1"/>
    <x v="8"/>
    <x v="2"/>
    <x v="8"/>
  </r>
  <r>
    <x v="68"/>
    <x v="68"/>
    <s v="Inverse multi-tasking installation"/>
    <n v="5700"/>
    <n v="14508"/>
    <x v="1"/>
    <n v="255"/>
    <x v="67"/>
    <x v="66"/>
    <x v="6"/>
    <s v="EUR"/>
    <x v="68"/>
    <n v="1505192400"/>
    <b v="0"/>
    <b v="1"/>
    <x v="3"/>
    <x v="3"/>
    <x v="3"/>
  </r>
  <r>
    <x v="69"/>
    <x v="69"/>
    <s v="Switchable disintermediate moderator"/>
    <n v="7900"/>
    <n v="1901"/>
    <x v="3"/>
    <n v="24"/>
    <x v="68"/>
    <x v="67"/>
    <x v="1"/>
    <s v="USD"/>
    <x v="69"/>
    <n v="1295676000"/>
    <b v="0"/>
    <b v="0"/>
    <x v="3"/>
    <x v="3"/>
    <x v="3"/>
  </r>
  <r>
    <x v="70"/>
    <x v="70"/>
    <s v="Re-engineered 24/7 task-force"/>
    <n v="128000"/>
    <n v="158389"/>
    <x v="1"/>
    <n v="124"/>
    <x v="69"/>
    <x v="68"/>
    <x v="6"/>
    <s v="EUR"/>
    <x v="70"/>
    <n v="1292911200"/>
    <b v="0"/>
    <b v="1"/>
    <x v="3"/>
    <x v="3"/>
    <x v="3"/>
  </r>
  <r>
    <x v="71"/>
    <x v="71"/>
    <s v="Organic object-oriented budgetary management"/>
    <n v="6000"/>
    <n v="6484"/>
    <x v="1"/>
    <n v="108"/>
    <x v="70"/>
    <x v="69"/>
    <x v="1"/>
    <s v="USD"/>
    <x v="71"/>
    <n v="1575439200"/>
    <b v="0"/>
    <b v="0"/>
    <x v="3"/>
    <x v="3"/>
    <x v="3"/>
  </r>
  <r>
    <x v="72"/>
    <x v="72"/>
    <s v="Seamless coherent parallelism"/>
    <n v="600"/>
    <n v="4022"/>
    <x v="1"/>
    <n v="670"/>
    <x v="71"/>
    <x v="70"/>
    <x v="1"/>
    <s v="USD"/>
    <x v="72"/>
    <n v="1438837200"/>
    <b v="0"/>
    <b v="0"/>
    <x v="10"/>
    <x v="4"/>
    <x v="10"/>
  </r>
  <r>
    <x v="73"/>
    <x v="73"/>
    <s v="Cross-platform even-keeled initiative"/>
    <n v="1400"/>
    <n v="9253"/>
    <x v="1"/>
    <n v="661"/>
    <x v="39"/>
    <x v="71"/>
    <x v="1"/>
    <s v="USD"/>
    <x v="73"/>
    <n v="1480485600"/>
    <b v="0"/>
    <b v="0"/>
    <x v="17"/>
    <x v="1"/>
    <x v="17"/>
  </r>
  <r>
    <x v="74"/>
    <x v="74"/>
    <s v="Progressive tertiary framework"/>
    <n v="3900"/>
    <n v="4776"/>
    <x v="1"/>
    <n v="122"/>
    <x v="72"/>
    <x v="72"/>
    <x v="4"/>
    <s v="GBP"/>
    <x v="74"/>
    <n v="1459141200"/>
    <b v="0"/>
    <b v="0"/>
    <x v="16"/>
    <x v="1"/>
    <x v="16"/>
  </r>
  <r>
    <x v="75"/>
    <x v="75"/>
    <s v="Multi-layered dynamic protocol"/>
    <n v="9700"/>
    <n v="14606"/>
    <x v="1"/>
    <n v="151"/>
    <x v="73"/>
    <x v="73"/>
    <x v="1"/>
    <s v="USD"/>
    <x v="75"/>
    <n v="1532322000"/>
    <b v="0"/>
    <b v="0"/>
    <x v="14"/>
    <x v="7"/>
    <x v="14"/>
  </r>
  <r>
    <x v="76"/>
    <x v="76"/>
    <s v="Horizontal next generation function"/>
    <n v="122900"/>
    <n v="95993"/>
    <x v="0"/>
    <n v="78"/>
    <x v="74"/>
    <x v="74"/>
    <x v="1"/>
    <s v="USD"/>
    <x v="76"/>
    <n v="1426222800"/>
    <b v="1"/>
    <b v="1"/>
    <x v="3"/>
    <x v="3"/>
    <x v="3"/>
  </r>
  <r>
    <x v="77"/>
    <x v="77"/>
    <s v="Pre-emptive impactful model"/>
    <n v="9500"/>
    <n v="4460"/>
    <x v="0"/>
    <n v="47"/>
    <x v="75"/>
    <x v="75"/>
    <x v="1"/>
    <s v="USD"/>
    <x v="77"/>
    <n v="1286773200"/>
    <b v="0"/>
    <b v="1"/>
    <x v="10"/>
    <x v="4"/>
    <x v="10"/>
  </r>
  <r>
    <x v="78"/>
    <x v="78"/>
    <s v="User-centric bifurcated knowledge user"/>
    <n v="4500"/>
    <n v="13536"/>
    <x v="1"/>
    <n v="301"/>
    <x v="76"/>
    <x v="76"/>
    <x v="1"/>
    <s v="USD"/>
    <x v="78"/>
    <n v="1523941200"/>
    <b v="0"/>
    <b v="0"/>
    <x v="18"/>
    <x v="5"/>
    <x v="18"/>
  </r>
  <r>
    <x v="79"/>
    <x v="79"/>
    <s v="Triple-buffered reciprocal project"/>
    <n v="57800"/>
    <n v="40228"/>
    <x v="0"/>
    <n v="70"/>
    <x v="77"/>
    <x v="77"/>
    <x v="1"/>
    <s v="USD"/>
    <x v="79"/>
    <n v="1529557200"/>
    <b v="0"/>
    <b v="0"/>
    <x v="3"/>
    <x v="3"/>
    <x v="3"/>
  </r>
  <r>
    <x v="80"/>
    <x v="80"/>
    <s v="Cross-platform needs-based approach"/>
    <n v="1100"/>
    <n v="7012"/>
    <x v="1"/>
    <n v="637"/>
    <x v="78"/>
    <x v="78"/>
    <x v="1"/>
    <s v="USD"/>
    <x v="80"/>
    <n v="1506574800"/>
    <b v="0"/>
    <b v="0"/>
    <x v="11"/>
    <x v="6"/>
    <x v="11"/>
  </r>
  <r>
    <x v="81"/>
    <x v="81"/>
    <s v="User-friendly static contingency"/>
    <n v="16800"/>
    <n v="37857"/>
    <x v="1"/>
    <n v="225"/>
    <x v="79"/>
    <x v="79"/>
    <x v="1"/>
    <s v="USD"/>
    <x v="81"/>
    <n v="1513576800"/>
    <b v="0"/>
    <b v="0"/>
    <x v="1"/>
    <x v="1"/>
    <x v="1"/>
  </r>
  <r>
    <x v="82"/>
    <x v="82"/>
    <s v="Reactive content-based framework"/>
    <n v="1000"/>
    <n v="14973"/>
    <x v="1"/>
    <n v="1497"/>
    <x v="80"/>
    <x v="80"/>
    <x v="4"/>
    <s v="GBP"/>
    <x v="82"/>
    <n v="1548309600"/>
    <b v="0"/>
    <b v="1"/>
    <x v="11"/>
    <x v="6"/>
    <x v="11"/>
  </r>
  <r>
    <x v="83"/>
    <x v="83"/>
    <s v="Realigned user-facing concept"/>
    <n v="106400"/>
    <n v="39996"/>
    <x v="0"/>
    <n v="38"/>
    <x v="81"/>
    <x v="81"/>
    <x v="1"/>
    <s v="USD"/>
    <x v="83"/>
    <n v="1471582800"/>
    <b v="0"/>
    <b v="0"/>
    <x v="5"/>
    <x v="1"/>
    <x v="5"/>
  </r>
  <r>
    <x v="84"/>
    <x v="84"/>
    <s v="Public-key zero tolerance orchestration"/>
    <n v="31400"/>
    <n v="41564"/>
    <x v="1"/>
    <n v="132"/>
    <x v="82"/>
    <x v="82"/>
    <x v="1"/>
    <s v="USD"/>
    <x v="84"/>
    <n v="1344315600"/>
    <b v="0"/>
    <b v="0"/>
    <x v="8"/>
    <x v="2"/>
    <x v="8"/>
  </r>
  <r>
    <x v="85"/>
    <x v="85"/>
    <s v="Multi-tiered eco-centric architecture"/>
    <n v="4900"/>
    <n v="6430"/>
    <x v="1"/>
    <n v="131"/>
    <x v="83"/>
    <x v="83"/>
    <x v="2"/>
    <s v="AUD"/>
    <x v="85"/>
    <n v="1316408400"/>
    <b v="0"/>
    <b v="0"/>
    <x v="7"/>
    <x v="1"/>
    <x v="7"/>
  </r>
  <r>
    <x v="86"/>
    <x v="86"/>
    <s v="Organic motivating firmware"/>
    <n v="7400"/>
    <n v="12405"/>
    <x v="1"/>
    <n v="168"/>
    <x v="84"/>
    <x v="84"/>
    <x v="1"/>
    <s v="USD"/>
    <x v="86"/>
    <n v="1431838800"/>
    <b v="1"/>
    <b v="0"/>
    <x v="3"/>
    <x v="3"/>
    <x v="3"/>
  </r>
  <r>
    <x v="87"/>
    <x v="87"/>
    <s v="Synergized 4thgeneration conglomeration"/>
    <n v="198500"/>
    <n v="123040"/>
    <x v="0"/>
    <n v="62"/>
    <x v="85"/>
    <x v="85"/>
    <x v="2"/>
    <s v="AUD"/>
    <x v="87"/>
    <n v="1300510800"/>
    <b v="0"/>
    <b v="1"/>
    <x v="1"/>
    <x v="1"/>
    <x v="1"/>
  </r>
  <r>
    <x v="88"/>
    <x v="88"/>
    <s v="Grass-roots fault-tolerant policy"/>
    <n v="4800"/>
    <n v="12516"/>
    <x v="1"/>
    <n v="261"/>
    <x v="86"/>
    <x v="86"/>
    <x v="1"/>
    <s v="USD"/>
    <x v="88"/>
    <n v="1431061200"/>
    <b v="0"/>
    <b v="0"/>
    <x v="18"/>
    <x v="5"/>
    <x v="18"/>
  </r>
  <r>
    <x v="89"/>
    <x v="89"/>
    <s v="Monitored scalable knowledgebase"/>
    <n v="3400"/>
    <n v="8588"/>
    <x v="1"/>
    <n v="253"/>
    <x v="87"/>
    <x v="87"/>
    <x v="1"/>
    <s v="USD"/>
    <x v="89"/>
    <n v="1271480400"/>
    <b v="0"/>
    <b v="0"/>
    <x v="3"/>
    <x v="3"/>
    <x v="3"/>
  </r>
  <r>
    <x v="90"/>
    <x v="90"/>
    <s v="Synergistic explicit parallelism"/>
    <n v="7800"/>
    <n v="6132"/>
    <x v="0"/>
    <n v="79"/>
    <x v="88"/>
    <x v="88"/>
    <x v="1"/>
    <s v="USD"/>
    <x v="90"/>
    <n v="1456380000"/>
    <b v="0"/>
    <b v="1"/>
    <x v="3"/>
    <x v="3"/>
    <x v="3"/>
  </r>
  <r>
    <x v="91"/>
    <x v="91"/>
    <s v="Enhanced systemic analyzer"/>
    <n v="154300"/>
    <n v="74688"/>
    <x v="0"/>
    <n v="48"/>
    <x v="89"/>
    <x v="89"/>
    <x v="6"/>
    <s v="EUR"/>
    <x v="91"/>
    <n v="1472878800"/>
    <b v="0"/>
    <b v="0"/>
    <x v="18"/>
    <x v="5"/>
    <x v="18"/>
  </r>
  <r>
    <x v="92"/>
    <x v="92"/>
    <s v="Object-based analyzing knowledge user"/>
    <n v="20000"/>
    <n v="51775"/>
    <x v="1"/>
    <n v="259"/>
    <x v="90"/>
    <x v="90"/>
    <x v="5"/>
    <s v="CHF"/>
    <x v="92"/>
    <n v="1277355600"/>
    <b v="0"/>
    <b v="1"/>
    <x v="11"/>
    <x v="6"/>
    <x v="11"/>
  </r>
  <r>
    <x v="93"/>
    <x v="93"/>
    <s v="Pre-emptive radical architecture"/>
    <n v="108800"/>
    <n v="65877"/>
    <x v="3"/>
    <n v="61"/>
    <x v="91"/>
    <x v="91"/>
    <x v="1"/>
    <s v="USD"/>
    <x v="93"/>
    <n v="1351054800"/>
    <b v="0"/>
    <b v="1"/>
    <x v="3"/>
    <x v="3"/>
    <x v="3"/>
  </r>
  <r>
    <x v="94"/>
    <x v="94"/>
    <s v="Grass-roots web-enabled contingency"/>
    <n v="2900"/>
    <n v="8807"/>
    <x v="1"/>
    <n v="304"/>
    <x v="80"/>
    <x v="92"/>
    <x v="4"/>
    <s v="GBP"/>
    <x v="94"/>
    <n v="1555563600"/>
    <b v="0"/>
    <b v="0"/>
    <x v="2"/>
    <x v="2"/>
    <x v="2"/>
  </r>
  <r>
    <x v="95"/>
    <x v="95"/>
    <s v="Stand-alone system-worthy standardization"/>
    <n v="900"/>
    <n v="1017"/>
    <x v="1"/>
    <n v="113"/>
    <x v="11"/>
    <x v="93"/>
    <x v="1"/>
    <s v="USD"/>
    <x v="95"/>
    <n v="1571634000"/>
    <b v="0"/>
    <b v="0"/>
    <x v="4"/>
    <x v="4"/>
    <x v="4"/>
  </r>
  <r>
    <x v="96"/>
    <x v="96"/>
    <s v="Down-sized systematic policy"/>
    <n v="69700"/>
    <n v="151513"/>
    <x v="1"/>
    <n v="217"/>
    <x v="92"/>
    <x v="94"/>
    <x v="1"/>
    <s v="USD"/>
    <x v="96"/>
    <n v="1300856400"/>
    <b v="0"/>
    <b v="0"/>
    <x v="3"/>
    <x v="3"/>
    <x v="3"/>
  </r>
  <r>
    <x v="97"/>
    <x v="97"/>
    <s v="Cloned bi-directional architecture"/>
    <n v="1300"/>
    <n v="12047"/>
    <x v="1"/>
    <n v="927"/>
    <x v="86"/>
    <x v="95"/>
    <x v="1"/>
    <s v="USD"/>
    <x v="48"/>
    <n v="1439874000"/>
    <b v="0"/>
    <b v="0"/>
    <x v="0"/>
    <x v="0"/>
    <x v="0"/>
  </r>
  <r>
    <x v="98"/>
    <x v="98"/>
    <s v="Seamless transitional portal"/>
    <n v="97800"/>
    <n v="32951"/>
    <x v="0"/>
    <n v="34"/>
    <x v="93"/>
    <x v="96"/>
    <x v="2"/>
    <s v="AUD"/>
    <x v="97"/>
    <n v="1438318800"/>
    <b v="0"/>
    <b v="0"/>
    <x v="11"/>
    <x v="6"/>
    <x v="11"/>
  </r>
  <r>
    <x v="99"/>
    <x v="99"/>
    <s v="Fully-configurable motivating approach"/>
    <n v="7600"/>
    <n v="14951"/>
    <x v="1"/>
    <n v="197"/>
    <x v="55"/>
    <x v="97"/>
    <x v="1"/>
    <s v="USD"/>
    <x v="98"/>
    <n v="1419400800"/>
    <b v="0"/>
    <b v="0"/>
    <x v="3"/>
    <x v="3"/>
    <x v="3"/>
  </r>
  <r>
    <x v="100"/>
    <x v="100"/>
    <s v="Upgradable fault-tolerant approach"/>
    <n v="100"/>
    <n v="1"/>
    <x v="0"/>
    <n v="1"/>
    <x v="49"/>
    <x v="98"/>
    <x v="1"/>
    <s v="USD"/>
    <x v="99"/>
    <n v="1320555600"/>
    <b v="0"/>
    <b v="0"/>
    <x v="3"/>
    <x v="3"/>
    <x v="3"/>
  </r>
  <r>
    <x v="101"/>
    <x v="101"/>
    <s v="Reduced heuristic moratorium"/>
    <n v="900"/>
    <n v="9193"/>
    <x v="1"/>
    <n v="1021"/>
    <x v="55"/>
    <x v="99"/>
    <x v="1"/>
    <s v="USD"/>
    <x v="100"/>
    <n v="1425103200"/>
    <b v="0"/>
    <b v="1"/>
    <x v="5"/>
    <x v="1"/>
    <x v="5"/>
  </r>
  <r>
    <x v="102"/>
    <x v="102"/>
    <s v="Front-line web-enabled model"/>
    <n v="3700"/>
    <n v="10422"/>
    <x v="1"/>
    <n v="282"/>
    <x v="94"/>
    <x v="100"/>
    <x v="1"/>
    <s v="USD"/>
    <x v="101"/>
    <n v="1526878800"/>
    <b v="0"/>
    <b v="1"/>
    <x v="8"/>
    <x v="2"/>
    <x v="8"/>
  </r>
  <r>
    <x v="103"/>
    <x v="103"/>
    <s v="Polarized incremental emulation"/>
    <n v="10000"/>
    <n v="2461"/>
    <x v="0"/>
    <n v="25"/>
    <x v="95"/>
    <x v="101"/>
    <x v="6"/>
    <s v="EUR"/>
    <x v="102"/>
    <n v="1288674000"/>
    <b v="0"/>
    <b v="0"/>
    <x v="5"/>
    <x v="1"/>
    <x v="5"/>
  </r>
  <r>
    <x v="104"/>
    <x v="104"/>
    <s v="Self-enabling grid-enabled initiative"/>
    <n v="119200"/>
    <n v="170623"/>
    <x v="1"/>
    <n v="143"/>
    <x v="96"/>
    <x v="102"/>
    <x v="1"/>
    <s v="USD"/>
    <x v="103"/>
    <n v="1495602000"/>
    <b v="0"/>
    <b v="0"/>
    <x v="7"/>
    <x v="1"/>
    <x v="7"/>
  </r>
  <r>
    <x v="105"/>
    <x v="105"/>
    <s v="Total fresh-thinking system engine"/>
    <n v="6800"/>
    <n v="9829"/>
    <x v="1"/>
    <n v="145"/>
    <x v="97"/>
    <x v="103"/>
    <x v="1"/>
    <s v="USD"/>
    <x v="104"/>
    <n v="1366434000"/>
    <b v="0"/>
    <b v="0"/>
    <x v="2"/>
    <x v="2"/>
    <x v="2"/>
  </r>
  <r>
    <x v="106"/>
    <x v="106"/>
    <s v="Ameliorated clear-thinking circuit"/>
    <n v="3900"/>
    <n v="14006"/>
    <x v="1"/>
    <n v="359"/>
    <x v="98"/>
    <x v="104"/>
    <x v="1"/>
    <s v="USD"/>
    <x v="105"/>
    <n v="1568350800"/>
    <b v="0"/>
    <b v="0"/>
    <x v="3"/>
    <x v="3"/>
    <x v="3"/>
  </r>
  <r>
    <x v="107"/>
    <x v="107"/>
    <s v="Multi-layered encompassing installation"/>
    <n v="3500"/>
    <n v="6527"/>
    <x v="1"/>
    <n v="186"/>
    <x v="99"/>
    <x v="105"/>
    <x v="1"/>
    <s v="USD"/>
    <x v="106"/>
    <n v="1525928400"/>
    <b v="0"/>
    <b v="1"/>
    <x v="3"/>
    <x v="3"/>
    <x v="3"/>
  </r>
  <r>
    <x v="108"/>
    <x v="108"/>
    <s v="Universal encompassing implementation"/>
    <n v="1500"/>
    <n v="8929"/>
    <x v="1"/>
    <n v="595"/>
    <x v="100"/>
    <x v="106"/>
    <x v="1"/>
    <s v="USD"/>
    <x v="107"/>
    <n v="1336885200"/>
    <b v="0"/>
    <b v="0"/>
    <x v="4"/>
    <x v="4"/>
    <x v="4"/>
  </r>
  <r>
    <x v="109"/>
    <x v="109"/>
    <s v="Object-based client-server application"/>
    <n v="5200"/>
    <n v="3079"/>
    <x v="0"/>
    <n v="59"/>
    <x v="101"/>
    <x v="107"/>
    <x v="1"/>
    <s v="USD"/>
    <x v="108"/>
    <n v="1389679200"/>
    <b v="0"/>
    <b v="0"/>
    <x v="19"/>
    <x v="4"/>
    <x v="19"/>
  </r>
  <r>
    <x v="110"/>
    <x v="110"/>
    <s v="Cross-platform solution-oriented process improvement"/>
    <n v="142400"/>
    <n v="21307"/>
    <x v="0"/>
    <n v="15"/>
    <x v="102"/>
    <x v="108"/>
    <x v="1"/>
    <s v="USD"/>
    <x v="109"/>
    <n v="1538283600"/>
    <b v="0"/>
    <b v="0"/>
    <x v="0"/>
    <x v="0"/>
    <x v="0"/>
  </r>
  <r>
    <x v="111"/>
    <x v="111"/>
    <s v="Re-engineered user-facing approach"/>
    <n v="61400"/>
    <n v="73653"/>
    <x v="1"/>
    <n v="120"/>
    <x v="103"/>
    <x v="109"/>
    <x v="1"/>
    <s v="USD"/>
    <x v="110"/>
    <n v="1348808400"/>
    <b v="0"/>
    <b v="0"/>
    <x v="15"/>
    <x v="5"/>
    <x v="15"/>
  </r>
  <r>
    <x v="112"/>
    <x v="112"/>
    <s v="Re-engineered client-driven hub"/>
    <n v="4700"/>
    <n v="12635"/>
    <x v="1"/>
    <n v="269"/>
    <x v="104"/>
    <x v="33"/>
    <x v="2"/>
    <s v="AUD"/>
    <x v="111"/>
    <n v="1410152400"/>
    <b v="0"/>
    <b v="0"/>
    <x v="2"/>
    <x v="2"/>
    <x v="2"/>
  </r>
  <r>
    <x v="113"/>
    <x v="113"/>
    <s v="User-friendly tertiary array"/>
    <n v="3300"/>
    <n v="12437"/>
    <x v="1"/>
    <n v="377"/>
    <x v="54"/>
    <x v="110"/>
    <x v="1"/>
    <s v="USD"/>
    <x v="112"/>
    <n v="1505797200"/>
    <b v="0"/>
    <b v="0"/>
    <x v="0"/>
    <x v="0"/>
    <x v="0"/>
  </r>
  <r>
    <x v="114"/>
    <x v="114"/>
    <s v="Robust heuristic encoding"/>
    <n v="1900"/>
    <n v="13816"/>
    <x v="1"/>
    <n v="727"/>
    <x v="105"/>
    <x v="111"/>
    <x v="1"/>
    <s v="USD"/>
    <x v="113"/>
    <n v="1554872400"/>
    <b v="0"/>
    <b v="1"/>
    <x v="8"/>
    <x v="2"/>
    <x v="8"/>
  </r>
  <r>
    <x v="115"/>
    <x v="115"/>
    <s v="Team-oriented clear-thinking capacity"/>
    <n v="166700"/>
    <n v="145382"/>
    <x v="0"/>
    <n v="87"/>
    <x v="106"/>
    <x v="112"/>
    <x v="6"/>
    <s v="EUR"/>
    <x v="114"/>
    <n v="1513922400"/>
    <b v="0"/>
    <b v="0"/>
    <x v="13"/>
    <x v="5"/>
    <x v="13"/>
  </r>
  <r>
    <x v="116"/>
    <x v="116"/>
    <s v="De-engineered motivating standardization"/>
    <n v="7200"/>
    <n v="6336"/>
    <x v="0"/>
    <n v="88"/>
    <x v="107"/>
    <x v="113"/>
    <x v="1"/>
    <s v="USD"/>
    <x v="115"/>
    <n v="1442638800"/>
    <b v="0"/>
    <b v="0"/>
    <x v="3"/>
    <x v="3"/>
    <x v="3"/>
  </r>
  <r>
    <x v="117"/>
    <x v="117"/>
    <s v="Business-focused 24hour groupware"/>
    <n v="4900"/>
    <n v="8523"/>
    <x v="1"/>
    <n v="174"/>
    <x v="108"/>
    <x v="114"/>
    <x v="1"/>
    <s v="USD"/>
    <x v="116"/>
    <n v="1317186000"/>
    <b v="0"/>
    <b v="0"/>
    <x v="19"/>
    <x v="4"/>
    <x v="19"/>
  </r>
  <r>
    <x v="118"/>
    <x v="118"/>
    <s v="Organic next generation protocol"/>
    <n v="5400"/>
    <n v="6351"/>
    <x v="1"/>
    <n v="118"/>
    <x v="109"/>
    <x v="115"/>
    <x v="1"/>
    <s v="USD"/>
    <x v="117"/>
    <n v="1391234400"/>
    <b v="0"/>
    <b v="0"/>
    <x v="14"/>
    <x v="7"/>
    <x v="14"/>
  </r>
  <r>
    <x v="119"/>
    <x v="119"/>
    <s v="Reverse-engineered full-range Internet solution"/>
    <n v="5000"/>
    <n v="10748"/>
    <x v="1"/>
    <n v="215"/>
    <x v="110"/>
    <x v="116"/>
    <x v="1"/>
    <s v="USD"/>
    <x v="118"/>
    <n v="1404363600"/>
    <b v="0"/>
    <b v="1"/>
    <x v="4"/>
    <x v="4"/>
    <x v="4"/>
  </r>
  <r>
    <x v="120"/>
    <x v="120"/>
    <s v="Synchronized regional synergy"/>
    <n v="75100"/>
    <n v="112272"/>
    <x v="1"/>
    <n v="149"/>
    <x v="111"/>
    <x v="117"/>
    <x v="1"/>
    <s v="USD"/>
    <x v="119"/>
    <n v="1429592400"/>
    <b v="0"/>
    <b v="1"/>
    <x v="20"/>
    <x v="6"/>
    <x v="20"/>
  </r>
  <r>
    <x v="121"/>
    <x v="121"/>
    <s v="Multi-lateral homogeneous success"/>
    <n v="45300"/>
    <n v="99361"/>
    <x v="1"/>
    <n v="219"/>
    <x v="112"/>
    <x v="118"/>
    <x v="1"/>
    <s v="USD"/>
    <x v="33"/>
    <n v="1413608400"/>
    <b v="0"/>
    <b v="0"/>
    <x v="11"/>
    <x v="6"/>
    <x v="11"/>
  </r>
  <r>
    <x v="122"/>
    <x v="122"/>
    <s v="Seamless zero-defect solution"/>
    <n v="136800"/>
    <n v="88055"/>
    <x v="0"/>
    <n v="64"/>
    <x v="113"/>
    <x v="119"/>
    <x v="1"/>
    <s v="USD"/>
    <x v="120"/>
    <n v="1419400800"/>
    <b v="0"/>
    <b v="0"/>
    <x v="13"/>
    <x v="5"/>
    <x v="13"/>
  </r>
  <r>
    <x v="123"/>
    <x v="123"/>
    <s v="Enhanced scalable concept"/>
    <n v="177700"/>
    <n v="33092"/>
    <x v="0"/>
    <n v="19"/>
    <x v="114"/>
    <x v="120"/>
    <x v="0"/>
    <s v="CAD"/>
    <x v="121"/>
    <n v="1448604000"/>
    <b v="1"/>
    <b v="0"/>
    <x v="3"/>
    <x v="3"/>
    <x v="3"/>
  </r>
  <r>
    <x v="124"/>
    <x v="124"/>
    <s v="Polarized uniform software"/>
    <n v="2600"/>
    <n v="9562"/>
    <x v="1"/>
    <n v="368"/>
    <x v="115"/>
    <x v="121"/>
    <x v="6"/>
    <s v="EUR"/>
    <x v="122"/>
    <n v="1562302800"/>
    <b v="0"/>
    <b v="0"/>
    <x v="14"/>
    <x v="7"/>
    <x v="14"/>
  </r>
  <r>
    <x v="125"/>
    <x v="125"/>
    <s v="Stand-alone web-enabled moderator"/>
    <n v="5300"/>
    <n v="8475"/>
    <x v="1"/>
    <n v="160"/>
    <x v="80"/>
    <x v="122"/>
    <x v="1"/>
    <s v="USD"/>
    <x v="123"/>
    <n v="1537678800"/>
    <b v="0"/>
    <b v="0"/>
    <x v="3"/>
    <x v="3"/>
    <x v="3"/>
  </r>
  <r>
    <x v="126"/>
    <x v="126"/>
    <s v="Proactive methodical benchmark"/>
    <n v="180200"/>
    <n v="69617"/>
    <x v="0"/>
    <n v="39"/>
    <x v="116"/>
    <x v="123"/>
    <x v="1"/>
    <s v="USD"/>
    <x v="124"/>
    <n v="1473570000"/>
    <b v="0"/>
    <b v="1"/>
    <x v="3"/>
    <x v="3"/>
    <x v="3"/>
  </r>
  <r>
    <x v="127"/>
    <x v="127"/>
    <s v="Team-oriented 6thgeneration matrix"/>
    <n v="103200"/>
    <n v="53067"/>
    <x v="0"/>
    <n v="51"/>
    <x v="117"/>
    <x v="124"/>
    <x v="0"/>
    <s v="CAD"/>
    <x v="125"/>
    <n v="1273899600"/>
    <b v="0"/>
    <b v="0"/>
    <x v="3"/>
    <x v="3"/>
    <x v="3"/>
  </r>
  <r>
    <x v="128"/>
    <x v="128"/>
    <s v="Phased human-resource core"/>
    <n v="70600"/>
    <n v="42596"/>
    <x v="3"/>
    <n v="60"/>
    <x v="118"/>
    <x v="125"/>
    <x v="1"/>
    <s v="USD"/>
    <x v="126"/>
    <n v="1284008400"/>
    <b v="0"/>
    <b v="0"/>
    <x v="1"/>
    <x v="1"/>
    <x v="1"/>
  </r>
  <r>
    <x v="129"/>
    <x v="129"/>
    <s v="Mandatory tertiary implementation"/>
    <n v="148500"/>
    <n v="4756"/>
    <x v="3"/>
    <n v="3"/>
    <x v="12"/>
    <x v="126"/>
    <x v="2"/>
    <s v="AUD"/>
    <x v="127"/>
    <n v="1425103200"/>
    <b v="0"/>
    <b v="0"/>
    <x v="0"/>
    <x v="0"/>
    <x v="0"/>
  </r>
  <r>
    <x v="130"/>
    <x v="130"/>
    <s v="Secured directional encryption"/>
    <n v="9600"/>
    <n v="14925"/>
    <x v="1"/>
    <n v="155"/>
    <x v="119"/>
    <x v="127"/>
    <x v="3"/>
    <s v="DKK"/>
    <x v="128"/>
    <n v="1320991200"/>
    <b v="0"/>
    <b v="0"/>
    <x v="6"/>
    <x v="4"/>
    <x v="6"/>
  </r>
  <r>
    <x v="131"/>
    <x v="131"/>
    <s v="Distributed 5thgeneration implementation"/>
    <n v="164700"/>
    <n v="166116"/>
    <x v="1"/>
    <n v="101"/>
    <x v="120"/>
    <x v="128"/>
    <x v="4"/>
    <s v="GBP"/>
    <x v="129"/>
    <n v="1386828000"/>
    <b v="0"/>
    <b v="0"/>
    <x v="2"/>
    <x v="2"/>
    <x v="2"/>
  </r>
  <r>
    <x v="132"/>
    <x v="132"/>
    <s v="Virtual static core"/>
    <n v="3300"/>
    <n v="3834"/>
    <x v="1"/>
    <n v="116"/>
    <x v="121"/>
    <x v="129"/>
    <x v="1"/>
    <s v="USD"/>
    <x v="130"/>
    <n v="1517119200"/>
    <b v="0"/>
    <b v="1"/>
    <x v="3"/>
    <x v="3"/>
    <x v="3"/>
  </r>
  <r>
    <x v="133"/>
    <x v="133"/>
    <s v="Secured content-based product"/>
    <n v="4500"/>
    <n v="13985"/>
    <x v="1"/>
    <n v="311"/>
    <x v="122"/>
    <x v="130"/>
    <x v="1"/>
    <s v="USD"/>
    <x v="131"/>
    <n v="1315026000"/>
    <b v="0"/>
    <b v="0"/>
    <x v="21"/>
    <x v="1"/>
    <x v="21"/>
  </r>
  <r>
    <x v="134"/>
    <x v="134"/>
    <s v="Secured executive concept"/>
    <n v="99500"/>
    <n v="89288"/>
    <x v="0"/>
    <n v="90"/>
    <x v="123"/>
    <x v="131"/>
    <x v="5"/>
    <s v="CHF"/>
    <x v="132"/>
    <n v="1312693200"/>
    <b v="0"/>
    <b v="1"/>
    <x v="4"/>
    <x v="4"/>
    <x v="4"/>
  </r>
  <r>
    <x v="135"/>
    <x v="135"/>
    <s v="Balanced zero-defect software"/>
    <n v="7700"/>
    <n v="5488"/>
    <x v="0"/>
    <n v="71"/>
    <x v="124"/>
    <x v="132"/>
    <x v="1"/>
    <s v="USD"/>
    <x v="133"/>
    <n v="1363064400"/>
    <b v="0"/>
    <b v="1"/>
    <x v="3"/>
    <x v="3"/>
    <x v="3"/>
  </r>
  <r>
    <x v="136"/>
    <x v="136"/>
    <s v="Distributed context-sensitive flexibility"/>
    <n v="82800"/>
    <n v="2721"/>
    <x v="3"/>
    <n v="3"/>
    <x v="125"/>
    <x v="132"/>
    <x v="1"/>
    <s v="USD"/>
    <x v="134"/>
    <n v="1403154000"/>
    <b v="0"/>
    <b v="1"/>
    <x v="6"/>
    <x v="4"/>
    <x v="6"/>
  </r>
  <r>
    <x v="137"/>
    <x v="137"/>
    <s v="Down-sized disintermediate support"/>
    <n v="1800"/>
    <n v="4712"/>
    <x v="1"/>
    <n v="262"/>
    <x v="126"/>
    <x v="133"/>
    <x v="1"/>
    <s v="USD"/>
    <x v="135"/>
    <n v="1286859600"/>
    <b v="0"/>
    <b v="0"/>
    <x v="9"/>
    <x v="5"/>
    <x v="9"/>
  </r>
  <r>
    <x v="138"/>
    <x v="138"/>
    <s v="Stand-alone mission-critical moratorium"/>
    <n v="9600"/>
    <n v="9216"/>
    <x v="0"/>
    <n v="96"/>
    <x v="127"/>
    <x v="134"/>
    <x v="1"/>
    <s v="USD"/>
    <x v="136"/>
    <n v="1349326800"/>
    <b v="0"/>
    <b v="0"/>
    <x v="20"/>
    <x v="6"/>
    <x v="20"/>
  </r>
  <r>
    <x v="139"/>
    <x v="139"/>
    <s v="Down-sized empowering protocol"/>
    <n v="92100"/>
    <n v="19246"/>
    <x v="0"/>
    <n v="21"/>
    <x v="128"/>
    <x v="135"/>
    <x v="1"/>
    <s v="USD"/>
    <x v="137"/>
    <n v="1430974800"/>
    <b v="0"/>
    <b v="1"/>
    <x v="8"/>
    <x v="2"/>
    <x v="8"/>
  </r>
  <r>
    <x v="140"/>
    <x v="140"/>
    <s v="Fully-configurable coherent Internet solution"/>
    <n v="5500"/>
    <n v="12274"/>
    <x v="1"/>
    <n v="223"/>
    <x v="129"/>
    <x v="136"/>
    <x v="1"/>
    <s v="USD"/>
    <x v="138"/>
    <n v="1519970400"/>
    <b v="0"/>
    <b v="0"/>
    <x v="4"/>
    <x v="4"/>
    <x v="4"/>
  </r>
  <r>
    <x v="141"/>
    <x v="141"/>
    <s v="Distributed motivating algorithm"/>
    <n v="64300"/>
    <n v="65323"/>
    <x v="1"/>
    <n v="102"/>
    <x v="130"/>
    <x v="137"/>
    <x v="1"/>
    <s v="USD"/>
    <x v="139"/>
    <n v="1434603600"/>
    <b v="0"/>
    <b v="0"/>
    <x v="2"/>
    <x v="2"/>
    <x v="2"/>
  </r>
  <r>
    <x v="142"/>
    <x v="142"/>
    <s v="Expanded solution-oriented benchmark"/>
    <n v="5000"/>
    <n v="11502"/>
    <x v="1"/>
    <n v="230"/>
    <x v="124"/>
    <x v="138"/>
    <x v="1"/>
    <s v="USD"/>
    <x v="107"/>
    <n v="1337230800"/>
    <b v="0"/>
    <b v="0"/>
    <x v="2"/>
    <x v="2"/>
    <x v="2"/>
  </r>
  <r>
    <x v="143"/>
    <x v="143"/>
    <s v="Implemented discrete secured line"/>
    <n v="5400"/>
    <n v="7322"/>
    <x v="1"/>
    <n v="136"/>
    <x v="131"/>
    <x v="139"/>
    <x v="1"/>
    <s v="USD"/>
    <x v="140"/>
    <n v="1279429200"/>
    <b v="0"/>
    <b v="0"/>
    <x v="7"/>
    <x v="1"/>
    <x v="7"/>
  </r>
  <r>
    <x v="144"/>
    <x v="144"/>
    <s v="Multi-lateral actuating installation"/>
    <n v="9000"/>
    <n v="11619"/>
    <x v="1"/>
    <n v="129"/>
    <x v="18"/>
    <x v="140"/>
    <x v="1"/>
    <s v="USD"/>
    <x v="141"/>
    <n v="1561438800"/>
    <b v="0"/>
    <b v="0"/>
    <x v="3"/>
    <x v="3"/>
    <x v="3"/>
  </r>
  <r>
    <x v="145"/>
    <x v="145"/>
    <s v="Secured reciprocal array"/>
    <n v="25000"/>
    <n v="59128"/>
    <x v="1"/>
    <n v="237"/>
    <x v="132"/>
    <x v="141"/>
    <x v="5"/>
    <s v="CHF"/>
    <x v="142"/>
    <n v="1410498000"/>
    <b v="0"/>
    <b v="0"/>
    <x v="8"/>
    <x v="2"/>
    <x v="8"/>
  </r>
  <r>
    <x v="146"/>
    <x v="146"/>
    <s v="Optional bandwidth-monitored middleware"/>
    <n v="8800"/>
    <n v="1518"/>
    <x v="3"/>
    <n v="17"/>
    <x v="133"/>
    <x v="142"/>
    <x v="1"/>
    <s v="USD"/>
    <x v="143"/>
    <n v="1322460000"/>
    <b v="0"/>
    <b v="0"/>
    <x v="3"/>
    <x v="3"/>
    <x v="3"/>
  </r>
  <r>
    <x v="147"/>
    <x v="147"/>
    <s v="Upgradable upward-trending workforce"/>
    <n v="8300"/>
    <n v="9337"/>
    <x v="1"/>
    <n v="112"/>
    <x v="134"/>
    <x v="143"/>
    <x v="1"/>
    <s v="USD"/>
    <x v="144"/>
    <n v="1466312400"/>
    <b v="0"/>
    <b v="1"/>
    <x v="3"/>
    <x v="3"/>
    <x v="3"/>
  </r>
  <r>
    <x v="148"/>
    <x v="148"/>
    <s v="Upgradable hybrid capability"/>
    <n v="9300"/>
    <n v="11255"/>
    <x v="1"/>
    <n v="121"/>
    <x v="37"/>
    <x v="144"/>
    <x v="1"/>
    <s v="USD"/>
    <x v="145"/>
    <n v="1501736400"/>
    <b v="0"/>
    <b v="0"/>
    <x v="8"/>
    <x v="2"/>
    <x v="8"/>
  </r>
  <r>
    <x v="149"/>
    <x v="149"/>
    <s v="Managed fresh-thinking flexibility"/>
    <n v="6200"/>
    <n v="13632"/>
    <x v="1"/>
    <n v="220"/>
    <x v="135"/>
    <x v="145"/>
    <x v="1"/>
    <s v="USD"/>
    <x v="146"/>
    <n v="1361512800"/>
    <b v="0"/>
    <b v="0"/>
    <x v="7"/>
    <x v="1"/>
    <x v="7"/>
  </r>
  <r>
    <x v="150"/>
    <x v="150"/>
    <s v="Networked stable workforce"/>
    <n v="100"/>
    <n v="1"/>
    <x v="0"/>
    <n v="1"/>
    <x v="49"/>
    <x v="98"/>
    <x v="1"/>
    <s v="USD"/>
    <x v="147"/>
    <n v="1545026400"/>
    <b v="0"/>
    <b v="0"/>
    <x v="1"/>
    <x v="1"/>
    <x v="1"/>
  </r>
  <r>
    <x v="151"/>
    <x v="151"/>
    <s v="Customizable intermediate extranet"/>
    <n v="137200"/>
    <n v="88037"/>
    <x v="0"/>
    <n v="64"/>
    <x v="50"/>
    <x v="146"/>
    <x v="1"/>
    <s v="USD"/>
    <x v="148"/>
    <n v="1406696400"/>
    <b v="0"/>
    <b v="0"/>
    <x v="5"/>
    <x v="1"/>
    <x v="5"/>
  </r>
  <r>
    <x v="152"/>
    <x v="152"/>
    <s v="User-centric fault-tolerant task-force"/>
    <n v="41500"/>
    <n v="175573"/>
    <x v="1"/>
    <n v="423"/>
    <x v="136"/>
    <x v="147"/>
    <x v="1"/>
    <s v="USD"/>
    <x v="149"/>
    <n v="1487916000"/>
    <b v="0"/>
    <b v="0"/>
    <x v="7"/>
    <x v="1"/>
    <x v="7"/>
  </r>
  <r>
    <x v="153"/>
    <x v="153"/>
    <s v="Multi-tiered radical definition"/>
    <n v="189400"/>
    <n v="176112"/>
    <x v="0"/>
    <n v="93"/>
    <x v="137"/>
    <x v="8"/>
    <x v="1"/>
    <s v="USD"/>
    <x v="150"/>
    <n v="1351141200"/>
    <b v="0"/>
    <b v="0"/>
    <x v="3"/>
    <x v="3"/>
    <x v="3"/>
  </r>
  <r>
    <x v="154"/>
    <x v="154"/>
    <s v="Devolved foreground benchmark"/>
    <n v="171300"/>
    <n v="100650"/>
    <x v="0"/>
    <n v="59"/>
    <x v="138"/>
    <x v="148"/>
    <x v="1"/>
    <s v="USD"/>
    <x v="151"/>
    <n v="1465016400"/>
    <b v="0"/>
    <b v="1"/>
    <x v="7"/>
    <x v="1"/>
    <x v="7"/>
  </r>
  <r>
    <x v="155"/>
    <x v="155"/>
    <s v="Distributed eco-centric methodology"/>
    <n v="139500"/>
    <n v="90706"/>
    <x v="0"/>
    <n v="65"/>
    <x v="139"/>
    <x v="149"/>
    <x v="1"/>
    <s v="USD"/>
    <x v="152"/>
    <n v="1270789200"/>
    <b v="0"/>
    <b v="0"/>
    <x v="3"/>
    <x v="3"/>
    <x v="3"/>
  </r>
  <r>
    <x v="156"/>
    <x v="156"/>
    <s v="Streamlined encompassing encryption"/>
    <n v="36400"/>
    <n v="26914"/>
    <x v="3"/>
    <n v="74"/>
    <x v="140"/>
    <x v="150"/>
    <x v="2"/>
    <s v="AUD"/>
    <x v="153"/>
    <n v="1572325200"/>
    <b v="0"/>
    <b v="0"/>
    <x v="1"/>
    <x v="1"/>
    <x v="1"/>
  </r>
  <r>
    <x v="157"/>
    <x v="157"/>
    <s v="User-friendly reciprocal initiative"/>
    <n v="4200"/>
    <n v="2212"/>
    <x v="0"/>
    <n v="53"/>
    <x v="141"/>
    <x v="151"/>
    <x v="2"/>
    <s v="AUD"/>
    <x v="154"/>
    <n v="1389420000"/>
    <b v="0"/>
    <b v="0"/>
    <x v="14"/>
    <x v="7"/>
    <x v="14"/>
  </r>
  <r>
    <x v="158"/>
    <x v="158"/>
    <s v="Ergonomic fresh-thinking installation"/>
    <n v="2100"/>
    <n v="4640"/>
    <x v="1"/>
    <n v="221"/>
    <x v="142"/>
    <x v="152"/>
    <x v="1"/>
    <s v="USD"/>
    <x v="155"/>
    <n v="1449640800"/>
    <b v="0"/>
    <b v="0"/>
    <x v="1"/>
    <x v="1"/>
    <x v="1"/>
  </r>
  <r>
    <x v="159"/>
    <x v="159"/>
    <s v="Robust explicit hardware"/>
    <n v="191200"/>
    <n v="191222"/>
    <x v="1"/>
    <n v="100"/>
    <x v="143"/>
    <x v="153"/>
    <x v="1"/>
    <s v="USD"/>
    <x v="156"/>
    <n v="1555218000"/>
    <b v="0"/>
    <b v="1"/>
    <x v="3"/>
    <x v="3"/>
    <x v="3"/>
  </r>
  <r>
    <x v="160"/>
    <x v="160"/>
    <s v="Stand-alone actuating support"/>
    <n v="8000"/>
    <n v="12985"/>
    <x v="1"/>
    <n v="162"/>
    <x v="55"/>
    <x v="154"/>
    <x v="1"/>
    <s v="USD"/>
    <x v="157"/>
    <n v="1557723600"/>
    <b v="0"/>
    <b v="0"/>
    <x v="8"/>
    <x v="2"/>
    <x v="8"/>
  </r>
  <r>
    <x v="161"/>
    <x v="161"/>
    <s v="Cross-platform methodical process improvement"/>
    <n v="5500"/>
    <n v="4300"/>
    <x v="0"/>
    <n v="78"/>
    <x v="51"/>
    <x v="155"/>
    <x v="1"/>
    <s v="USD"/>
    <x v="158"/>
    <n v="1443502800"/>
    <b v="0"/>
    <b v="1"/>
    <x v="2"/>
    <x v="2"/>
    <x v="2"/>
  </r>
  <r>
    <x v="162"/>
    <x v="162"/>
    <s v="Extended bottom-line open architecture"/>
    <n v="6100"/>
    <n v="9134"/>
    <x v="1"/>
    <n v="150"/>
    <x v="144"/>
    <x v="156"/>
    <x v="5"/>
    <s v="CHF"/>
    <x v="159"/>
    <n v="1546840800"/>
    <b v="0"/>
    <b v="0"/>
    <x v="1"/>
    <x v="1"/>
    <x v="1"/>
  </r>
  <r>
    <x v="163"/>
    <x v="163"/>
    <s v="Extended reciprocal circuit"/>
    <n v="3500"/>
    <n v="8864"/>
    <x v="1"/>
    <n v="253"/>
    <x v="67"/>
    <x v="157"/>
    <x v="1"/>
    <s v="USD"/>
    <x v="160"/>
    <n v="1512712800"/>
    <b v="0"/>
    <b v="1"/>
    <x v="14"/>
    <x v="7"/>
    <x v="14"/>
  </r>
  <r>
    <x v="164"/>
    <x v="164"/>
    <s v="Polarized human-resource protocol"/>
    <n v="150500"/>
    <n v="150755"/>
    <x v="1"/>
    <n v="100"/>
    <x v="20"/>
    <x v="158"/>
    <x v="1"/>
    <s v="USD"/>
    <x v="161"/>
    <n v="1507525200"/>
    <b v="0"/>
    <b v="0"/>
    <x v="3"/>
    <x v="3"/>
    <x v="3"/>
  </r>
  <r>
    <x v="165"/>
    <x v="165"/>
    <s v="Synergized radical product"/>
    <n v="90400"/>
    <n v="110279"/>
    <x v="1"/>
    <n v="122"/>
    <x v="145"/>
    <x v="159"/>
    <x v="1"/>
    <s v="USD"/>
    <x v="162"/>
    <n v="1504328400"/>
    <b v="0"/>
    <b v="0"/>
    <x v="2"/>
    <x v="2"/>
    <x v="2"/>
  </r>
  <r>
    <x v="166"/>
    <x v="166"/>
    <s v="Robust heuristic artificial intelligence"/>
    <n v="9800"/>
    <n v="13439"/>
    <x v="1"/>
    <n v="137"/>
    <x v="146"/>
    <x v="160"/>
    <x v="1"/>
    <s v="USD"/>
    <x v="163"/>
    <n v="1293343200"/>
    <b v="0"/>
    <b v="0"/>
    <x v="14"/>
    <x v="7"/>
    <x v="14"/>
  </r>
  <r>
    <x v="167"/>
    <x v="167"/>
    <s v="Robust content-based emulation"/>
    <n v="2600"/>
    <n v="10804"/>
    <x v="1"/>
    <n v="416"/>
    <x v="147"/>
    <x v="161"/>
    <x v="2"/>
    <s v="AUD"/>
    <x v="164"/>
    <n v="1371704400"/>
    <b v="0"/>
    <b v="0"/>
    <x v="3"/>
    <x v="3"/>
    <x v="3"/>
  </r>
  <r>
    <x v="168"/>
    <x v="168"/>
    <s v="Ergonomic uniform open system"/>
    <n v="128100"/>
    <n v="40107"/>
    <x v="0"/>
    <n v="31"/>
    <x v="148"/>
    <x v="162"/>
    <x v="3"/>
    <s v="DKK"/>
    <x v="165"/>
    <n v="1552798800"/>
    <b v="0"/>
    <b v="1"/>
    <x v="7"/>
    <x v="1"/>
    <x v="7"/>
  </r>
  <r>
    <x v="169"/>
    <x v="169"/>
    <s v="Profit-focused modular product"/>
    <n v="23300"/>
    <n v="98811"/>
    <x v="1"/>
    <n v="424"/>
    <x v="149"/>
    <x v="163"/>
    <x v="1"/>
    <s v="USD"/>
    <x v="166"/>
    <n v="1342328400"/>
    <b v="0"/>
    <b v="1"/>
    <x v="12"/>
    <x v="4"/>
    <x v="12"/>
  </r>
  <r>
    <x v="170"/>
    <x v="170"/>
    <s v="Mandatory mobile product"/>
    <n v="188100"/>
    <n v="5528"/>
    <x v="0"/>
    <n v="3"/>
    <x v="109"/>
    <x v="164"/>
    <x v="1"/>
    <s v="USD"/>
    <x v="167"/>
    <n v="1502341200"/>
    <b v="0"/>
    <b v="0"/>
    <x v="7"/>
    <x v="1"/>
    <x v="7"/>
  </r>
  <r>
    <x v="171"/>
    <x v="171"/>
    <s v="Public-key 3rdgeneration budgetary management"/>
    <n v="4900"/>
    <n v="521"/>
    <x v="0"/>
    <n v="11"/>
    <x v="62"/>
    <x v="165"/>
    <x v="1"/>
    <s v="USD"/>
    <x v="168"/>
    <n v="1397192400"/>
    <b v="0"/>
    <b v="0"/>
    <x v="18"/>
    <x v="5"/>
    <x v="18"/>
  </r>
  <r>
    <x v="172"/>
    <x v="172"/>
    <s v="Centralized national firmware"/>
    <n v="800"/>
    <n v="663"/>
    <x v="0"/>
    <n v="83"/>
    <x v="150"/>
    <x v="166"/>
    <x v="1"/>
    <s v="USD"/>
    <x v="169"/>
    <n v="1407042000"/>
    <b v="0"/>
    <b v="1"/>
    <x v="4"/>
    <x v="4"/>
    <x v="4"/>
  </r>
  <r>
    <x v="173"/>
    <x v="173"/>
    <s v="Cross-group 4thgeneration middleware"/>
    <n v="96700"/>
    <n v="157635"/>
    <x v="1"/>
    <n v="163"/>
    <x v="151"/>
    <x v="167"/>
    <x v="1"/>
    <s v="USD"/>
    <x v="170"/>
    <n v="1369371600"/>
    <b v="0"/>
    <b v="0"/>
    <x v="3"/>
    <x v="3"/>
    <x v="3"/>
  </r>
  <r>
    <x v="174"/>
    <x v="174"/>
    <s v="Pre-emptive scalable access"/>
    <n v="600"/>
    <n v="5368"/>
    <x v="1"/>
    <n v="895"/>
    <x v="44"/>
    <x v="168"/>
    <x v="1"/>
    <s v="USD"/>
    <x v="171"/>
    <n v="1444107600"/>
    <b v="0"/>
    <b v="1"/>
    <x v="8"/>
    <x v="2"/>
    <x v="8"/>
  </r>
  <r>
    <x v="175"/>
    <x v="175"/>
    <s v="Sharable intangible migration"/>
    <n v="181200"/>
    <n v="47459"/>
    <x v="0"/>
    <n v="26"/>
    <x v="152"/>
    <x v="162"/>
    <x v="1"/>
    <s v="USD"/>
    <x v="172"/>
    <n v="1474261200"/>
    <b v="0"/>
    <b v="0"/>
    <x v="3"/>
    <x v="3"/>
    <x v="3"/>
  </r>
  <r>
    <x v="176"/>
    <x v="176"/>
    <s v="Proactive scalable Graphical User Interface"/>
    <n v="115000"/>
    <n v="86060"/>
    <x v="0"/>
    <n v="75"/>
    <x v="153"/>
    <x v="169"/>
    <x v="1"/>
    <s v="USD"/>
    <x v="173"/>
    <n v="1473656400"/>
    <b v="0"/>
    <b v="0"/>
    <x v="3"/>
    <x v="3"/>
    <x v="3"/>
  </r>
  <r>
    <x v="177"/>
    <x v="177"/>
    <s v="Digitized solution-oriented product"/>
    <n v="38800"/>
    <n v="161593"/>
    <x v="1"/>
    <n v="416"/>
    <x v="154"/>
    <x v="170"/>
    <x v="1"/>
    <s v="USD"/>
    <x v="174"/>
    <n v="1291960800"/>
    <b v="0"/>
    <b v="0"/>
    <x v="3"/>
    <x v="3"/>
    <x v="3"/>
  </r>
  <r>
    <x v="178"/>
    <x v="178"/>
    <s v="Triple-buffered cohesive structure"/>
    <n v="7200"/>
    <n v="6927"/>
    <x v="0"/>
    <n v="96"/>
    <x v="155"/>
    <x v="171"/>
    <x v="1"/>
    <s v="USD"/>
    <x v="175"/>
    <n v="1506747600"/>
    <b v="0"/>
    <b v="0"/>
    <x v="0"/>
    <x v="0"/>
    <x v="0"/>
  </r>
  <r>
    <x v="179"/>
    <x v="179"/>
    <s v="Realigned human-resource orchestration"/>
    <n v="44500"/>
    <n v="159185"/>
    <x v="1"/>
    <n v="358"/>
    <x v="156"/>
    <x v="172"/>
    <x v="0"/>
    <s v="CAD"/>
    <x v="176"/>
    <n v="1363582800"/>
    <b v="0"/>
    <b v="1"/>
    <x v="3"/>
    <x v="3"/>
    <x v="3"/>
  </r>
  <r>
    <x v="180"/>
    <x v="180"/>
    <s v="Optional clear-thinking software"/>
    <n v="56000"/>
    <n v="172736"/>
    <x v="1"/>
    <n v="308"/>
    <x v="157"/>
    <x v="173"/>
    <x v="2"/>
    <s v="AUD"/>
    <x v="177"/>
    <n v="1269666000"/>
    <b v="0"/>
    <b v="0"/>
    <x v="8"/>
    <x v="2"/>
    <x v="8"/>
  </r>
  <r>
    <x v="181"/>
    <x v="181"/>
    <s v="Centralized global approach"/>
    <n v="8600"/>
    <n v="5315"/>
    <x v="0"/>
    <n v="62"/>
    <x v="158"/>
    <x v="174"/>
    <x v="1"/>
    <s v="USD"/>
    <x v="178"/>
    <n v="1508648400"/>
    <b v="0"/>
    <b v="0"/>
    <x v="2"/>
    <x v="2"/>
    <x v="2"/>
  </r>
  <r>
    <x v="182"/>
    <x v="182"/>
    <s v="Reverse-engineered bandwidth-monitored contingency"/>
    <n v="27100"/>
    <n v="195750"/>
    <x v="1"/>
    <n v="722"/>
    <x v="159"/>
    <x v="170"/>
    <x v="3"/>
    <s v="DKK"/>
    <x v="179"/>
    <n v="1561957200"/>
    <b v="0"/>
    <b v="0"/>
    <x v="3"/>
    <x v="3"/>
    <x v="3"/>
  </r>
  <r>
    <x v="183"/>
    <x v="183"/>
    <s v="Pre-emptive bandwidth-monitored instruction set"/>
    <n v="5100"/>
    <n v="3525"/>
    <x v="0"/>
    <n v="69"/>
    <x v="99"/>
    <x v="175"/>
    <x v="0"/>
    <s v="CAD"/>
    <x v="180"/>
    <n v="1285131600"/>
    <b v="0"/>
    <b v="0"/>
    <x v="1"/>
    <x v="1"/>
    <x v="1"/>
  </r>
  <r>
    <x v="184"/>
    <x v="184"/>
    <s v="Adaptive asynchronous emulation"/>
    <n v="3600"/>
    <n v="10550"/>
    <x v="1"/>
    <n v="293"/>
    <x v="160"/>
    <x v="176"/>
    <x v="1"/>
    <s v="USD"/>
    <x v="181"/>
    <n v="1556946000"/>
    <b v="0"/>
    <b v="0"/>
    <x v="3"/>
    <x v="3"/>
    <x v="3"/>
  </r>
  <r>
    <x v="185"/>
    <x v="185"/>
    <s v="Innovative actuating conglomeration"/>
    <n v="1000"/>
    <n v="718"/>
    <x v="0"/>
    <n v="72"/>
    <x v="161"/>
    <x v="177"/>
    <x v="1"/>
    <s v="USD"/>
    <x v="182"/>
    <n v="1527138000"/>
    <b v="0"/>
    <b v="0"/>
    <x v="19"/>
    <x v="4"/>
    <x v="19"/>
  </r>
  <r>
    <x v="186"/>
    <x v="186"/>
    <s v="Grass-roots foreground policy"/>
    <n v="88800"/>
    <n v="28358"/>
    <x v="0"/>
    <n v="32"/>
    <x v="162"/>
    <x v="178"/>
    <x v="1"/>
    <s v="USD"/>
    <x v="183"/>
    <n v="1402117200"/>
    <b v="0"/>
    <b v="0"/>
    <x v="3"/>
    <x v="3"/>
    <x v="3"/>
  </r>
  <r>
    <x v="187"/>
    <x v="187"/>
    <s v="Horizontal transitional paradigm"/>
    <n v="60200"/>
    <n v="138384"/>
    <x v="1"/>
    <n v="230"/>
    <x v="163"/>
    <x v="179"/>
    <x v="0"/>
    <s v="CAD"/>
    <x v="184"/>
    <n v="1364014800"/>
    <b v="0"/>
    <b v="1"/>
    <x v="12"/>
    <x v="4"/>
    <x v="12"/>
  </r>
  <r>
    <x v="188"/>
    <x v="188"/>
    <s v="Networked didactic info-mediaries"/>
    <n v="8200"/>
    <n v="2625"/>
    <x v="0"/>
    <n v="32"/>
    <x v="164"/>
    <x v="180"/>
    <x v="6"/>
    <s v="EUR"/>
    <x v="185"/>
    <n v="1417586400"/>
    <b v="0"/>
    <b v="0"/>
    <x v="3"/>
    <x v="3"/>
    <x v="3"/>
  </r>
  <r>
    <x v="189"/>
    <x v="189"/>
    <s v="Switchable contextually-based access"/>
    <n v="191300"/>
    <n v="45004"/>
    <x v="3"/>
    <n v="24"/>
    <x v="165"/>
    <x v="181"/>
    <x v="1"/>
    <s v="USD"/>
    <x v="186"/>
    <n v="1457071200"/>
    <b v="0"/>
    <b v="0"/>
    <x v="3"/>
    <x v="3"/>
    <x v="3"/>
  </r>
  <r>
    <x v="190"/>
    <x v="190"/>
    <s v="Up-sized dynamic throughput"/>
    <n v="3700"/>
    <n v="2538"/>
    <x v="0"/>
    <n v="69"/>
    <x v="3"/>
    <x v="182"/>
    <x v="1"/>
    <s v="USD"/>
    <x v="187"/>
    <n v="1370408400"/>
    <b v="0"/>
    <b v="1"/>
    <x v="3"/>
    <x v="3"/>
    <x v="3"/>
  </r>
  <r>
    <x v="191"/>
    <x v="191"/>
    <s v="Mandatory reciprocal superstructure"/>
    <n v="8400"/>
    <n v="3188"/>
    <x v="0"/>
    <n v="38"/>
    <x v="99"/>
    <x v="183"/>
    <x v="6"/>
    <s v="EUR"/>
    <x v="188"/>
    <n v="1552626000"/>
    <b v="0"/>
    <b v="0"/>
    <x v="3"/>
    <x v="3"/>
    <x v="3"/>
  </r>
  <r>
    <x v="192"/>
    <x v="192"/>
    <s v="Upgradable 4thgeneration productivity"/>
    <n v="42600"/>
    <n v="8517"/>
    <x v="0"/>
    <n v="20"/>
    <x v="166"/>
    <x v="184"/>
    <x v="1"/>
    <s v="USD"/>
    <x v="189"/>
    <n v="1404190800"/>
    <b v="0"/>
    <b v="0"/>
    <x v="1"/>
    <x v="1"/>
    <x v="1"/>
  </r>
  <r>
    <x v="193"/>
    <x v="193"/>
    <s v="Progressive discrete hub"/>
    <n v="6600"/>
    <n v="3012"/>
    <x v="0"/>
    <n v="46"/>
    <x v="167"/>
    <x v="185"/>
    <x v="1"/>
    <s v="USD"/>
    <x v="190"/>
    <n v="1523509200"/>
    <b v="1"/>
    <b v="0"/>
    <x v="7"/>
    <x v="1"/>
    <x v="7"/>
  </r>
  <r>
    <x v="194"/>
    <x v="194"/>
    <s v="Assimilated multi-tasking archive"/>
    <n v="7100"/>
    <n v="8716"/>
    <x v="1"/>
    <n v="123"/>
    <x v="105"/>
    <x v="186"/>
    <x v="1"/>
    <s v="USD"/>
    <x v="191"/>
    <n v="1443589200"/>
    <b v="0"/>
    <b v="0"/>
    <x v="16"/>
    <x v="1"/>
    <x v="16"/>
  </r>
  <r>
    <x v="195"/>
    <x v="195"/>
    <s v="Upgradable high-level solution"/>
    <n v="15800"/>
    <n v="57157"/>
    <x v="1"/>
    <n v="362"/>
    <x v="168"/>
    <x v="187"/>
    <x v="1"/>
    <s v="USD"/>
    <x v="192"/>
    <n v="1533445200"/>
    <b v="0"/>
    <b v="0"/>
    <x v="5"/>
    <x v="1"/>
    <x v="5"/>
  </r>
  <r>
    <x v="196"/>
    <x v="196"/>
    <s v="Organic bandwidth-monitored frame"/>
    <n v="8200"/>
    <n v="5178"/>
    <x v="0"/>
    <n v="63"/>
    <x v="16"/>
    <x v="188"/>
    <x v="3"/>
    <s v="DKK"/>
    <x v="173"/>
    <n v="1474520400"/>
    <b v="0"/>
    <b v="0"/>
    <x v="8"/>
    <x v="2"/>
    <x v="8"/>
  </r>
  <r>
    <x v="197"/>
    <x v="197"/>
    <s v="Business-focused logistical framework"/>
    <n v="54700"/>
    <n v="163118"/>
    <x v="1"/>
    <n v="298"/>
    <x v="169"/>
    <x v="189"/>
    <x v="1"/>
    <s v="USD"/>
    <x v="193"/>
    <n v="1499403600"/>
    <b v="0"/>
    <b v="0"/>
    <x v="6"/>
    <x v="4"/>
    <x v="6"/>
  </r>
  <r>
    <x v="198"/>
    <x v="198"/>
    <s v="Universal multi-state capability"/>
    <n v="63200"/>
    <n v="6041"/>
    <x v="0"/>
    <n v="10"/>
    <x v="170"/>
    <x v="190"/>
    <x v="1"/>
    <s v="USD"/>
    <x v="194"/>
    <n v="1283576400"/>
    <b v="0"/>
    <b v="0"/>
    <x v="5"/>
    <x v="1"/>
    <x v="5"/>
  </r>
  <r>
    <x v="199"/>
    <x v="199"/>
    <s v="Digitized reciprocal infrastructure"/>
    <n v="1800"/>
    <n v="968"/>
    <x v="0"/>
    <n v="54"/>
    <x v="171"/>
    <x v="191"/>
    <x v="1"/>
    <s v="USD"/>
    <x v="195"/>
    <n v="1436590800"/>
    <b v="0"/>
    <b v="0"/>
    <x v="1"/>
    <x v="1"/>
    <x v="1"/>
  </r>
  <r>
    <x v="200"/>
    <x v="200"/>
    <s v="Reduced dedicated capability"/>
    <n v="100"/>
    <n v="2"/>
    <x v="0"/>
    <n v="2"/>
    <x v="49"/>
    <x v="49"/>
    <x v="0"/>
    <s v="CAD"/>
    <x v="152"/>
    <n v="1270443600"/>
    <b v="0"/>
    <b v="0"/>
    <x v="3"/>
    <x v="3"/>
    <x v="3"/>
  </r>
  <r>
    <x v="201"/>
    <x v="201"/>
    <s v="Cross-platform bi-directional workforce"/>
    <n v="2100"/>
    <n v="14305"/>
    <x v="1"/>
    <n v="681"/>
    <x v="144"/>
    <x v="192"/>
    <x v="1"/>
    <s v="USD"/>
    <x v="196"/>
    <n v="1407819600"/>
    <b v="0"/>
    <b v="0"/>
    <x v="2"/>
    <x v="2"/>
    <x v="2"/>
  </r>
  <r>
    <x v="202"/>
    <x v="202"/>
    <s v="Upgradable scalable methodology"/>
    <n v="8300"/>
    <n v="6543"/>
    <x v="3"/>
    <n v="79"/>
    <x v="172"/>
    <x v="193"/>
    <x v="1"/>
    <s v="USD"/>
    <x v="197"/>
    <n v="1317877200"/>
    <b v="0"/>
    <b v="0"/>
    <x v="0"/>
    <x v="0"/>
    <x v="0"/>
  </r>
  <r>
    <x v="203"/>
    <x v="203"/>
    <s v="Customer-focused client-server service-desk"/>
    <n v="143900"/>
    <n v="193413"/>
    <x v="1"/>
    <n v="134"/>
    <x v="173"/>
    <x v="194"/>
    <x v="2"/>
    <s v="AUD"/>
    <x v="198"/>
    <n v="1484805600"/>
    <b v="0"/>
    <b v="0"/>
    <x v="3"/>
    <x v="3"/>
    <x v="3"/>
  </r>
  <r>
    <x v="204"/>
    <x v="204"/>
    <s v="Mandatory multimedia leverage"/>
    <n v="75000"/>
    <n v="2529"/>
    <x v="0"/>
    <n v="3"/>
    <x v="174"/>
    <x v="195"/>
    <x v="1"/>
    <s v="USD"/>
    <x v="199"/>
    <n v="1302670800"/>
    <b v="0"/>
    <b v="0"/>
    <x v="17"/>
    <x v="1"/>
    <x v="17"/>
  </r>
  <r>
    <x v="205"/>
    <x v="205"/>
    <s v="Focused analyzing circuit"/>
    <n v="1300"/>
    <n v="5614"/>
    <x v="1"/>
    <n v="432"/>
    <x v="175"/>
    <x v="196"/>
    <x v="1"/>
    <s v="USD"/>
    <x v="200"/>
    <n v="1540789200"/>
    <b v="1"/>
    <b v="0"/>
    <x v="3"/>
    <x v="3"/>
    <x v="3"/>
  </r>
  <r>
    <x v="206"/>
    <x v="206"/>
    <s v="Fundamental grid-enabled strategy"/>
    <n v="9000"/>
    <n v="3496"/>
    <x v="3"/>
    <n v="39"/>
    <x v="176"/>
    <x v="197"/>
    <x v="1"/>
    <s v="USD"/>
    <x v="201"/>
    <n v="1268028000"/>
    <b v="0"/>
    <b v="0"/>
    <x v="13"/>
    <x v="5"/>
    <x v="13"/>
  </r>
  <r>
    <x v="207"/>
    <x v="207"/>
    <s v="Digitized 5thgeneration knowledgebase"/>
    <n v="1000"/>
    <n v="4257"/>
    <x v="1"/>
    <n v="426"/>
    <x v="177"/>
    <x v="198"/>
    <x v="1"/>
    <s v="USD"/>
    <x v="202"/>
    <n v="1537160400"/>
    <b v="0"/>
    <b v="1"/>
    <x v="1"/>
    <x v="1"/>
    <x v="1"/>
  </r>
  <r>
    <x v="208"/>
    <x v="208"/>
    <s v="Mandatory multi-tasking encryption"/>
    <n v="196900"/>
    <n v="199110"/>
    <x v="1"/>
    <n v="101"/>
    <x v="178"/>
    <x v="199"/>
    <x v="1"/>
    <s v="USD"/>
    <x v="203"/>
    <n v="1512280800"/>
    <b v="0"/>
    <b v="0"/>
    <x v="4"/>
    <x v="4"/>
    <x v="4"/>
  </r>
  <r>
    <x v="209"/>
    <x v="209"/>
    <s v="Distributed system-worthy application"/>
    <n v="194500"/>
    <n v="41212"/>
    <x v="2"/>
    <n v="21"/>
    <x v="179"/>
    <x v="200"/>
    <x v="2"/>
    <s v="AUD"/>
    <x v="204"/>
    <n v="1463115600"/>
    <b v="0"/>
    <b v="0"/>
    <x v="4"/>
    <x v="4"/>
    <x v="4"/>
  </r>
  <r>
    <x v="210"/>
    <x v="210"/>
    <s v="Synergistic tertiary time-frame"/>
    <n v="9400"/>
    <n v="6338"/>
    <x v="0"/>
    <n v="67"/>
    <x v="31"/>
    <x v="201"/>
    <x v="3"/>
    <s v="DKK"/>
    <x v="205"/>
    <n v="1490850000"/>
    <b v="0"/>
    <b v="0"/>
    <x v="22"/>
    <x v="4"/>
    <x v="22"/>
  </r>
  <r>
    <x v="211"/>
    <x v="211"/>
    <s v="Customer-focused impactful benchmark"/>
    <n v="104400"/>
    <n v="99100"/>
    <x v="0"/>
    <n v="95"/>
    <x v="180"/>
    <x v="202"/>
    <x v="1"/>
    <s v="USD"/>
    <x v="206"/>
    <n v="1379653200"/>
    <b v="0"/>
    <b v="0"/>
    <x v="3"/>
    <x v="3"/>
    <x v="3"/>
  </r>
  <r>
    <x v="212"/>
    <x v="212"/>
    <s v="Profound next generation infrastructure"/>
    <n v="8100"/>
    <n v="12300"/>
    <x v="1"/>
    <n v="152"/>
    <x v="170"/>
    <x v="203"/>
    <x v="1"/>
    <s v="USD"/>
    <x v="207"/>
    <n v="1580364000"/>
    <b v="0"/>
    <b v="0"/>
    <x v="3"/>
    <x v="3"/>
    <x v="3"/>
  </r>
  <r>
    <x v="213"/>
    <x v="213"/>
    <s v="Face-to-face encompassing info-mediaries"/>
    <n v="87900"/>
    <n v="171549"/>
    <x v="1"/>
    <n v="195"/>
    <x v="181"/>
    <x v="81"/>
    <x v="1"/>
    <s v="USD"/>
    <x v="208"/>
    <n v="1289714400"/>
    <b v="0"/>
    <b v="1"/>
    <x v="7"/>
    <x v="1"/>
    <x v="7"/>
  </r>
  <r>
    <x v="214"/>
    <x v="214"/>
    <s v="Open-source fresh-thinking policy"/>
    <n v="1400"/>
    <n v="14324"/>
    <x v="1"/>
    <n v="1023"/>
    <x v="34"/>
    <x v="204"/>
    <x v="1"/>
    <s v="USD"/>
    <x v="209"/>
    <n v="1282712400"/>
    <b v="0"/>
    <b v="0"/>
    <x v="1"/>
    <x v="1"/>
    <x v="1"/>
  </r>
  <r>
    <x v="215"/>
    <x v="215"/>
    <s v="Extended 24/7 implementation"/>
    <n v="156800"/>
    <n v="6024"/>
    <x v="0"/>
    <n v="4"/>
    <x v="182"/>
    <x v="205"/>
    <x v="1"/>
    <s v="USD"/>
    <x v="210"/>
    <n v="1550210400"/>
    <b v="0"/>
    <b v="0"/>
    <x v="3"/>
    <x v="3"/>
    <x v="3"/>
  </r>
  <r>
    <x v="216"/>
    <x v="216"/>
    <s v="Organic dynamic algorithm"/>
    <n v="121700"/>
    <n v="188721"/>
    <x v="1"/>
    <n v="155"/>
    <x v="183"/>
    <x v="206"/>
    <x v="1"/>
    <s v="USD"/>
    <x v="211"/>
    <n v="1322114400"/>
    <b v="0"/>
    <b v="0"/>
    <x v="3"/>
    <x v="3"/>
    <x v="3"/>
  </r>
  <r>
    <x v="217"/>
    <x v="217"/>
    <s v="Organic multi-tasking focus group"/>
    <n v="129400"/>
    <n v="57911"/>
    <x v="0"/>
    <n v="45"/>
    <x v="184"/>
    <x v="28"/>
    <x v="1"/>
    <s v="USD"/>
    <x v="212"/>
    <n v="1557205200"/>
    <b v="0"/>
    <b v="0"/>
    <x v="22"/>
    <x v="4"/>
    <x v="22"/>
  </r>
  <r>
    <x v="218"/>
    <x v="218"/>
    <s v="Adaptive logistical initiative"/>
    <n v="5700"/>
    <n v="12309"/>
    <x v="1"/>
    <n v="216"/>
    <x v="185"/>
    <x v="207"/>
    <x v="4"/>
    <s v="GBP"/>
    <x v="213"/>
    <n v="1323928800"/>
    <b v="0"/>
    <b v="1"/>
    <x v="12"/>
    <x v="4"/>
    <x v="12"/>
  </r>
  <r>
    <x v="219"/>
    <x v="219"/>
    <s v="Stand-alone mobile customer loyalty"/>
    <n v="41700"/>
    <n v="138497"/>
    <x v="1"/>
    <n v="332"/>
    <x v="186"/>
    <x v="208"/>
    <x v="1"/>
    <s v="USD"/>
    <x v="214"/>
    <n v="1346130000"/>
    <b v="0"/>
    <b v="0"/>
    <x v="10"/>
    <x v="4"/>
    <x v="10"/>
  </r>
  <r>
    <x v="220"/>
    <x v="220"/>
    <s v="Focused composite approach"/>
    <n v="7900"/>
    <n v="667"/>
    <x v="0"/>
    <n v="8"/>
    <x v="68"/>
    <x v="209"/>
    <x v="1"/>
    <s v="USD"/>
    <x v="215"/>
    <n v="1311051600"/>
    <b v="1"/>
    <b v="0"/>
    <x v="3"/>
    <x v="3"/>
    <x v="3"/>
  </r>
  <r>
    <x v="221"/>
    <x v="221"/>
    <s v="Face-to-face clear-thinking Local Area Network"/>
    <n v="121500"/>
    <n v="119830"/>
    <x v="0"/>
    <n v="99"/>
    <x v="187"/>
    <x v="210"/>
    <x v="1"/>
    <s v="USD"/>
    <x v="216"/>
    <n v="1340427600"/>
    <b v="1"/>
    <b v="0"/>
    <x v="0"/>
    <x v="0"/>
    <x v="0"/>
  </r>
  <r>
    <x v="222"/>
    <x v="222"/>
    <s v="Cross-group cohesive circuit"/>
    <n v="4800"/>
    <n v="6623"/>
    <x v="1"/>
    <n v="138"/>
    <x v="188"/>
    <x v="211"/>
    <x v="1"/>
    <s v="USD"/>
    <x v="217"/>
    <n v="1412312400"/>
    <b v="0"/>
    <b v="0"/>
    <x v="14"/>
    <x v="7"/>
    <x v="14"/>
  </r>
  <r>
    <x v="223"/>
    <x v="223"/>
    <s v="Synergistic explicit capability"/>
    <n v="87300"/>
    <n v="81897"/>
    <x v="0"/>
    <n v="94"/>
    <x v="189"/>
    <x v="212"/>
    <x v="1"/>
    <s v="USD"/>
    <x v="218"/>
    <n v="1459314000"/>
    <b v="0"/>
    <b v="0"/>
    <x v="3"/>
    <x v="3"/>
    <x v="3"/>
  </r>
  <r>
    <x v="224"/>
    <x v="224"/>
    <s v="Diverse analyzing definition"/>
    <n v="46300"/>
    <n v="186885"/>
    <x v="1"/>
    <n v="404"/>
    <x v="190"/>
    <x v="213"/>
    <x v="1"/>
    <s v="USD"/>
    <x v="219"/>
    <n v="1415426400"/>
    <b v="0"/>
    <b v="0"/>
    <x v="22"/>
    <x v="4"/>
    <x v="22"/>
  </r>
  <r>
    <x v="225"/>
    <x v="225"/>
    <s v="Enterprise-wide reciprocal success"/>
    <n v="67800"/>
    <n v="176398"/>
    <x v="1"/>
    <n v="260"/>
    <x v="191"/>
    <x v="214"/>
    <x v="1"/>
    <s v="USD"/>
    <x v="220"/>
    <n v="1399093200"/>
    <b v="1"/>
    <b v="0"/>
    <x v="1"/>
    <x v="1"/>
    <x v="1"/>
  </r>
  <r>
    <x v="226"/>
    <x v="102"/>
    <s v="Progressive neutral middleware"/>
    <n v="3000"/>
    <n v="10999"/>
    <x v="1"/>
    <n v="367"/>
    <x v="192"/>
    <x v="215"/>
    <x v="1"/>
    <s v="USD"/>
    <x v="221"/>
    <n v="1273899600"/>
    <b v="0"/>
    <b v="0"/>
    <x v="14"/>
    <x v="7"/>
    <x v="14"/>
  </r>
  <r>
    <x v="227"/>
    <x v="226"/>
    <s v="Intuitive exuding process improvement"/>
    <n v="60900"/>
    <n v="102751"/>
    <x v="1"/>
    <n v="169"/>
    <x v="193"/>
    <x v="216"/>
    <x v="1"/>
    <s v="USD"/>
    <x v="222"/>
    <n v="1432184400"/>
    <b v="0"/>
    <b v="0"/>
    <x v="20"/>
    <x v="6"/>
    <x v="20"/>
  </r>
  <r>
    <x v="228"/>
    <x v="227"/>
    <s v="Exclusive real-time protocol"/>
    <n v="137900"/>
    <n v="165352"/>
    <x v="1"/>
    <n v="120"/>
    <x v="194"/>
    <x v="217"/>
    <x v="1"/>
    <s v="USD"/>
    <x v="172"/>
    <n v="1474779600"/>
    <b v="0"/>
    <b v="0"/>
    <x v="10"/>
    <x v="4"/>
    <x v="10"/>
  </r>
  <r>
    <x v="229"/>
    <x v="228"/>
    <s v="Extended encompassing application"/>
    <n v="85600"/>
    <n v="165798"/>
    <x v="1"/>
    <n v="194"/>
    <x v="195"/>
    <x v="218"/>
    <x v="1"/>
    <s v="USD"/>
    <x v="223"/>
    <n v="1500440400"/>
    <b v="0"/>
    <b v="1"/>
    <x v="20"/>
    <x v="6"/>
    <x v="20"/>
  </r>
  <r>
    <x v="230"/>
    <x v="229"/>
    <s v="Progressive value-added ability"/>
    <n v="2400"/>
    <n v="10084"/>
    <x v="1"/>
    <n v="420"/>
    <x v="196"/>
    <x v="219"/>
    <x v="1"/>
    <s v="USD"/>
    <x v="224"/>
    <n v="1575612000"/>
    <b v="0"/>
    <b v="0"/>
    <x v="11"/>
    <x v="6"/>
    <x v="11"/>
  </r>
  <r>
    <x v="231"/>
    <x v="230"/>
    <s v="Cross-platform uniform hardware"/>
    <n v="7200"/>
    <n v="5523"/>
    <x v="3"/>
    <n v="77"/>
    <x v="109"/>
    <x v="220"/>
    <x v="1"/>
    <s v="USD"/>
    <x v="225"/>
    <n v="1374123600"/>
    <b v="0"/>
    <b v="0"/>
    <x v="3"/>
    <x v="3"/>
    <x v="3"/>
  </r>
  <r>
    <x v="232"/>
    <x v="231"/>
    <s v="Progressive secondary portal"/>
    <n v="3400"/>
    <n v="5823"/>
    <x v="1"/>
    <n v="171"/>
    <x v="45"/>
    <x v="221"/>
    <x v="1"/>
    <s v="USD"/>
    <x v="226"/>
    <n v="1469509200"/>
    <b v="0"/>
    <b v="0"/>
    <x v="3"/>
    <x v="3"/>
    <x v="3"/>
  </r>
  <r>
    <x v="233"/>
    <x v="232"/>
    <s v="Multi-lateral national adapter"/>
    <n v="3800"/>
    <n v="6000"/>
    <x v="1"/>
    <n v="158"/>
    <x v="197"/>
    <x v="222"/>
    <x v="1"/>
    <s v="USD"/>
    <x v="227"/>
    <n v="1309237200"/>
    <b v="0"/>
    <b v="0"/>
    <x v="10"/>
    <x v="4"/>
    <x v="10"/>
  </r>
  <r>
    <x v="234"/>
    <x v="233"/>
    <s v="Enterprise-wide motivating matrices"/>
    <n v="7500"/>
    <n v="8181"/>
    <x v="1"/>
    <n v="109"/>
    <x v="46"/>
    <x v="223"/>
    <x v="6"/>
    <s v="EUR"/>
    <x v="228"/>
    <n v="1503982800"/>
    <b v="0"/>
    <b v="1"/>
    <x v="11"/>
    <x v="6"/>
    <x v="11"/>
  </r>
  <r>
    <x v="235"/>
    <x v="234"/>
    <s v="Polarized upward-trending Local Area Network"/>
    <n v="8600"/>
    <n v="3589"/>
    <x v="0"/>
    <n v="42"/>
    <x v="45"/>
    <x v="224"/>
    <x v="1"/>
    <s v="USD"/>
    <x v="229"/>
    <n v="1487397600"/>
    <b v="0"/>
    <b v="0"/>
    <x v="10"/>
    <x v="4"/>
    <x v="10"/>
  </r>
  <r>
    <x v="236"/>
    <x v="235"/>
    <s v="Object-based directional function"/>
    <n v="39500"/>
    <n v="4323"/>
    <x v="0"/>
    <n v="11"/>
    <x v="176"/>
    <x v="225"/>
    <x v="2"/>
    <s v="AUD"/>
    <x v="230"/>
    <n v="1562043600"/>
    <b v="0"/>
    <b v="1"/>
    <x v="1"/>
    <x v="1"/>
    <x v="1"/>
  </r>
  <r>
    <x v="237"/>
    <x v="236"/>
    <s v="Re-contextualized tangible open architecture"/>
    <n v="9300"/>
    <n v="14822"/>
    <x v="1"/>
    <n v="159"/>
    <x v="198"/>
    <x v="226"/>
    <x v="1"/>
    <s v="USD"/>
    <x v="231"/>
    <n v="1398574800"/>
    <b v="0"/>
    <b v="0"/>
    <x v="10"/>
    <x v="4"/>
    <x v="10"/>
  </r>
  <r>
    <x v="238"/>
    <x v="237"/>
    <s v="Distributed systemic adapter"/>
    <n v="2400"/>
    <n v="10138"/>
    <x v="1"/>
    <n v="422"/>
    <x v="199"/>
    <x v="227"/>
    <x v="3"/>
    <s v="DKK"/>
    <x v="232"/>
    <n v="1515391200"/>
    <b v="0"/>
    <b v="1"/>
    <x v="3"/>
    <x v="3"/>
    <x v="3"/>
  </r>
  <r>
    <x v="239"/>
    <x v="238"/>
    <s v="Networked web-enabled instruction set"/>
    <n v="3200"/>
    <n v="3127"/>
    <x v="0"/>
    <n v="98"/>
    <x v="142"/>
    <x v="228"/>
    <x v="1"/>
    <s v="USD"/>
    <x v="233"/>
    <n v="1441170000"/>
    <b v="0"/>
    <b v="0"/>
    <x v="8"/>
    <x v="2"/>
    <x v="8"/>
  </r>
  <r>
    <x v="240"/>
    <x v="239"/>
    <s v="Vision-oriented dynamic service-desk"/>
    <n v="29400"/>
    <n v="123124"/>
    <x v="1"/>
    <n v="419"/>
    <x v="200"/>
    <x v="229"/>
    <x v="1"/>
    <s v="USD"/>
    <x v="194"/>
    <n v="1281157200"/>
    <b v="0"/>
    <b v="0"/>
    <x v="3"/>
    <x v="3"/>
    <x v="3"/>
  </r>
  <r>
    <x v="241"/>
    <x v="240"/>
    <s v="Vision-oriented actuating open system"/>
    <n v="168500"/>
    <n v="171729"/>
    <x v="1"/>
    <n v="102"/>
    <x v="74"/>
    <x v="230"/>
    <x v="2"/>
    <s v="AUD"/>
    <x v="234"/>
    <n v="1398229200"/>
    <b v="0"/>
    <b v="1"/>
    <x v="9"/>
    <x v="5"/>
    <x v="9"/>
  </r>
  <r>
    <x v="242"/>
    <x v="241"/>
    <s v="Sharable scalable core"/>
    <n v="8400"/>
    <n v="10729"/>
    <x v="1"/>
    <n v="128"/>
    <x v="201"/>
    <x v="231"/>
    <x v="1"/>
    <s v="USD"/>
    <x v="235"/>
    <n v="1495256400"/>
    <b v="0"/>
    <b v="1"/>
    <x v="1"/>
    <x v="1"/>
    <x v="1"/>
  </r>
  <r>
    <x v="243"/>
    <x v="242"/>
    <s v="Customer-focused attitude-oriented function"/>
    <n v="2300"/>
    <n v="10240"/>
    <x v="1"/>
    <n v="445"/>
    <x v="202"/>
    <x v="232"/>
    <x v="1"/>
    <s v="USD"/>
    <x v="236"/>
    <n v="1520402400"/>
    <b v="0"/>
    <b v="0"/>
    <x v="3"/>
    <x v="3"/>
    <x v="3"/>
  </r>
  <r>
    <x v="244"/>
    <x v="243"/>
    <s v="Reverse-engineered system-worthy extranet"/>
    <n v="700"/>
    <n v="3988"/>
    <x v="1"/>
    <n v="570"/>
    <x v="4"/>
    <x v="233"/>
    <x v="1"/>
    <s v="USD"/>
    <x v="237"/>
    <n v="1409806800"/>
    <b v="0"/>
    <b v="0"/>
    <x v="3"/>
    <x v="3"/>
    <x v="3"/>
  </r>
  <r>
    <x v="245"/>
    <x v="244"/>
    <s v="Re-engineered systematic monitoring"/>
    <n v="2900"/>
    <n v="14771"/>
    <x v="1"/>
    <n v="509"/>
    <x v="203"/>
    <x v="229"/>
    <x v="1"/>
    <s v="USD"/>
    <x v="238"/>
    <n v="1396933200"/>
    <b v="0"/>
    <b v="0"/>
    <x v="3"/>
    <x v="3"/>
    <x v="3"/>
  </r>
  <r>
    <x v="246"/>
    <x v="245"/>
    <s v="Seamless value-added standardization"/>
    <n v="4500"/>
    <n v="14649"/>
    <x v="1"/>
    <n v="326"/>
    <x v="42"/>
    <x v="136"/>
    <x v="1"/>
    <s v="USD"/>
    <x v="239"/>
    <n v="1376024400"/>
    <b v="0"/>
    <b v="0"/>
    <x v="2"/>
    <x v="2"/>
    <x v="2"/>
  </r>
  <r>
    <x v="247"/>
    <x v="246"/>
    <s v="Triple-buffered fresh-thinking frame"/>
    <n v="19800"/>
    <n v="184658"/>
    <x v="1"/>
    <n v="933"/>
    <x v="204"/>
    <x v="234"/>
    <x v="1"/>
    <s v="USD"/>
    <x v="240"/>
    <n v="1483682400"/>
    <b v="0"/>
    <b v="1"/>
    <x v="13"/>
    <x v="5"/>
    <x v="13"/>
  </r>
  <r>
    <x v="248"/>
    <x v="247"/>
    <s v="Streamlined holistic knowledgebase"/>
    <n v="6200"/>
    <n v="13103"/>
    <x v="1"/>
    <n v="211"/>
    <x v="205"/>
    <x v="235"/>
    <x v="2"/>
    <s v="AUD"/>
    <x v="241"/>
    <n v="1420437600"/>
    <b v="0"/>
    <b v="0"/>
    <x v="20"/>
    <x v="6"/>
    <x v="20"/>
  </r>
  <r>
    <x v="249"/>
    <x v="248"/>
    <s v="Up-sized intermediate website"/>
    <n v="61500"/>
    <n v="168095"/>
    <x v="1"/>
    <n v="273"/>
    <x v="206"/>
    <x v="119"/>
    <x v="1"/>
    <s v="USD"/>
    <x v="242"/>
    <n v="1420783200"/>
    <b v="0"/>
    <b v="0"/>
    <x v="18"/>
    <x v="5"/>
    <x v="18"/>
  </r>
  <r>
    <x v="250"/>
    <x v="249"/>
    <s v="Future-proofed directional synergy"/>
    <n v="100"/>
    <n v="3"/>
    <x v="0"/>
    <n v="3"/>
    <x v="49"/>
    <x v="236"/>
    <x v="1"/>
    <s v="USD"/>
    <x v="67"/>
    <n v="1267423200"/>
    <b v="0"/>
    <b v="0"/>
    <x v="1"/>
    <x v="1"/>
    <x v="1"/>
  </r>
  <r>
    <x v="251"/>
    <x v="250"/>
    <s v="Enhanced user-facing function"/>
    <n v="7100"/>
    <n v="3840"/>
    <x v="0"/>
    <n v="54"/>
    <x v="196"/>
    <x v="237"/>
    <x v="1"/>
    <s v="USD"/>
    <x v="243"/>
    <n v="1355205600"/>
    <b v="0"/>
    <b v="0"/>
    <x v="3"/>
    <x v="3"/>
    <x v="3"/>
  </r>
  <r>
    <x v="252"/>
    <x v="251"/>
    <s v="Operative bandwidth-monitored interface"/>
    <n v="1000"/>
    <n v="6263"/>
    <x v="1"/>
    <n v="626"/>
    <x v="207"/>
    <x v="238"/>
    <x v="1"/>
    <s v="USD"/>
    <x v="244"/>
    <n v="1383109200"/>
    <b v="0"/>
    <b v="0"/>
    <x v="3"/>
    <x v="3"/>
    <x v="3"/>
  </r>
  <r>
    <x v="253"/>
    <x v="252"/>
    <s v="Upgradable multi-state instruction set"/>
    <n v="121500"/>
    <n v="108161"/>
    <x v="0"/>
    <n v="89"/>
    <x v="208"/>
    <x v="239"/>
    <x v="0"/>
    <s v="CAD"/>
    <x v="245"/>
    <n v="1303275600"/>
    <b v="0"/>
    <b v="0"/>
    <x v="6"/>
    <x v="4"/>
    <x v="6"/>
  </r>
  <r>
    <x v="254"/>
    <x v="253"/>
    <s v="De-engineered static Local Area Network"/>
    <n v="4600"/>
    <n v="8505"/>
    <x v="1"/>
    <n v="185"/>
    <x v="39"/>
    <x v="240"/>
    <x v="1"/>
    <s v="USD"/>
    <x v="246"/>
    <n v="1487829600"/>
    <b v="0"/>
    <b v="0"/>
    <x v="9"/>
    <x v="5"/>
    <x v="9"/>
  </r>
  <r>
    <x v="255"/>
    <x v="254"/>
    <s v="Upgradable grid-enabled superstructure"/>
    <n v="80500"/>
    <n v="96735"/>
    <x v="1"/>
    <n v="120"/>
    <x v="209"/>
    <x v="74"/>
    <x v="1"/>
    <s v="USD"/>
    <x v="247"/>
    <n v="1298268000"/>
    <b v="0"/>
    <b v="1"/>
    <x v="1"/>
    <x v="1"/>
    <x v="1"/>
  </r>
  <r>
    <x v="256"/>
    <x v="255"/>
    <s v="Optimized actuating toolset"/>
    <n v="4100"/>
    <n v="959"/>
    <x v="0"/>
    <n v="23"/>
    <x v="27"/>
    <x v="241"/>
    <x v="4"/>
    <s v="GBP"/>
    <x v="248"/>
    <n v="1456812000"/>
    <b v="0"/>
    <b v="0"/>
    <x v="1"/>
    <x v="1"/>
    <x v="1"/>
  </r>
  <r>
    <x v="257"/>
    <x v="256"/>
    <s v="Decentralized exuding strategy"/>
    <n v="5700"/>
    <n v="8322"/>
    <x v="1"/>
    <n v="146"/>
    <x v="45"/>
    <x v="242"/>
    <x v="1"/>
    <s v="USD"/>
    <x v="249"/>
    <n v="1363669200"/>
    <b v="0"/>
    <b v="0"/>
    <x v="3"/>
    <x v="3"/>
    <x v="3"/>
  </r>
  <r>
    <x v="258"/>
    <x v="257"/>
    <s v="Assimilated coherent hardware"/>
    <n v="5000"/>
    <n v="13424"/>
    <x v="1"/>
    <n v="268"/>
    <x v="129"/>
    <x v="243"/>
    <x v="1"/>
    <s v="USD"/>
    <x v="250"/>
    <n v="1482904800"/>
    <b v="0"/>
    <b v="1"/>
    <x v="3"/>
    <x v="3"/>
    <x v="3"/>
  </r>
  <r>
    <x v="259"/>
    <x v="258"/>
    <s v="Multi-channeled responsive implementation"/>
    <n v="1800"/>
    <n v="10755"/>
    <x v="1"/>
    <n v="598"/>
    <x v="188"/>
    <x v="244"/>
    <x v="1"/>
    <s v="USD"/>
    <x v="251"/>
    <n v="1356588000"/>
    <b v="1"/>
    <b v="0"/>
    <x v="14"/>
    <x v="7"/>
    <x v="14"/>
  </r>
  <r>
    <x v="260"/>
    <x v="259"/>
    <s v="Centralized modular initiative"/>
    <n v="6300"/>
    <n v="9935"/>
    <x v="1"/>
    <n v="158"/>
    <x v="210"/>
    <x v="245"/>
    <x v="1"/>
    <s v="USD"/>
    <x v="136"/>
    <n v="1349845200"/>
    <b v="0"/>
    <b v="0"/>
    <x v="1"/>
    <x v="1"/>
    <x v="1"/>
  </r>
  <r>
    <x v="261"/>
    <x v="260"/>
    <s v="Reverse-engineered cohesive migration"/>
    <n v="84300"/>
    <n v="26303"/>
    <x v="0"/>
    <n v="31"/>
    <x v="211"/>
    <x v="246"/>
    <x v="1"/>
    <s v="USD"/>
    <x v="252"/>
    <n v="1283058000"/>
    <b v="0"/>
    <b v="1"/>
    <x v="1"/>
    <x v="1"/>
    <x v="1"/>
  </r>
  <r>
    <x v="262"/>
    <x v="261"/>
    <s v="Compatible multimedia hub"/>
    <n v="1700"/>
    <n v="5328"/>
    <x v="1"/>
    <n v="313"/>
    <x v="37"/>
    <x v="247"/>
    <x v="1"/>
    <s v="USD"/>
    <x v="253"/>
    <n v="1304226000"/>
    <b v="0"/>
    <b v="1"/>
    <x v="7"/>
    <x v="1"/>
    <x v="7"/>
  </r>
  <r>
    <x v="263"/>
    <x v="262"/>
    <s v="Organic eco-centric success"/>
    <n v="2900"/>
    <n v="10756"/>
    <x v="1"/>
    <n v="371"/>
    <x v="134"/>
    <x v="248"/>
    <x v="1"/>
    <s v="USD"/>
    <x v="254"/>
    <n v="1263016800"/>
    <b v="0"/>
    <b v="0"/>
    <x v="14"/>
    <x v="7"/>
    <x v="14"/>
  </r>
  <r>
    <x v="264"/>
    <x v="263"/>
    <s v="Virtual reciprocal policy"/>
    <n v="45600"/>
    <n v="165375"/>
    <x v="1"/>
    <n v="363"/>
    <x v="212"/>
    <x v="214"/>
    <x v="1"/>
    <s v="USD"/>
    <x v="255"/>
    <n v="1362031200"/>
    <b v="0"/>
    <b v="0"/>
    <x v="3"/>
    <x v="3"/>
    <x v="3"/>
  </r>
  <r>
    <x v="265"/>
    <x v="264"/>
    <s v="Persevering interactive emulation"/>
    <n v="4900"/>
    <n v="6031"/>
    <x v="1"/>
    <n v="123"/>
    <x v="99"/>
    <x v="249"/>
    <x v="1"/>
    <s v="USD"/>
    <x v="256"/>
    <n v="1455602400"/>
    <b v="0"/>
    <b v="0"/>
    <x v="3"/>
    <x v="3"/>
    <x v="3"/>
  </r>
  <r>
    <x v="266"/>
    <x v="265"/>
    <s v="Proactive responsive emulation"/>
    <n v="111900"/>
    <n v="85902"/>
    <x v="0"/>
    <n v="77"/>
    <x v="213"/>
    <x v="42"/>
    <x v="6"/>
    <s v="EUR"/>
    <x v="257"/>
    <n v="1418191200"/>
    <b v="0"/>
    <b v="1"/>
    <x v="17"/>
    <x v="1"/>
    <x v="17"/>
  </r>
  <r>
    <x v="267"/>
    <x v="266"/>
    <s v="Extended eco-centric function"/>
    <n v="61600"/>
    <n v="143910"/>
    <x v="1"/>
    <n v="234"/>
    <x v="214"/>
    <x v="250"/>
    <x v="2"/>
    <s v="AUD"/>
    <x v="258"/>
    <n v="1352440800"/>
    <b v="0"/>
    <b v="0"/>
    <x v="3"/>
    <x v="3"/>
    <x v="3"/>
  </r>
  <r>
    <x v="268"/>
    <x v="267"/>
    <s v="Networked optimal productivity"/>
    <n v="1500"/>
    <n v="2708"/>
    <x v="1"/>
    <n v="181"/>
    <x v="44"/>
    <x v="251"/>
    <x v="1"/>
    <s v="USD"/>
    <x v="259"/>
    <n v="1353304800"/>
    <b v="0"/>
    <b v="0"/>
    <x v="4"/>
    <x v="4"/>
    <x v="4"/>
  </r>
  <r>
    <x v="269"/>
    <x v="268"/>
    <s v="Persistent attitude-oriented approach"/>
    <n v="3500"/>
    <n v="8842"/>
    <x v="1"/>
    <n v="253"/>
    <x v="215"/>
    <x v="252"/>
    <x v="1"/>
    <s v="USD"/>
    <x v="260"/>
    <n v="1550728800"/>
    <b v="0"/>
    <b v="0"/>
    <x v="19"/>
    <x v="4"/>
    <x v="19"/>
  </r>
  <r>
    <x v="270"/>
    <x v="269"/>
    <s v="Triple-buffered 4thgeneration toolset"/>
    <n v="173900"/>
    <n v="47260"/>
    <x v="3"/>
    <n v="27"/>
    <x v="216"/>
    <x v="253"/>
    <x v="1"/>
    <s v="USD"/>
    <x v="261"/>
    <n v="1291442400"/>
    <b v="0"/>
    <b v="0"/>
    <x v="11"/>
    <x v="6"/>
    <x v="11"/>
  </r>
  <r>
    <x v="271"/>
    <x v="270"/>
    <s v="Progressive zero administration leverage"/>
    <n v="153700"/>
    <n v="1953"/>
    <x v="2"/>
    <n v="1"/>
    <x v="217"/>
    <x v="254"/>
    <x v="1"/>
    <s v="USD"/>
    <x v="262"/>
    <n v="1452146400"/>
    <b v="0"/>
    <b v="0"/>
    <x v="14"/>
    <x v="7"/>
    <x v="14"/>
  </r>
  <r>
    <x v="272"/>
    <x v="271"/>
    <s v="Networked radical neural-net"/>
    <n v="51100"/>
    <n v="155349"/>
    <x v="1"/>
    <n v="304"/>
    <x v="218"/>
    <x v="255"/>
    <x v="1"/>
    <s v="USD"/>
    <x v="263"/>
    <n v="1564894800"/>
    <b v="0"/>
    <b v="1"/>
    <x v="3"/>
    <x v="3"/>
    <x v="3"/>
  </r>
  <r>
    <x v="273"/>
    <x v="272"/>
    <s v="Re-engineered heuristic forecast"/>
    <n v="7800"/>
    <n v="10704"/>
    <x v="1"/>
    <n v="137"/>
    <x v="219"/>
    <x v="256"/>
    <x v="0"/>
    <s v="CAD"/>
    <x v="264"/>
    <n v="1505883600"/>
    <b v="0"/>
    <b v="0"/>
    <x v="3"/>
    <x v="3"/>
    <x v="3"/>
  </r>
  <r>
    <x v="274"/>
    <x v="273"/>
    <s v="Fully-configurable background algorithm"/>
    <n v="2400"/>
    <n v="773"/>
    <x v="0"/>
    <n v="32"/>
    <x v="27"/>
    <x v="257"/>
    <x v="1"/>
    <s v="USD"/>
    <x v="265"/>
    <n v="1510380000"/>
    <b v="0"/>
    <b v="0"/>
    <x v="3"/>
    <x v="3"/>
    <x v="3"/>
  </r>
  <r>
    <x v="275"/>
    <x v="274"/>
    <s v="Stand-alone discrete Graphical User Interface"/>
    <n v="3900"/>
    <n v="9419"/>
    <x v="1"/>
    <n v="242"/>
    <x v="220"/>
    <x v="258"/>
    <x v="1"/>
    <s v="USD"/>
    <x v="266"/>
    <n v="1555218000"/>
    <b v="0"/>
    <b v="0"/>
    <x v="18"/>
    <x v="5"/>
    <x v="18"/>
  </r>
  <r>
    <x v="276"/>
    <x v="275"/>
    <s v="Front-line foreground project"/>
    <n v="5500"/>
    <n v="5324"/>
    <x v="0"/>
    <n v="97"/>
    <x v="221"/>
    <x v="259"/>
    <x v="1"/>
    <s v="USD"/>
    <x v="267"/>
    <n v="1335243600"/>
    <b v="0"/>
    <b v="1"/>
    <x v="11"/>
    <x v="6"/>
    <x v="11"/>
  </r>
  <r>
    <x v="277"/>
    <x v="276"/>
    <s v="Persevering system-worthy info-mediaries"/>
    <n v="700"/>
    <n v="7465"/>
    <x v="1"/>
    <n v="1066"/>
    <x v="100"/>
    <x v="123"/>
    <x v="1"/>
    <s v="USD"/>
    <x v="268"/>
    <n v="1279688400"/>
    <b v="0"/>
    <b v="0"/>
    <x v="3"/>
    <x v="3"/>
    <x v="3"/>
  </r>
  <r>
    <x v="278"/>
    <x v="277"/>
    <s v="Distributed multi-tasking strategy"/>
    <n v="2700"/>
    <n v="8799"/>
    <x v="1"/>
    <n v="326"/>
    <x v="222"/>
    <x v="260"/>
    <x v="1"/>
    <s v="USD"/>
    <x v="269"/>
    <n v="1356069600"/>
    <b v="0"/>
    <b v="0"/>
    <x v="2"/>
    <x v="2"/>
    <x v="2"/>
  </r>
  <r>
    <x v="279"/>
    <x v="278"/>
    <s v="Vision-oriented methodical application"/>
    <n v="8000"/>
    <n v="13656"/>
    <x v="1"/>
    <n v="171"/>
    <x v="223"/>
    <x v="253"/>
    <x v="1"/>
    <s v="USD"/>
    <x v="270"/>
    <n v="1536210000"/>
    <b v="0"/>
    <b v="0"/>
    <x v="3"/>
    <x v="3"/>
    <x v="3"/>
  </r>
  <r>
    <x v="280"/>
    <x v="279"/>
    <s v="Function-based high-level infrastructure"/>
    <n v="2500"/>
    <n v="14536"/>
    <x v="1"/>
    <n v="581"/>
    <x v="224"/>
    <x v="261"/>
    <x v="1"/>
    <s v="USD"/>
    <x v="271"/>
    <n v="1511762400"/>
    <b v="0"/>
    <b v="0"/>
    <x v="10"/>
    <x v="4"/>
    <x v="10"/>
  </r>
  <r>
    <x v="281"/>
    <x v="280"/>
    <s v="Profound object-oriented paradigm"/>
    <n v="164500"/>
    <n v="150552"/>
    <x v="0"/>
    <n v="92"/>
    <x v="225"/>
    <x v="262"/>
    <x v="1"/>
    <s v="USD"/>
    <x v="272"/>
    <n v="1333256400"/>
    <b v="0"/>
    <b v="1"/>
    <x v="3"/>
    <x v="3"/>
    <x v="3"/>
  </r>
  <r>
    <x v="282"/>
    <x v="281"/>
    <s v="Virtual contextually-based circuit"/>
    <n v="8400"/>
    <n v="9076"/>
    <x v="1"/>
    <n v="108"/>
    <x v="221"/>
    <x v="263"/>
    <x v="1"/>
    <s v="USD"/>
    <x v="73"/>
    <n v="1480744800"/>
    <b v="0"/>
    <b v="1"/>
    <x v="19"/>
    <x v="4"/>
    <x v="19"/>
  </r>
  <r>
    <x v="283"/>
    <x v="282"/>
    <s v="Business-focused dynamic instruction set"/>
    <n v="8100"/>
    <n v="1517"/>
    <x v="0"/>
    <n v="19"/>
    <x v="226"/>
    <x v="264"/>
    <x v="3"/>
    <s v="DKK"/>
    <x v="273"/>
    <n v="1465016400"/>
    <b v="0"/>
    <b v="0"/>
    <x v="1"/>
    <x v="1"/>
    <x v="1"/>
  </r>
  <r>
    <x v="284"/>
    <x v="283"/>
    <s v="Ameliorated fresh-thinking protocol"/>
    <n v="9800"/>
    <n v="8153"/>
    <x v="0"/>
    <n v="83"/>
    <x v="227"/>
    <x v="265"/>
    <x v="1"/>
    <s v="USD"/>
    <x v="274"/>
    <n v="1336280400"/>
    <b v="0"/>
    <b v="0"/>
    <x v="2"/>
    <x v="2"/>
    <x v="2"/>
  </r>
  <r>
    <x v="285"/>
    <x v="284"/>
    <s v="Front-line optimizing emulation"/>
    <n v="900"/>
    <n v="6357"/>
    <x v="1"/>
    <n v="706"/>
    <x v="228"/>
    <x v="266"/>
    <x v="1"/>
    <s v="USD"/>
    <x v="275"/>
    <n v="1476766800"/>
    <b v="0"/>
    <b v="0"/>
    <x v="3"/>
    <x v="3"/>
    <x v="3"/>
  </r>
  <r>
    <x v="286"/>
    <x v="285"/>
    <s v="Devolved uniform complexity"/>
    <n v="112100"/>
    <n v="19557"/>
    <x v="3"/>
    <n v="17"/>
    <x v="229"/>
    <x v="267"/>
    <x v="1"/>
    <s v="USD"/>
    <x v="276"/>
    <n v="1480485600"/>
    <b v="0"/>
    <b v="0"/>
    <x v="3"/>
    <x v="3"/>
    <x v="3"/>
  </r>
  <r>
    <x v="287"/>
    <x v="286"/>
    <s v="Public-key intangible superstructure"/>
    <n v="6300"/>
    <n v="13213"/>
    <x v="1"/>
    <n v="210"/>
    <x v="230"/>
    <x v="268"/>
    <x v="1"/>
    <s v="USD"/>
    <x v="277"/>
    <n v="1430197200"/>
    <b v="0"/>
    <b v="0"/>
    <x v="5"/>
    <x v="1"/>
    <x v="5"/>
  </r>
  <r>
    <x v="288"/>
    <x v="287"/>
    <s v="Secured global success"/>
    <n v="5600"/>
    <n v="5476"/>
    <x v="0"/>
    <n v="98"/>
    <x v="231"/>
    <x v="269"/>
    <x v="3"/>
    <s v="DKK"/>
    <x v="278"/>
    <n v="1331787600"/>
    <b v="0"/>
    <b v="1"/>
    <x v="16"/>
    <x v="1"/>
    <x v="16"/>
  </r>
  <r>
    <x v="289"/>
    <x v="288"/>
    <s v="Grass-roots mission-critical capability"/>
    <n v="800"/>
    <n v="13474"/>
    <x v="1"/>
    <n v="1684"/>
    <x v="232"/>
    <x v="270"/>
    <x v="0"/>
    <s v="CAD"/>
    <x v="279"/>
    <n v="1438837200"/>
    <b v="0"/>
    <b v="0"/>
    <x v="3"/>
    <x v="3"/>
    <x v="3"/>
  </r>
  <r>
    <x v="290"/>
    <x v="289"/>
    <s v="Advanced global data-warehouse"/>
    <n v="168600"/>
    <n v="91722"/>
    <x v="0"/>
    <n v="54"/>
    <x v="233"/>
    <x v="271"/>
    <x v="1"/>
    <s v="USD"/>
    <x v="280"/>
    <n v="1370926800"/>
    <b v="0"/>
    <b v="1"/>
    <x v="4"/>
    <x v="4"/>
    <x v="4"/>
  </r>
  <r>
    <x v="291"/>
    <x v="290"/>
    <s v="Self-enabling uniform complexity"/>
    <n v="1800"/>
    <n v="8219"/>
    <x v="1"/>
    <n v="457"/>
    <x v="37"/>
    <x v="272"/>
    <x v="1"/>
    <s v="USD"/>
    <x v="281"/>
    <n v="1319000400"/>
    <b v="1"/>
    <b v="0"/>
    <x v="2"/>
    <x v="2"/>
    <x v="2"/>
  </r>
  <r>
    <x v="292"/>
    <x v="291"/>
    <s v="Versatile cohesive encoding"/>
    <n v="7300"/>
    <n v="717"/>
    <x v="0"/>
    <n v="10"/>
    <x v="234"/>
    <x v="273"/>
    <x v="1"/>
    <s v="USD"/>
    <x v="282"/>
    <n v="1333429200"/>
    <b v="0"/>
    <b v="0"/>
    <x v="0"/>
    <x v="0"/>
    <x v="0"/>
  </r>
  <r>
    <x v="293"/>
    <x v="292"/>
    <s v="Organized executive solution"/>
    <n v="6500"/>
    <n v="1065"/>
    <x v="3"/>
    <n v="16"/>
    <x v="235"/>
    <x v="274"/>
    <x v="6"/>
    <s v="EUR"/>
    <x v="283"/>
    <n v="1287032400"/>
    <b v="0"/>
    <b v="0"/>
    <x v="3"/>
    <x v="3"/>
    <x v="3"/>
  </r>
  <r>
    <x v="294"/>
    <x v="293"/>
    <s v="Automated local emulation"/>
    <n v="600"/>
    <n v="8038"/>
    <x v="1"/>
    <n v="1340"/>
    <x v="236"/>
    <x v="275"/>
    <x v="1"/>
    <s v="USD"/>
    <x v="284"/>
    <n v="1541570400"/>
    <b v="0"/>
    <b v="0"/>
    <x v="3"/>
    <x v="3"/>
    <x v="3"/>
  </r>
  <r>
    <x v="295"/>
    <x v="294"/>
    <s v="Enterprise-wide intermediate middleware"/>
    <n v="192900"/>
    <n v="68769"/>
    <x v="0"/>
    <n v="36"/>
    <x v="237"/>
    <x v="41"/>
    <x v="5"/>
    <s v="CHF"/>
    <x v="285"/>
    <n v="1383976800"/>
    <b v="0"/>
    <b v="0"/>
    <x v="3"/>
    <x v="3"/>
    <x v="3"/>
  </r>
  <r>
    <x v="296"/>
    <x v="295"/>
    <s v="Grass-roots real-time Local Area Network"/>
    <n v="6100"/>
    <n v="3352"/>
    <x v="0"/>
    <n v="55"/>
    <x v="63"/>
    <x v="276"/>
    <x v="2"/>
    <s v="AUD"/>
    <x v="286"/>
    <n v="1550556000"/>
    <b v="0"/>
    <b v="0"/>
    <x v="3"/>
    <x v="3"/>
    <x v="3"/>
  </r>
  <r>
    <x v="297"/>
    <x v="296"/>
    <s v="Organized client-driven capacity"/>
    <n v="7200"/>
    <n v="6785"/>
    <x v="0"/>
    <n v="94"/>
    <x v="238"/>
    <x v="277"/>
    <x v="2"/>
    <s v="AUD"/>
    <x v="287"/>
    <n v="1390456800"/>
    <b v="0"/>
    <b v="1"/>
    <x v="3"/>
    <x v="3"/>
    <x v="3"/>
  </r>
  <r>
    <x v="298"/>
    <x v="297"/>
    <s v="Adaptive intangible database"/>
    <n v="3500"/>
    <n v="5037"/>
    <x v="1"/>
    <n v="144"/>
    <x v="239"/>
    <x v="278"/>
    <x v="1"/>
    <s v="USD"/>
    <x v="288"/>
    <n v="1458018000"/>
    <b v="0"/>
    <b v="1"/>
    <x v="1"/>
    <x v="1"/>
    <x v="1"/>
  </r>
  <r>
    <x v="299"/>
    <x v="298"/>
    <s v="Grass-roots contextually-based algorithm"/>
    <n v="3800"/>
    <n v="1954"/>
    <x v="0"/>
    <n v="51"/>
    <x v="240"/>
    <x v="279"/>
    <x v="1"/>
    <s v="USD"/>
    <x v="289"/>
    <n v="1461819600"/>
    <b v="0"/>
    <b v="0"/>
    <x v="0"/>
    <x v="0"/>
    <x v="0"/>
  </r>
  <r>
    <x v="300"/>
    <x v="299"/>
    <s v="Focused executive core"/>
    <n v="100"/>
    <n v="5"/>
    <x v="0"/>
    <n v="5"/>
    <x v="49"/>
    <x v="280"/>
    <x v="3"/>
    <s v="DKK"/>
    <x v="290"/>
    <n v="1504155600"/>
    <b v="0"/>
    <b v="1"/>
    <x v="9"/>
    <x v="5"/>
    <x v="9"/>
  </r>
  <r>
    <x v="301"/>
    <x v="300"/>
    <s v="Multi-channeled disintermediate policy"/>
    <n v="900"/>
    <n v="12102"/>
    <x v="1"/>
    <n v="1345"/>
    <x v="241"/>
    <x v="76"/>
    <x v="1"/>
    <s v="USD"/>
    <x v="291"/>
    <n v="1426395600"/>
    <b v="0"/>
    <b v="0"/>
    <x v="4"/>
    <x v="4"/>
    <x v="4"/>
  </r>
  <r>
    <x v="302"/>
    <x v="301"/>
    <s v="Customizable bi-directional hardware"/>
    <n v="76100"/>
    <n v="24234"/>
    <x v="0"/>
    <n v="32"/>
    <x v="242"/>
    <x v="281"/>
    <x v="1"/>
    <s v="USD"/>
    <x v="292"/>
    <n v="1537074000"/>
    <b v="0"/>
    <b v="0"/>
    <x v="3"/>
    <x v="3"/>
    <x v="3"/>
  </r>
  <r>
    <x v="303"/>
    <x v="302"/>
    <s v="Networked optimal architecture"/>
    <n v="3400"/>
    <n v="2809"/>
    <x v="0"/>
    <n v="83"/>
    <x v="235"/>
    <x v="282"/>
    <x v="1"/>
    <s v="USD"/>
    <x v="293"/>
    <n v="1452578400"/>
    <b v="0"/>
    <b v="0"/>
    <x v="7"/>
    <x v="1"/>
    <x v="7"/>
  </r>
  <r>
    <x v="304"/>
    <x v="303"/>
    <s v="User-friendly discrete benchmark"/>
    <n v="2100"/>
    <n v="11469"/>
    <x v="1"/>
    <n v="546"/>
    <x v="23"/>
    <x v="283"/>
    <x v="1"/>
    <s v="USD"/>
    <x v="294"/>
    <n v="1474088400"/>
    <b v="0"/>
    <b v="0"/>
    <x v="4"/>
    <x v="4"/>
    <x v="4"/>
  </r>
  <r>
    <x v="305"/>
    <x v="304"/>
    <s v="Grass-roots actuating policy"/>
    <n v="2800"/>
    <n v="8014"/>
    <x v="1"/>
    <n v="286"/>
    <x v="72"/>
    <x v="284"/>
    <x v="1"/>
    <s v="USD"/>
    <x v="295"/>
    <n v="1461906000"/>
    <b v="0"/>
    <b v="0"/>
    <x v="3"/>
    <x v="3"/>
    <x v="3"/>
  </r>
  <r>
    <x v="306"/>
    <x v="305"/>
    <s v="Enterprise-wide 3rdgeneration knowledge user"/>
    <n v="6500"/>
    <n v="514"/>
    <x v="0"/>
    <n v="8"/>
    <x v="243"/>
    <x v="285"/>
    <x v="1"/>
    <s v="USD"/>
    <x v="296"/>
    <n v="1500267600"/>
    <b v="0"/>
    <b v="1"/>
    <x v="3"/>
    <x v="3"/>
    <x v="3"/>
  </r>
  <r>
    <x v="307"/>
    <x v="306"/>
    <s v="Face-to-face zero tolerance moderator"/>
    <n v="32900"/>
    <n v="43473"/>
    <x v="1"/>
    <n v="132"/>
    <x v="244"/>
    <x v="286"/>
    <x v="3"/>
    <s v="DKK"/>
    <x v="297"/>
    <n v="1340686800"/>
    <b v="0"/>
    <b v="1"/>
    <x v="13"/>
    <x v="5"/>
    <x v="13"/>
  </r>
  <r>
    <x v="308"/>
    <x v="307"/>
    <s v="Grass-roots optimizing projection"/>
    <n v="118200"/>
    <n v="87560"/>
    <x v="0"/>
    <n v="74"/>
    <x v="245"/>
    <x v="287"/>
    <x v="1"/>
    <s v="USD"/>
    <x v="298"/>
    <n v="1303189200"/>
    <b v="0"/>
    <b v="0"/>
    <x v="3"/>
    <x v="3"/>
    <x v="3"/>
  </r>
  <r>
    <x v="309"/>
    <x v="308"/>
    <s v="User-centric 6thgeneration attitude"/>
    <n v="4100"/>
    <n v="3087"/>
    <x v="3"/>
    <n v="75"/>
    <x v="51"/>
    <x v="288"/>
    <x v="1"/>
    <s v="USD"/>
    <x v="299"/>
    <n v="1318309200"/>
    <b v="0"/>
    <b v="1"/>
    <x v="7"/>
    <x v="1"/>
    <x v="7"/>
  </r>
  <r>
    <x v="310"/>
    <x v="309"/>
    <s v="Switchable zero tolerance website"/>
    <n v="7800"/>
    <n v="1586"/>
    <x v="0"/>
    <n v="20"/>
    <x v="36"/>
    <x v="289"/>
    <x v="1"/>
    <s v="USD"/>
    <x v="300"/>
    <n v="1272171600"/>
    <b v="0"/>
    <b v="0"/>
    <x v="11"/>
    <x v="6"/>
    <x v="11"/>
  </r>
  <r>
    <x v="311"/>
    <x v="310"/>
    <s v="Focused real-time help-desk"/>
    <n v="6300"/>
    <n v="12812"/>
    <x v="1"/>
    <n v="203"/>
    <x v="246"/>
    <x v="290"/>
    <x v="1"/>
    <s v="USD"/>
    <x v="247"/>
    <n v="1298872800"/>
    <b v="0"/>
    <b v="0"/>
    <x v="3"/>
    <x v="3"/>
    <x v="3"/>
  </r>
  <r>
    <x v="312"/>
    <x v="311"/>
    <s v="Robust impactful approach"/>
    <n v="59100"/>
    <n v="183345"/>
    <x v="1"/>
    <n v="310"/>
    <x v="247"/>
    <x v="291"/>
    <x v="1"/>
    <s v="USD"/>
    <x v="244"/>
    <n v="1383282000"/>
    <b v="0"/>
    <b v="0"/>
    <x v="3"/>
    <x v="3"/>
    <x v="3"/>
  </r>
  <r>
    <x v="313"/>
    <x v="312"/>
    <s v="Secured maximized policy"/>
    <n v="2200"/>
    <n v="8697"/>
    <x v="1"/>
    <n v="395"/>
    <x v="248"/>
    <x v="24"/>
    <x v="1"/>
    <s v="USD"/>
    <x v="301"/>
    <n v="1330495200"/>
    <b v="0"/>
    <b v="0"/>
    <x v="1"/>
    <x v="1"/>
    <x v="1"/>
  </r>
  <r>
    <x v="314"/>
    <x v="313"/>
    <s v="Realigned upward-trending strategy"/>
    <n v="1400"/>
    <n v="4126"/>
    <x v="1"/>
    <n v="295"/>
    <x v="221"/>
    <x v="100"/>
    <x v="1"/>
    <s v="USD"/>
    <x v="188"/>
    <n v="1552798800"/>
    <b v="0"/>
    <b v="1"/>
    <x v="4"/>
    <x v="4"/>
    <x v="4"/>
  </r>
  <r>
    <x v="315"/>
    <x v="314"/>
    <s v="Open-source interactive knowledge user"/>
    <n v="9500"/>
    <n v="3220"/>
    <x v="0"/>
    <n v="34"/>
    <x v="249"/>
    <x v="292"/>
    <x v="1"/>
    <s v="USD"/>
    <x v="302"/>
    <n v="1403413200"/>
    <b v="0"/>
    <b v="0"/>
    <x v="3"/>
    <x v="3"/>
    <x v="3"/>
  </r>
  <r>
    <x v="316"/>
    <x v="315"/>
    <s v="Configurable demand-driven matrix"/>
    <n v="9600"/>
    <n v="6401"/>
    <x v="0"/>
    <n v="67"/>
    <x v="250"/>
    <x v="293"/>
    <x v="6"/>
    <s v="EUR"/>
    <x v="303"/>
    <n v="1574229600"/>
    <b v="0"/>
    <b v="1"/>
    <x v="0"/>
    <x v="0"/>
    <x v="0"/>
  </r>
  <r>
    <x v="317"/>
    <x v="316"/>
    <s v="Cross-group coherent hierarchy"/>
    <n v="6600"/>
    <n v="1269"/>
    <x v="0"/>
    <n v="19"/>
    <x v="141"/>
    <x v="294"/>
    <x v="1"/>
    <s v="USD"/>
    <x v="304"/>
    <n v="1495861200"/>
    <b v="0"/>
    <b v="0"/>
    <x v="3"/>
    <x v="3"/>
    <x v="3"/>
  </r>
  <r>
    <x v="318"/>
    <x v="317"/>
    <s v="Decentralized demand-driven open system"/>
    <n v="5700"/>
    <n v="903"/>
    <x v="0"/>
    <n v="16"/>
    <x v="68"/>
    <x v="295"/>
    <x v="1"/>
    <s v="USD"/>
    <x v="305"/>
    <n v="1392530400"/>
    <b v="0"/>
    <b v="0"/>
    <x v="1"/>
    <x v="1"/>
    <x v="1"/>
  </r>
  <r>
    <x v="319"/>
    <x v="318"/>
    <s v="Advanced empowering matrix"/>
    <n v="8400"/>
    <n v="3251"/>
    <x v="3"/>
    <n v="39"/>
    <x v="251"/>
    <x v="296"/>
    <x v="1"/>
    <s v="USD"/>
    <x v="306"/>
    <n v="1283662800"/>
    <b v="0"/>
    <b v="0"/>
    <x v="2"/>
    <x v="2"/>
    <x v="2"/>
  </r>
  <r>
    <x v="320"/>
    <x v="319"/>
    <s v="Phased holistic implementation"/>
    <n v="84400"/>
    <n v="8092"/>
    <x v="0"/>
    <n v="10"/>
    <x v="175"/>
    <x v="297"/>
    <x v="1"/>
    <s v="USD"/>
    <x v="307"/>
    <n v="1305781200"/>
    <b v="0"/>
    <b v="0"/>
    <x v="13"/>
    <x v="5"/>
    <x v="13"/>
  </r>
  <r>
    <x v="321"/>
    <x v="320"/>
    <s v="Proactive attitude-oriented knowledge user"/>
    <n v="170400"/>
    <n v="160422"/>
    <x v="0"/>
    <n v="94"/>
    <x v="194"/>
    <x v="94"/>
    <x v="1"/>
    <s v="USD"/>
    <x v="308"/>
    <n v="1302325200"/>
    <b v="0"/>
    <b v="0"/>
    <x v="12"/>
    <x v="4"/>
    <x v="12"/>
  </r>
  <r>
    <x v="322"/>
    <x v="321"/>
    <s v="Visionary asymmetric Graphical User Interface"/>
    <n v="117900"/>
    <n v="196377"/>
    <x v="1"/>
    <n v="167"/>
    <x v="252"/>
    <x v="32"/>
    <x v="1"/>
    <s v="USD"/>
    <x v="309"/>
    <n v="1291788000"/>
    <b v="0"/>
    <b v="0"/>
    <x v="3"/>
    <x v="3"/>
    <x v="3"/>
  </r>
  <r>
    <x v="323"/>
    <x v="322"/>
    <s v="Integrated zero-defect help-desk"/>
    <n v="8900"/>
    <n v="2148"/>
    <x v="0"/>
    <n v="24"/>
    <x v="150"/>
    <x v="298"/>
    <x v="4"/>
    <s v="GBP"/>
    <x v="310"/>
    <n v="1396069200"/>
    <b v="0"/>
    <b v="0"/>
    <x v="4"/>
    <x v="4"/>
    <x v="4"/>
  </r>
  <r>
    <x v="324"/>
    <x v="323"/>
    <s v="Inverse analyzing matrices"/>
    <n v="7100"/>
    <n v="11648"/>
    <x v="1"/>
    <n v="164"/>
    <x v="253"/>
    <x v="299"/>
    <x v="1"/>
    <s v="USD"/>
    <x v="311"/>
    <n v="1435899600"/>
    <b v="0"/>
    <b v="1"/>
    <x v="3"/>
    <x v="3"/>
    <x v="3"/>
  </r>
  <r>
    <x v="325"/>
    <x v="324"/>
    <s v="Programmable systemic implementation"/>
    <n v="6500"/>
    <n v="5897"/>
    <x v="0"/>
    <n v="91"/>
    <x v="107"/>
    <x v="300"/>
    <x v="1"/>
    <s v="USD"/>
    <x v="79"/>
    <n v="1531112400"/>
    <b v="0"/>
    <b v="1"/>
    <x v="3"/>
    <x v="3"/>
    <x v="3"/>
  </r>
  <r>
    <x v="326"/>
    <x v="325"/>
    <s v="Multi-channeled next generation architecture"/>
    <n v="7200"/>
    <n v="3326"/>
    <x v="0"/>
    <n v="46"/>
    <x v="58"/>
    <x v="301"/>
    <x v="1"/>
    <s v="USD"/>
    <x v="312"/>
    <n v="1451628000"/>
    <b v="0"/>
    <b v="0"/>
    <x v="10"/>
    <x v="4"/>
    <x v="10"/>
  </r>
  <r>
    <x v="327"/>
    <x v="326"/>
    <s v="Digitized 3rdgeneration encoding"/>
    <n v="2600"/>
    <n v="1002"/>
    <x v="0"/>
    <n v="39"/>
    <x v="254"/>
    <x v="302"/>
    <x v="1"/>
    <s v="USD"/>
    <x v="313"/>
    <n v="1567314000"/>
    <b v="0"/>
    <b v="1"/>
    <x v="3"/>
    <x v="3"/>
    <x v="3"/>
  </r>
  <r>
    <x v="328"/>
    <x v="327"/>
    <s v="Innovative well-modulated functionalities"/>
    <n v="98700"/>
    <n v="131826"/>
    <x v="1"/>
    <n v="134"/>
    <x v="255"/>
    <x v="303"/>
    <x v="1"/>
    <s v="USD"/>
    <x v="314"/>
    <n v="1544508000"/>
    <b v="0"/>
    <b v="0"/>
    <x v="1"/>
    <x v="1"/>
    <x v="1"/>
  </r>
  <r>
    <x v="329"/>
    <x v="328"/>
    <s v="Fundamental incremental database"/>
    <n v="93800"/>
    <n v="21477"/>
    <x v="2"/>
    <n v="23"/>
    <x v="57"/>
    <x v="304"/>
    <x v="1"/>
    <s v="USD"/>
    <x v="315"/>
    <n v="1482472800"/>
    <b v="0"/>
    <b v="0"/>
    <x v="11"/>
    <x v="6"/>
    <x v="11"/>
  </r>
  <r>
    <x v="330"/>
    <x v="329"/>
    <s v="Expanded encompassing open architecture"/>
    <n v="33700"/>
    <n v="62330"/>
    <x v="1"/>
    <n v="185"/>
    <x v="256"/>
    <x v="19"/>
    <x v="4"/>
    <s v="GBP"/>
    <x v="316"/>
    <n v="1512799200"/>
    <b v="0"/>
    <b v="0"/>
    <x v="4"/>
    <x v="4"/>
    <x v="4"/>
  </r>
  <r>
    <x v="331"/>
    <x v="330"/>
    <s v="Intuitive static portal"/>
    <n v="3300"/>
    <n v="14643"/>
    <x v="1"/>
    <n v="444"/>
    <x v="257"/>
    <x v="305"/>
    <x v="1"/>
    <s v="USD"/>
    <x v="317"/>
    <n v="1324360800"/>
    <b v="0"/>
    <b v="0"/>
    <x v="0"/>
    <x v="0"/>
    <x v="0"/>
  </r>
  <r>
    <x v="332"/>
    <x v="331"/>
    <s v="Optional bandwidth-monitored definition"/>
    <n v="20700"/>
    <n v="41396"/>
    <x v="1"/>
    <n v="200"/>
    <x v="258"/>
    <x v="306"/>
    <x v="1"/>
    <s v="USD"/>
    <x v="318"/>
    <n v="1364533200"/>
    <b v="0"/>
    <b v="0"/>
    <x v="8"/>
    <x v="2"/>
    <x v="8"/>
  </r>
  <r>
    <x v="333"/>
    <x v="332"/>
    <s v="Persistent well-modulated synergy"/>
    <n v="9600"/>
    <n v="11900"/>
    <x v="1"/>
    <n v="124"/>
    <x v="259"/>
    <x v="307"/>
    <x v="1"/>
    <s v="USD"/>
    <x v="319"/>
    <n v="1545112800"/>
    <b v="0"/>
    <b v="0"/>
    <x v="3"/>
    <x v="3"/>
    <x v="3"/>
  </r>
  <r>
    <x v="334"/>
    <x v="333"/>
    <s v="Assimilated discrete algorithm"/>
    <n v="66200"/>
    <n v="123538"/>
    <x v="1"/>
    <n v="187"/>
    <x v="260"/>
    <x v="308"/>
    <x v="1"/>
    <s v="USD"/>
    <x v="32"/>
    <n v="1516168800"/>
    <b v="0"/>
    <b v="0"/>
    <x v="1"/>
    <x v="1"/>
    <x v="1"/>
  </r>
  <r>
    <x v="335"/>
    <x v="334"/>
    <s v="Operative uniform hub"/>
    <n v="173800"/>
    <n v="198628"/>
    <x v="1"/>
    <n v="114"/>
    <x v="261"/>
    <x v="309"/>
    <x v="1"/>
    <s v="USD"/>
    <x v="320"/>
    <n v="1574920800"/>
    <b v="0"/>
    <b v="0"/>
    <x v="1"/>
    <x v="1"/>
    <x v="1"/>
  </r>
  <r>
    <x v="336"/>
    <x v="335"/>
    <s v="Customizable intangible capability"/>
    <n v="70700"/>
    <n v="68602"/>
    <x v="0"/>
    <n v="97"/>
    <x v="262"/>
    <x v="310"/>
    <x v="1"/>
    <s v="USD"/>
    <x v="321"/>
    <n v="1292479200"/>
    <b v="0"/>
    <b v="1"/>
    <x v="1"/>
    <x v="1"/>
    <x v="1"/>
  </r>
  <r>
    <x v="337"/>
    <x v="336"/>
    <s v="Innovative didactic analyzer"/>
    <n v="94500"/>
    <n v="116064"/>
    <x v="1"/>
    <n v="123"/>
    <x v="263"/>
    <x v="311"/>
    <x v="1"/>
    <s v="USD"/>
    <x v="322"/>
    <n v="1573538400"/>
    <b v="0"/>
    <b v="0"/>
    <x v="3"/>
    <x v="3"/>
    <x v="3"/>
  </r>
  <r>
    <x v="338"/>
    <x v="337"/>
    <s v="Decentralized intangible encoding"/>
    <n v="69800"/>
    <n v="125042"/>
    <x v="1"/>
    <n v="179"/>
    <x v="264"/>
    <x v="312"/>
    <x v="1"/>
    <s v="USD"/>
    <x v="323"/>
    <n v="1320382800"/>
    <b v="0"/>
    <b v="0"/>
    <x v="3"/>
    <x v="3"/>
    <x v="3"/>
  </r>
  <r>
    <x v="339"/>
    <x v="338"/>
    <s v="Front-line transitional algorithm"/>
    <n v="136300"/>
    <n v="108974"/>
    <x v="3"/>
    <n v="80"/>
    <x v="265"/>
    <x v="313"/>
    <x v="0"/>
    <s v="CAD"/>
    <x v="324"/>
    <n v="1502859600"/>
    <b v="0"/>
    <b v="0"/>
    <x v="3"/>
    <x v="3"/>
    <x v="3"/>
  </r>
  <r>
    <x v="340"/>
    <x v="339"/>
    <s v="Switchable didactic matrices"/>
    <n v="37100"/>
    <n v="34964"/>
    <x v="0"/>
    <n v="94"/>
    <x v="224"/>
    <x v="314"/>
    <x v="1"/>
    <s v="USD"/>
    <x v="325"/>
    <n v="1323756000"/>
    <b v="0"/>
    <b v="0"/>
    <x v="14"/>
    <x v="7"/>
    <x v="14"/>
  </r>
  <r>
    <x v="341"/>
    <x v="340"/>
    <s v="Ameliorated disintermediate utilization"/>
    <n v="114300"/>
    <n v="96777"/>
    <x v="0"/>
    <n v="85"/>
    <x v="266"/>
    <x v="141"/>
    <x v="1"/>
    <s v="USD"/>
    <x v="326"/>
    <n v="1441342800"/>
    <b v="0"/>
    <b v="0"/>
    <x v="7"/>
    <x v="1"/>
    <x v="7"/>
  </r>
  <r>
    <x v="342"/>
    <x v="341"/>
    <s v="Visionary foreground middleware"/>
    <n v="47900"/>
    <n v="31864"/>
    <x v="0"/>
    <n v="67"/>
    <x v="267"/>
    <x v="315"/>
    <x v="1"/>
    <s v="USD"/>
    <x v="327"/>
    <n v="1375333200"/>
    <b v="0"/>
    <b v="0"/>
    <x v="3"/>
    <x v="3"/>
    <x v="3"/>
  </r>
  <r>
    <x v="343"/>
    <x v="342"/>
    <s v="Optional zero-defect task-force"/>
    <n v="9000"/>
    <n v="4853"/>
    <x v="0"/>
    <n v="54"/>
    <x v="98"/>
    <x v="316"/>
    <x v="1"/>
    <s v="USD"/>
    <x v="328"/>
    <n v="1389420000"/>
    <b v="0"/>
    <b v="0"/>
    <x v="3"/>
    <x v="3"/>
    <x v="3"/>
  </r>
  <r>
    <x v="344"/>
    <x v="343"/>
    <s v="Devolved exuding emulation"/>
    <n v="197600"/>
    <n v="82959"/>
    <x v="0"/>
    <n v="42"/>
    <x v="268"/>
    <x v="317"/>
    <x v="1"/>
    <s v="USD"/>
    <x v="329"/>
    <n v="1520056800"/>
    <b v="0"/>
    <b v="0"/>
    <x v="11"/>
    <x v="6"/>
    <x v="11"/>
  </r>
  <r>
    <x v="345"/>
    <x v="344"/>
    <s v="Open-source neutral task-force"/>
    <n v="157600"/>
    <n v="23159"/>
    <x v="0"/>
    <n v="15"/>
    <x v="269"/>
    <x v="318"/>
    <x v="4"/>
    <s v="GBP"/>
    <x v="330"/>
    <n v="1436504400"/>
    <b v="0"/>
    <b v="0"/>
    <x v="6"/>
    <x v="4"/>
    <x v="6"/>
  </r>
  <r>
    <x v="346"/>
    <x v="345"/>
    <s v="Virtual attitude-oriented migration"/>
    <n v="8000"/>
    <n v="2758"/>
    <x v="0"/>
    <n v="34"/>
    <x v="270"/>
    <x v="319"/>
    <x v="1"/>
    <s v="USD"/>
    <x v="331"/>
    <n v="1508302800"/>
    <b v="0"/>
    <b v="1"/>
    <x v="7"/>
    <x v="1"/>
    <x v="7"/>
  </r>
  <r>
    <x v="347"/>
    <x v="346"/>
    <s v="Open-source full-range portal"/>
    <n v="900"/>
    <n v="12607"/>
    <x v="1"/>
    <n v="1401"/>
    <x v="271"/>
    <x v="320"/>
    <x v="1"/>
    <s v="USD"/>
    <x v="332"/>
    <n v="1425708000"/>
    <b v="0"/>
    <b v="0"/>
    <x v="2"/>
    <x v="2"/>
    <x v="2"/>
  </r>
  <r>
    <x v="348"/>
    <x v="347"/>
    <s v="Versatile cohesive open system"/>
    <n v="199000"/>
    <n v="142823"/>
    <x v="0"/>
    <n v="72"/>
    <x v="272"/>
    <x v="321"/>
    <x v="1"/>
    <s v="USD"/>
    <x v="333"/>
    <n v="1488348000"/>
    <b v="0"/>
    <b v="0"/>
    <x v="0"/>
    <x v="0"/>
    <x v="0"/>
  </r>
  <r>
    <x v="349"/>
    <x v="348"/>
    <s v="Multi-layered bottom-line frame"/>
    <n v="180800"/>
    <n v="95958"/>
    <x v="0"/>
    <n v="53"/>
    <x v="273"/>
    <x v="322"/>
    <x v="1"/>
    <s v="USD"/>
    <x v="296"/>
    <n v="1502600400"/>
    <b v="0"/>
    <b v="0"/>
    <x v="3"/>
    <x v="3"/>
    <x v="3"/>
  </r>
  <r>
    <x v="350"/>
    <x v="349"/>
    <s v="Pre-emptive neutral capacity"/>
    <n v="100"/>
    <n v="5"/>
    <x v="0"/>
    <n v="5"/>
    <x v="49"/>
    <x v="280"/>
    <x v="1"/>
    <s v="USD"/>
    <x v="334"/>
    <n v="1433653200"/>
    <b v="0"/>
    <b v="1"/>
    <x v="17"/>
    <x v="1"/>
    <x v="17"/>
  </r>
  <r>
    <x v="351"/>
    <x v="350"/>
    <s v="Universal maximized methodology"/>
    <n v="74100"/>
    <n v="94631"/>
    <x v="1"/>
    <n v="128"/>
    <x v="274"/>
    <x v="323"/>
    <x v="1"/>
    <s v="USD"/>
    <x v="335"/>
    <n v="1441602000"/>
    <b v="0"/>
    <b v="0"/>
    <x v="1"/>
    <x v="1"/>
    <x v="1"/>
  </r>
  <r>
    <x v="352"/>
    <x v="351"/>
    <s v="Expanded hybrid hardware"/>
    <n v="2800"/>
    <n v="977"/>
    <x v="0"/>
    <n v="35"/>
    <x v="254"/>
    <x v="324"/>
    <x v="0"/>
    <s v="CAD"/>
    <x v="336"/>
    <n v="1447567200"/>
    <b v="0"/>
    <b v="0"/>
    <x v="3"/>
    <x v="3"/>
    <x v="3"/>
  </r>
  <r>
    <x v="353"/>
    <x v="352"/>
    <s v="Profit-focused multi-tasking access"/>
    <n v="33600"/>
    <n v="137961"/>
    <x v="1"/>
    <n v="411"/>
    <x v="275"/>
    <x v="325"/>
    <x v="1"/>
    <s v="USD"/>
    <x v="337"/>
    <n v="1562389200"/>
    <b v="0"/>
    <b v="0"/>
    <x v="3"/>
    <x v="3"/>
    <x v="3"/>
  </r>
  <r>
    <x v="354"/>
    <x v="353"/>
    <s v="Profit-focused transitional capability"/>
    <n v="6100"/>
    <n v="7548"/>
    <x v="1"/>
    <n v="124"/>
    <x v="175"/>
    <x v="326"/>
    <x v="3"/>
    <s v="DKK"/>
    <x v="338"/>
    <n v="1378789200"/>
    <b v="0"/>
    <b v="0"/>
    <x v="4"/>
    <x v="4"/>
    <x v="4"/>
  </r>
  <r>
    <x v="355"/>
    <x v="354"/>
    <s v="Front-line scalable definition"/>
    <n v="3800"/>
    <n v="2241"/>
    <x v="2"/>
    <n v="59"/>
    <x v="99"/>
    <x v="327"/>
    <x v="1"/>
    <s v="USD"/>
    <x v="339"/>
    <n v="1488520800"/>
    <b v="0"/>
    <b v="0"/>
    <x v="8"/>
    <x v="2"/>
    <x v="8"/>
  </r>
  <r>
    <x v="356"/>
    <x v="355"/>
    <s v="Open-source systematic protocol"/>
    <n v="9300"/>
    <n v="3431"/>
    <x v="0"/>
    <n v="37"/>
    <x v="174"/>
    <x v="328"/>
    <x v="6"/>
    <s v="EUR"/>
    <x v="340"/>
    <n v="1327298400"/>
    <b v="0"/>
    <b v="0"/>
    <x v="3"/>
    <x v="3"/>
    <x v="3"/>
  </r>
  <r>
    <x v="357"/>
    <x v="356"/>
    <s v="Implemented tangible algorithm"/>
    <n v="2300"/>
    <n v="4253"/>
    <x v="1"/>
    <n v="185"/>
    <x v="142"/>
    <x v="329"/>
    <x v="1"/>
    <s v="USD"/>
    <x v="341"/>
    <n v="1443416400"/>
    <b v="0"/>
    <b v="0"/>
    <x v="11"/>
    <x v="6"/>
    <x v="11"/>
  </r>
  <r>
    <x v="358"/>
    <x v="357"/>
    <s v="Profit-focused 3rdgeneration circuit"/>
    <n v="9700"/>
    <n v="1146"/>
    <x v="0"/>
    <n v="12"/>
    <x v="276"/>
    <x v="330"/>
    <x v="0"/>
    <s v="CAD"/>
    <x v="342"/>
    <n v="1534136400"/>
    <b v="1"/>
    <b v="0"/>
    <x v="14"/>
    <x v="7"/>
    <x v="14"/>
  </r>
  <r>
    <x v="359"/>
    <x v="358"/>
    <s v="Compatible needs-based architecture"/>
    <n v="4000"/>
    <n v="11948"/>
    <x v="1"/>
    <n v="299"/>
    <x v="277"/>
    <x v="331"/>
    <x v="1"/>
    <s v="USD"/>
    <x v="343"/>
    <n v="1315026000"/>
    <b v="0"/>
    <b v="0"/>
    <x v="10"/>
    <x v="4"/>
    <x v="10"/>
  </r>
  <r>
    <x v="360"/>
    <x v="359"/>
    <s v="Right-sized zero tolerance migration"/>
    <n v="59700"/>
    <n v="135132"/>
    <x v="1"/>
    <n v="226"/>
    <x v="278"/>
    <x v="332"/>
    <x v="4"/>
    <s v="GBP"/>
    <x v="344"/>
    <n v="1295071200"/>
    <b v="0"/>
    <b v="1"/>
    <x v="3"/>
    <x v="3"/>
    <x v="3"/>
  </r>
  <r>
    <x v="361"/>
    <x v="360"/>
    <s v="Quality-focused reciprocal structure"/>
    <n v="5500"/>
    <n v="9546"/>
    <x v="1"/>
    <n v="174"/>
    <x v="39"/>
    <x v="333"/>
    <x v="1"/>
    <s v="USD"/>
    <x v="345"/>
    <n v="1509426000"/>
    <b v="0"/>
    <b v="0"/>
    <x v="3"/>
    <x v="3"/>
    <x v="3"/>
  </r>
  <r>
    <x v="362"/>
    <x v="361"/>
    <s v="Automated actuating conglomeration"/>
    <n v="3700"/>
    <n v="13755"/>
    <x v="1"/>
    <n v="372"/>
    <x v="271"/>
    <x v="334"/>
    <x v="1"/>
    <s v="USD"/>
    <x v="65"/>
    <n v="1299391200"/>
    <b v="0"/>
    <b v="0"/>
    <x v="1"/>
    <x v="1"/>
    <x v="1"/>
  </r>
  <r>
    <x v="363"/>
    <x v="362"/>
    <s v="Re-contextualized local initiative"/>
    <n v="5200"/>
    <n v="8330"/>
    <x v="1"/>
    <n v="160"/>
    <x v="279"/>
    <x v="335"/>
    <x v="1"/>
    <s v="USD"/>
    <x v="346"/>
    <n v="1325052000"/>
    <b v="0"/>
    <b v="0"/>
    <x v="1"/>
    <x v="1"/>
    <x v="1"/>
  </r>
  <r>
    <x v="364"/>
    <x v="363"/>
    <s v="Switchable intangible definition"/>
    <n v="900"/>
    <n v="14547"/>
    <x v="1"/>
    <n v="1616"/>
    <x v="129"/>
    <x v="336"/>
    <x v="1"/>
    <s v="USD"/>
    <x v="347"/>
    <n v="1522818000"/>
    <b v="0"/>
    <b v="0"/>
    <x v="7"/>
    <x v="1"/>
    <x v="7"/>
  </r>
  <r>
    <x v="365"/>
    <x v="364"/>
    <s v="Networked bottom-line initiative"/>
    <n v="1600"/>
    <n v="11735"/>
    <x v="1"/>
    <n v="733"/>
    <x v="192"/>
    <x v="337"/>
    <x v="2"/>
    <s v="AUD"/>
    <x v="348"/>
    <n v="1485324000"/>
    <b v="0"/>
    <b v="0"/>
    <x v="3"/>
    <x v="3"/>
    <x v="3"/>
  </r>
  <r>
    <x v="366"/>
    <x v="365"/>
    <s v="Robust directional system engine"/>
    <n v="1800"/>
    <n v="10658"/>
    <x v="1"/>
    <n v="592"/>
    <x v="196"/>
    <x v="338"/>
    <x v="1"/>
    <s v="USD"/>
    <x v="349"/>
    <n v="1294120800"/>
    <b v="0"/>
    <b v="1"/>
    <x v="3"/>
    <x v="3"/>
    <x v="3"/>
  </r>
  <r>
    <x v="367"/>
    <x v="366"/>
    <s v="Triple-buffered explicit methodology"/>
    <n v="9900"/>
    <n v="1870"/>
    <x v="0"/>
    <n v="19"/>
    <x v="51"/>
    <x v="339"/>
    <x v="1"/>
    <s v="USD"/>
    <x v="350"/>
    <n v="1415685600"/>
    <b v="0"/>
    <b v="1"/>
    <x v="3"/>
    <x v="3"/>
    <x v="3"/>
  </r>
  <r>
    <x v="368"/>
    <x v="367"/>
    <s v="Reactive directional capacity"/>
    <n v="5200"/>
    <n v="14394"/>
    <x v="1"/>
    <n v="277"/>
    <x v="280"/>
    <x v="340"/>
    <x v="4"/>
    <s v="GBP"/>
    <x v="351"/>
    <n v="1288933200"/>
    <b v="0"/>
    <b v="1"/>
    <x v="4"/>
    <x v="4"/>
    <x v="4"/>
  </r>
  <r>
    <x v="369"/>
    <x v="368"/>
    <s v="Polarized needs-based approach"/>
    <n v="5400"/>
    <n v="14743"/>
    <x v="1"/>
    <n v="273"/>
    <x v="110"/>
    <x v="341"/>
    <x v="1"/>
    <s v="USD"/>
    <x v="352"/>
    <n v="1363237200"/>
    <b v="0"/>
    <b v="1"/>
    <x v="19"/>
    <x v="4"/>
    <x v="19"/>
  </r>
  <r>
    <x v="370"/>
    <x v="369"/>
    <s v="Intuitive well-modulated middleware"/>
    <n v="112300"/>
    <n v="178965"/>
    <x v="1"/>
    <n v="159"/>
    <x v="281"/>
    <x v="214"/>
    <x v="1"/>
    <s v="USD"/>
    <x v="353"/>
    <n v="1555822800"/>
    <b v="0"/>
    <b v="0"/>
    <x v="3"/>
    <x v="3"/>
    <x v="3"/>
  </r>
  <r>
    <x v="371"/>
    <x v="370"/>
    <s v="Multi-channeled logistical matrices"/>
    <n v="189200"/>
    <n v="128410"/>
    <x v="0"/>
    <n v="68"/>
    <x v="282"/>
    <x v="342"/>
    <x v="1"/>
    <s v="USD"/>
    <x v="354"/>
    <n v="1427778000"/>
    <b v="0"/>
    <b v="0"/>
    <x v="3"/>
    <x v="3"/>
    <x v="3"/>
  </r>
  <r>
    <x v="372"/>
    <x v="371"/>
    <s v="Pre-emptive bifurcated artificial intelligence"/>
    <n v="900"/>
    <n v="14324"/>
    <x v="1"/>
    <n v="1592"/>
    <x v="283"/>
    <x v="343"/>
    <x v="1"/>
    <s v="USD"/>
    <x v="355"/>
    <n v="1422424800"/>
    <b v="0"/>
    <b v="1"/>
    <x v="4"/>
    <x v="4"/>
    <x v="4"/>
  </r>
  <r>
    <x v="373"/>
    <x v="372"/>
    <s v="Down-sized coherent toolset"/>
    <n v="22500"/>
    <n v="164291"/>
    <x v="1"/>
    <n v="730"/>
    <x v="284"/>
    <x v="344"/>
    <x v="1"/>
    <s v="USD"/>
    <x v="356"/>
    <n v="1503637200"/>
    <b v="0"/>
    <b v="0"/>
    <x v="3"/>
    <x v="3"/>
    <x v="3"/>
  </r>
  <r>
    <x v="374"/>
    <x v="373"/>
    <s v="Open-source multi-tasking data-warehouse"/>
    <n v="167400"/>
    <n v="22073"/>
    <x v="0"/>
    <n v="13"/>
    <x v="165"/>
    <x v="345"/>
    <x v="1"/>
    <s v="USD"/>
    <x v="357"/>
    <n v="1547618400"/>
    <b v="0"/>
    <b v="1"/>
    <x v="4"/>
    <x v="4"/>
    <x v="4"/>
  </r>
  <r>
    <x v="375"/>
    <x v="374"/>
    <s v="Future-proofed upward-trending contingency"/>
    <n v="2700"/>
    <n v="1479"/>
    <x v="0"/>
    <n v="55"/>
    <x v="270"/>
    <x v="346"/>
    <x v="1"/>
    <s v="USD"/>
    <x v="358"/>
    <n v="1449900000"/>
    <b v="0"/>
    <b v="0"/>
    <x v="7"/>
    <x v="1"/>
    <x v="7"/>
  </r>
  <r>
    <x v="376"/>
    <x v="375"/>
    <s v="Mandatory uniform matrix"/>
    <n v="3400"/>
    <n v="12275"/>
    <x v="1"/>
    <n v="361"/>
    <x v="54"/>
    <x v="347"/>
    <x v="1"/>
    <s v="USD"/>
    <x v="359"/>
    <n v="1405141200"/>
    <b v="0"/>
    <b v="0"/>
    <x v="1"/>
    <x v="1"/>
    <x v="1"/>
  </r>
  <r>
    <x v="377"/>
    <x v="376"/>
    <s v="Phased methodical initiative"/>
    <n v="49700"/>
    <n v="5098"/>
    <x v="0"/>
    <n v="10"/>
    <x v="78"/>
    <x v="348"/>
    <x v="1"/>
    <s v="USD"/>
    <x v="12"/>
    <n v="1572933600"/>
    <b v="0"/>
    <b v="0"/>
    <x v="3"/>
    <x v="3"/>
    <x v="3"/>
  </r>
  <r>
    <x v="378"/>
    <x v="377"/>
    <s v="Managed stable function"/>
    <n v="178200"/>
    <n v="24882"/>
    <x v="0"/>
    <n v="14"/>
    <x v="285"/>
    <x v="349"/>
    <x v="1"/>
    <s v="USD"/>
    <x v="360"/>
    <n v="1530162000"/>
    <b v="0"/>
    <b v="0"/>
    <x v="4"/>
    <x v="4"/>
    <x v="4"/>
  </r>
  <r>
    <x v="379"/>
    <x v="378"/>
    <s v="Realigned clear-thinking migration"/>
    <n v="7200"/>
    <n v="2912"/>
    <x v="0"/>
    <n v="40"/>
    <x v="9"/>
    <x v="350"/>
    <x v="4"/>
    <s v="GBP"/>
    <x v="361"/>
    <n v="1320904800"/>
    <b v="0"/>
    <b v="0"/>
    <x v="3"/>
    <x v="3"/>
    <x v="3"/>
  </r>
  <r>
    <x v="380"/>
    <x v="379"/>
    <s v="Optional clear-thinking process improvement"/>
    <n v="2500"/>
    <n v="4008"/>
    <x v="1"/>
    <n v="160"/>
    <x v="286"/>
    <x v="351"/>
    <x v="1"/>
    <s v="USD"/>
    <x v="362"/>
    <n v="1372395600"/>
    <b v="0"/>
    <b v="0"/>
    <x v="3"/>
    <x v="3"/>
    <x v="3"/>
  </r>
  <r>
    <x v="381"/>
    <x v="380"/>
    <s v="Cross-group global moratorium"/>
    <n v="5300"/>
    <n v="9749"/>
    <x v="1"/>
    <n v="184"/>
    <x v="287"/>
    <x v="10"/>
    <x v="1"/>
    <s v="USD"/>
    <x v="363"/>
    <n v="1437714000"/>
    <b v="0"/>
    <b v="0"/>
    <x v="3"/>
    <x v="3"/>
    <x v="3"/>
  </r>
  <r>
    <x v="382"/>
    <x v="381"/>
    <s v="Visionary systemic process improvement"/>
    <n v="9100"/>
    <n v="5803"/>
    <x v="0"/>
    <n v="64"/>
    <x v="109"/>
    <x v="352"/>
    <x v="1"/>
    <s v="USD"/>
    <x v="364"/>
    <n v="1509771600"/>
    <b v="0"/>
    <b v="0"/>
    <x v="14"/>
    <x v="7"/>
    <x v="14"/>
  </r>
  <r>
    <x v="383"/>
    <x v="382"/>
    <s v="Progressive intangible flexibility"/>
    <n v="6300"/>
    <n v="14199"/>
    <x v="1"/>
    <n v="225"/>
    <x v="288"/>
    <x v="353"/>
    <x v="1"/>
    <s v="USD"/>
    <x v="210"/>
    <n v="1550556000"/>
    <b v="0"/>
    <b v="1"/>
    <x v="0"/>
    <x v="0"/>
    <x v="0"/>
  </r>
  <r>
    <x v="384"/>
    <x v="383"/>
    <s v="Reactive real-time software"/>
    <n v="114400"/>
    <n v="196779"/>
    <x v="1"/>
    <n v="172"/>
    <x v="289"/>
    <x v="354"/>
    <x v="1"/>
    <s v="USD"/>
    <x v="365"/>
    <n v="1489039200"/>
    <b v="1"/>
    <b v="1"/>
    <x v="4"/>
    <x v="4"/>
    <x v="4"/>
  </r>
  <r>
    <x v="385"/>
    <x v="384"/>
    <s v="Programmable incremental knowledge user"/>
    <n v="38900"/>
    <n v="56859"/>
    <x v="1"/>
    <n v="146"/>
    <x v="290"/>
    <x v="355"/>
    <x v="1"/>
    <s v="USD"/>
    <x v="366"/>
    <n v="1556600400"/>
    <b v="0"/>
    <b v="0"/>
    <x v="9"/>
    <x v="5"/>
    <x v="9"/>
  </r>
  <r>
    <x v="386"/>
    <x v="385"/>
    <s v="Progressive 5thgeneration customer loyalty"/>
    <n v="135500"/>
    <n v="103554"/>
    <x v="0"/>
    <n v="76"/>
    <x v="291"/>
    <x v="356"/>
    <x v="1"/>
    <s v="USD"/>
    <x v="367"/>
    <n v="1278565200"/>
    <b v="0"/>
    <b v="0"/>
    <x v="3"/>
    <x v="3"/>
    <x v="3"/>
  </r>
  <r>
    <x v="387"/>
    <x v="386"/>
    <s v="Triple-buffered logistical frame"/>
    <n v="109000"/>
    <n v="42795"/>
    <x v="0"/>
    <n v="39"/>
    <x v="292"/>
    <x v="357"/>
    <x v="1"/>
    <s v="USD"/>
    <x v="368"/>
    <n v="1339909200"/>
    <b v="0"/>
    <b v="0"/>
    <x v="8"/>
    <x v="2"/>
    <x v="8"/>
  </r>
  <r>
    <x v="388"/>
    <x v="387"/>
    <s v="Exclusive dynamic adapter"/>
    <n v="114800"/>
    <n v="12938"/>
    <x v="3"/>
    <n v="11"/>
    <x v="293"/>
    <x v="358"/>
    <x v="5"/>
    <s v="CHF"/>
    <x v="369"/>
    <n v="1325829600"/>
    <b v="0"/>
    <b v="0"/>
    <x v="7"/>
    <x v="1"/>
    <x v="7"/>
  </r>
  <r>
    <x v="389"/>
    <x v="388"/>
    <s v="Automated systemic hierarchy"/>
    <n v="83000"/>
    <n v="101352"/>
    <x v="1"/>
    <n v="122"/>
    <x v="294"/>
    <x v="359"/>
    <x v="1"/>
    <s v="USD"/>
    <x v="370"/>
    <n v="1290578400"/>
    <b v="0"/>
    <b v="0"/>
    <x v="3"/>
    <x v="3"/>
    <x v="3"/>
  </r>
  <r>
    <x v="390"/>
    <x v="389"/>
    <s v="Digitized eco-centric core"/>
    <n v="2400"/>
    <n v="4477"/>
    <x v="1"/>
    <n v="187"/>
    <x v="126"/>
    <x v="360"/>
    <x v="1"/>
    <s v="USD"/>
    <x v="371"/>
    <n v="1380344400"/>
    <b v="0"/>
    <b v="0"/>
    <x v="14"/>
    <x v="7"/>
    <x v="14"/>
  </r>
  <r>
    <x v="391"/>
    <x v="390"/>
    <s v="Mandatory uniform strategy"/>
    <n v="60400"/>
    <n v="4393"/>
    <x v="0"/>
    <n v="7"/>
    <x v="295"/>
    <x v="361"/>
    <x v="1"/>
    <s v="USD"/>
    <x v="287"/>
    <n v="1389852000"/>
    <b v="0"/>
    <b v="0"/>
    <x v="9"/>
    <x v="5"/>
    <x v="9"/>
  </r>
  <r>
    <x v="392"/>
    <x v="391"/>
    <s v="Profit-focused zero administration forecast"/>
    <n v="102900"/>
    <n v="67546"/>
    <x v="0"/>
    <n v="66"/>
    <x v="296"/>
    <x v="362"/>
    <x v="1"/>
    <s v="USD"/>
    <x v="372"/>
    <n v="1294466400"/>
    <b v="0"/>
    <b v="0"/>
    <x v="8"/>
    <x v="2"/>
    <x v="8"/>
  </r>
  <r>
    <x v="393"/>
    <x v="392"/>
    <s v="De-engineered static orchestration"/>
    <n v="62800"/>
    <n v="143788"/>
    <x v="1"/>
    <n v="229"/>
    <x v="297"/>
    <x v="332"/>
    <x v="0"/>
    <s v="CAD"/>
    <x v="373"/>
    <n v="1500354000"/>
    <b v="0"/>
    <b v="0"/>
    <x v="17"/>
    <x v="1"/>
    <x v="17"/>
  </r>
  <r>
    <x v="394"/>
    <x v="393"/>
    <s v="Customizable dynamic info-mediaries"/>
    <n v="800"/>
    <n v="3755"/>
    <x v="1"/>
    <n v="469"/>
    <x v="298"/>
    <x v="363"/>
    <x v="1"/>
    <s v="USD"/>
    <x v="374"/>
    <n v="1375938000"/>
    <b v="0"/>
    <b v="1"/>
    <x v="4"/>
    <x v="4"/>
    <x v="4"/>
  </r>
  <r>
    <x v="395"/>
    <x v="122"/>
    <s v="Enhanced incremental budgetary management"/>
    <n v="7100"/>
    <n v="9238"/>
    <x v="1"/>
    <n v="130"/>
    <x v="10"/>
    <x v="364"/>
    <x v="1"/>
    <s v="USD"/>
    <x v="375"/>
    <n v="1323410400"/>
    <b v="1"/>
    <b v="0"/>
    <x v="3"/>
    <x v="3"/>
    <x v="3"/>
  </r>
  <r>
    <x v="396"/>
    <x v="394"/>
    <s v="Digitized local info-mediaries"/>
    <n v="46100"/>
    <n v="77012"/>
    <x v="1"/>
    <n v="167"/>
    <x v="299"/>
    <x v="31"/>
    <x v="2"/>
    <s v="AUD"/>
    <x v="376"/>
    <n v="1539406800"/>
    <b v="0"/>
    <b v="0"/>
    <x v="6"/>
    <x v="4"/>
    <x v="6"/>
  </r>
  <r>
    <x v="397"/>
    <x v="395"/>
    <s v="Virtual systematic monitoring"/>
    <n v="8100"/>
    <n v="14083"/>
    <x v="1"/>
    <n v="174"/>
    <x v="211"/>
    <x v="100"/>
    <x v="1"/>
    <s v="USD"/>
    <x v="377"/>
    <n v="1369803600"/>
    <b v="0"/>
    <b v="0"/>
    <x v="1"/>
    <x v="1"/>
    <x v="1"/>
  </r>
  <r>
    <x v="398"/>
    <x v="396"/>
    <s v="Reactive bottom-line open architecture"/>
    <n v="1700"/>
    <n v="12202"/>
    <x v="1"/>
    <n v="718"/>
    <x v="300"/>
    <x v="365"/>
    <x v="6"/>
    <s v="EUR"/>
    <x v="378"/>
    <n v="1525928400"/>
    <b v="0"/>
    <b v="1"/>
    <x v="10"/>
    <x v="4"/>
    <x v="10"/>
  </r>
  <r>
    <x v="399"/>
    <x v="397"/>
    <s v="Pre-emptive interactive model"/>
    <n v="97300"/>
    <n v="62127"/>
    <x v="0"/>
    <n v="64"/>
    <x v="301"/>
    <x v="366"/>
    <x v="1"/>
    <s v="USD"/>
    <x v="379"/>
    <n v="1297231200"/>
    <b v="0"/>
    <b v="0"/>
    <x v="7"/>
    <x v="1"/>
    <x v="7"/>
  </r>
  <r>
    <x v="400"/>
    <x v="398"/>
    <s v="Ergonomic eco-centric open architecture"/>
    <n v="100"/>
    <n v="2"/>
    <x v="0"/>
    <n v="2"/>
    <x v="49"/>
    <x v="49"/>
    <x v="1"/>
    <s v="USD"/>
    <x v="380"/>
    <n v="1378530000"/>
    <b v="0"/>
    <b v="1"/>
    <x v="14"/>
    <x v="7"/>
    <x v="14"/>
  </r>
  <r>
    <x v="401"/>
    <x v="399"/>
    <s v="Inverse radical hierarchy"/>
    <n v="900"/>
    <n v="13772"/>
    <x v="1"/>
    <n v="1530"/>
    <x v="302"/>
    <x v="367"/>
    <x v="1"/>
    <s v="USD"/>
    <x v="381"/>
    <n v="1572152400"/>
    <b v="0"/>
    <b v="0"/>
    <x v="3"/>
    <x v="3"/>
    <x v="3"/>
  </r>
  <r>
    <x v="402"/>
    <x v="400"/>
    <s v="Team-oriented static interface"/>
    <n v="7300"/>
    <n v="2946"/>
    <x v="0"/>
    <n v="40"/>
    <x v="174"/>
    <x v="368"/>
    <x v="1"/>
    <s v="USD"/>
    <x v="382"/>
    <n v="1329890400"/>
    <b v="0"/>
    <b v="1"/>
    <x v="12"/>
    <x v="4"/>
    <x v="12"/>
  </r>
  <r>
    <x v="403"/>
    <x v="401"/>
    <s v="Virtual foreground throughput"/>
    <n v="195800"/>
    <n v="168820"/>
    <x v="0"/>
    <n v="86"/>
    <x v="303"/>
    <x v="369"/>
    <x v="0"/>
    <s v="CAD"/>
    <x v="125"/>
    <n v="1276750800"/>
    <b v="0"/>
    <b v="1"/>
    <x v="3"/>
    <x v="3"/>
    <x v="3"/>
  </r>
  <r>
    <x v="404"/>
    <x v="402"/>
    <s v="Visionary exuding Internet solution"/>
    <n v="48900"/>
    <n v="154321"/>
    <x v="1"/>
    <n v="316"/>
    <x v="304"/>
    <x v="370"/>
    <x v="1"/>
    <s v="USD"/>
    <x v="383"/>
    <n v="1510898400"/>
    <b v="0"/>
    <b v="0"/>
    <x v="3"/>
    <x v="3"/>
    <x v="3"/>
  </r>
  <r>
    <x v="405"/>
    <x v="403"/>
    <s v="Synchronized secondary analyzer"/>
    <n v="29600"/>
    <n v="26527"/>
    <x v="0"/>
    <n v="90"/>
    <x v="305"/>
    <x v="202"/>
    <x v="1"/>
    <s v="USD"/>
    <x v="384"/>
    <n v="1532408400"/>
    <b v="0"/>
    <b v="0"/>
    <x v="3"/>
    <x v="3"/>
    <x v="3"/>
  </r>
  <r>
    <x v="406"/>
    <x v="404"/>
    <s v="Balanced attitude-oriented parallelism"/>
    <n v="39300"/>
    <n v="71583"/>
    <x v="1"/>
    <n v="182"/>
    <x v="306"/>
    <x v="371"/>
    <x v="1"/>
    <s v="USD"/>
    <x v="385"/>
    <n v="1360562400"/>
    <b v="1"/>
    <b v="0"/>
    <x v="4"/>
    <x v="4"/>
    <x v="4"/>
  </r>
  <r>
    <x v="407"/>
    <x v="405"/>
    <s v="Organized bandwidth-monitored core"/>
    <n v="3400"/>
    <n v="12100"/>
    <x v="1"/>
    <n v="356"/>
    <x v="307"/>
    <x v="372"/>
    <x v="3"/>
    <s v="DKK"/>
    <x v="386"/>
    <n v="1571547600"/>
    <b v="0"/>
    <b v="0"/>
    <x v="3"/>
    <x v="3"/>
    <x v="3"/>
  </r>
  <r>
    <x v="408"/>
    <x v="406"/>
    <s v="Cloned leadingedge utilization"/>
    <n v="9200"/>
    <n v="12129"/>
    <x v="1"/>
    <n v="132"/>
    <x v="110"/>
    <x v="373"/>
    <x v="0"/>
    <s v="CAD"/>
    <x v="387"/>
    <n v="1468126800"/>
    <b v="0"/>
    <b v="0"/>
    <x v="4"/>
    <x v="4"/>
    <x v="4"/>
  </r>
  <r>
    <x v="409"/>
    <x v="97"/>
    <s v="Secured asymmetric projection"/>
    <n v="135600"/>
    <n v="62804"/>
    <x v="0"/>
    <n v="46"/>
    <x v="308"/>
    <x v="130"/>
    <x v="1"/>
    <s v="USD"/>
    <x v="388"/>
    <n v="1492837200"/>
    <b v="0"/>
    <b v="0"/>
    <x v="1"/>
    <x v="1"/>
    <x v="1"/>
  </r>
  <r>
    <x v="410"/>
    <x v="407"/>
    <s v="Advanced cohesive Graphic Interface"/>
    <n v="153700"/>
    <n v="55536"/>
    <x v="2"/>
    <n v="36"/>
    <x v="309"/>
    <x v="120"/>
    <x v="1"/>
    <s v="USD"/>
    <x v="277"/>
    <n v="1430197200"/>
    <b v="0"/>
    <b v="0"/>
    <x v="20"/>
    <x v="6"/>
    <x v="20"/>
  </r>
  <r>
    <x v="411"/>
    <x v="408"/>
    <s v="Down-sized maximized function"/>
    <n v="7800"/>
    <n v="8161"/>
    <x v="1"/>
    <n v="105"/>
    <x v="172"/>
    <x v="374"/>
    <x v="1"/>
    <s v="USD"/>
    <x v="389"/>
    <n v="1496206800"/>
    <b v="0"/>
    <b v="0"/>
    <x v="3"/>
    <x v="3"/>
    <x v="3"/>
  </r>
  <r>
    <x v="412"/>
    <x v="409"/>
    <s v="Realigned zero tolerance software"/>
    <n v="2100"/>
    <n v="14046"/>
    <x v="1"/>
    <n v="669"/>
    <x v="38"/>
    <x v="375"/>
    <x v="1"/>
    <s v="USD"/>
    <x v="390"/>
    <n v="1389592800"/>
    <b v="0"/>
    <b v="0"/>
    <x v="13"/>
    <x v="5"/>
    <x v="13"/>
  </r>
  <r>
    <x v="413"/>
    <x v="410"/>
    <s v="Persevering analyzing extranet"/>
    <n v="189500"/>
    <n v="117628"/>
    <x v="2"/>
    <n v="62"/>
    <x v="310"/>
    <x v="376"/>
    <x v="1"/>
    <s v="USD"/>
    <x v="391"/>
    <n v="1545631200"/>
    <b v="0"/>
    <b v="0"/>
    <x v="10"/>
    <x v="4"/>
    <x v="10"/>
  </r>
  <r>
    <x v="414"/>
    <x v="411"/>
    <s v="Innovative human-resource migration"/>
    <n v="188200"/>
    <n v="159405"/>
    <x v="0"/>
    <n v="85"/>
    <x v="311"/>
    <x v="65"/>
    <x v="1"/>
    <s v="USD"/>
    <x v="392"/>
    <n v="1272430800"/>
    <b v="0"/>
    <b v="1"/>
    <x v="0"/>
    <x v="0"/>
    <x v="0"/>
  </r>
  <r>
    <x v="415"/>
    <x v="412"/>
    <s v="Intuitive needs-based monitoring"/>
    <n v="113500"/>
    <n v="12552"/>
    <x v="0"/>
    <n v="11"/>
    <x v="312"/>
    <x v="377"/>
    <x v="1"/>
    <s v="USD"/>
    <x v="393"/>
    <n v="1327903200"/>
    <b v="0"/>
    <b v="0"/>
    <x v="3"/>
    <x v="3"/>
    <x v="3"/>
  </r>
  <r>
    <x v="416"/>
    <x v="413"/>
    <s v="Customer-focused disintermediate toolset"/>
    <n v="134600"/>
    <n v="59007"/>
    <x v="0"/>
    <n v="44"/>
    <x v="313"/>
    <x v="321"/>
    <x v="1"/>
    <s v="USD"/>
    <x v="394"/>
    <n v="1296021600"/>
    <b v="0"/>
    <b v="1"/>
    <x v="4"/>
    <x v="4"/>
    <x v="4"/>
  </r>
  <r>
    <x v="417"/>
    <x v="414"/>
    <s v="Upgradable 24/7 emulation"/>
    <n v="1700"/>
    <n v="943"/>
    <x v="0"/>
    <n v="55"/>
    <x v="27"/>
    <x v="378"/>
    <x v="1"/>
    <s v="USD"/>
    <x v="395"/>
    <n v="1543298400"/>
    <b v="0"/>
    <b v="0"/>
    <x v="3"/>
    <x v="3"/>
    <x v="3"/>
  </r>
  <r>
    <x v="418"/>
    <x v="32"/>
    <s v="Quality-focused client-server core"/>
    <n v="163700"/>
    <n v="93963"/>
    <x v="0"/>
    <n v="57"/>
    <x v="314"/>
    <x v="323"/>
    <x v="0"/>
    <s v="CAD"/>
    <x v="396"/>
    <n v="1336366800"/>
    <b v="0"/>
    <b v="0"/>
    <x v="4"/>
    <x v="4"/>
    <x v="4"/>
  </r>
  <r>
    <x v="419"/>
    <x v="415"/>
    <s v="Upgradable maximized protocol"/>
    <n v="113800"/>
    <n v="140469"/>
    <x v="1"/>
    <n v="123"/>
    <x v="315"/>
    <x v="42"/>
    <x v="1"/>
    <s v="USD"/>
    <x v="397"/>
    <n v="1325052000"/>
    <b v="0"/>
    <b v="0"/>
    <x v="2"/>
    <x v="2"/>
    <x v="2"/>
  </r>
  <r>
    <x v="420"/>
    <x v="416"/>
    <s v="Cross-platform interactive synergy"/>
    <n v="5000"/>
    <n v="6423"/>
    <x v="1"/>
    <n v="128"/>
    <x v="115"/>
    <x v="379"/>
    <x v="1"/>
    <s v="USD"/>
    <x v="398"/>
    <n v="1499576400"/>
    <b v="0"/>
    <b v="0"/>
    <x v="3"/>
    <x v="3"/>
    <x v="3"/>
  </r>
  <r>
    <x v="421"/>
    <x v="417"/>
    <s v="User-centric fault-tolerant archive"/>
    <n v="9400"/>
    <n v="6015"/>
    <x v="0"/>
    <n v="64"/>
    <x v="316"/>
    <x v="380"/>
    <x v="1"/>
    <s v="USD"/>
    <x v="399"/>
    <n v="1501304400"/>
    <b v="0"/>
    <b v="1"/>
    <x v="8"/>
    <x v="2"/>
    <x v="8"/>
  </r>
  <r>
    <x v="422"/>
    <x v="418"/>
    <s v="Reverse-engineered regional knowledge user"/>
    <n v="8700"/>
    <n v="11075"/>
    <x v="1"/>
    <n v="127"/>
    <x v="317"/>
    <x v="381"/>
    <x v="1"/>
    <s v="USD"/>
    <x v="400"/>
    <n v="1273208400"/>
    <b v="0"/>
    <b v="1"/>
    <x v="3"/>
    <x v="3"/>
    <x v="3"/>
  </r>
  <r>
    <x v="423"/>
    <x v="419"/>
    <s v="Self-enabling real-time definition"/>
    <n v="147800"/>
    <n v="15723"/>
    <x v="0"/>
    <n v="11"/>
    <x v="318"/>
    <x v="382"/>
    <x v="1"/>
    <s v="USD"/>
    <x v="116"/>
    <n v="1316840400"/>
    <b v="0"/>
    <b v="1"/>
    <x v="0"/>
    <x v="0"/>
    <x v="0"/>
  </r>
  <r>
    <x v="424"/>
    <x v="420"/>
    <s v="User-centric impactful projection"/>
    <n v="5100"/>
    <n v="2064"/>
    <x v="0"/>
    <n v="40"/>
    <x v="100"/>
    <x v="383"/>
    <x v="1"/>
    <s v="USD"/>
    <x v="401"/>
    <n v="1524546000"/>
    <b v="0"/>
    <b v="0"/>
    <x v="7"/>
    <x v="1"/>
    <x v="7"/>
  </r>
  <r>
    <x v="425"/>
    <x v="421"/>
    <s v="Vision-oriented actuating hardware"/>
    <n v="2700"/>
    <n v="7767"/>
    <x v="1"/>
    <n v="288"/>
    <x v="45"/>
    <x v="384"/>
    <x v="1"/>
    <s v="USD"/>
    <x v="402"/>
    <n v="1438578000"/>
    <b v="0"/>
    <b v="0"/>
    <x v="14"/>
    <x v="7"/>
    <x v="14"/>
  </r>
  <r>
    <x v="426"/>
    <x v="422"/>
    <s v="Virtual leadingedge framework"/>
    <n v="1800"/>
    <n v="10313"/>
    <x v="1"/>
    <n v="573"/>
    <x v="319"/>
    <x v="385"/>
    <x v="1"/>
    <s v="USD"/>
    <x v="403"/>
    <n v="1362549600"/>
    <b v="0"/>
    <b v="0"/>
    <x v="3"/>
    <x v="3"/>
    <x v="3"/>
  </r>
  <r>
    <x v="427"/>
    <x v="423"/>
    <s v="Managed discrete framework"/>
    <n v="174500"/>
    <n v="197018"/>
    <x v="1"/>
    <n v="113"/>
    <x v="320"/>
    <x v="386"/>
    <x v="1"/>
    <s v="USD"/>
    <x v="404"/>
    <n v="1413349200"/>
    <b v="0"/>
    <b v="1"/>
    <x v="3"/>
    <x v="3"/>
    <x v="3"/>
  </r>
  <r>
    <x v="428"/>
    <x v="424"/>
    <s v="Progressive zero-defect capability"/>
    <n v="101400"/>
    <n v="47037"/>
    <x v="0"/>
    <n v="46"/>
    <x v="321"/>
    <x v="387"/>
    <x v="1"/>
    <s v="USD"/>
    <x v="405"/>
    <n v="1298008800"/>
    <b v="0"/>
    <b v="0"/>
    <x v="10"/>
    <x v="4"/>
    <x v="10"/>
  </r>
  <r>
    <x v="429"/>
    <x v="425"/>
    <s v="Right-sized demand-driven adapter"/>
    <n v="191000"/>
    <n v="173191"/>
    <x v="3"/>
    <n v="91"/>
    <x v="322"/>
    <x v="325"/>
    <x v="1"/>
    <s v="USD"/>
    <x v="406"/>
    <n v="1394427600"/>
    <b v="0"/>
    <b v="1"/>
    <x v="14"/>
    <x v="7"/>
    <x v="14"/>
  </r>
  <r>
    <x v="430"/>
    <x v="426"/>
    <s v="Re-engineered attitude-oriented frame"/>
    <n v="8100"/>
    <n v="5487"/>
    <x v="0"/>
    <n v="68"/>
    <x v="286"/>
    <x v="388"/>
    <x v="1"/>
    <s v="USD"/>
    <x v="407"/>
    <n v="1572670800"/>
    <b v="0"/>
    <b v="0"/>
    <x v="3"/>
    <x v="3"/>
    <x v="3"/>
  </r>
  <r>
    <x v="431"/>
    <x v="427"/>
    <s v="Compatible multimedia utilization"/>
    <n v="5100"/>
    <n v="9817"/>
    <x v="1"/>
    <n v="192"/>
    <x v="115"/>
    <x v="389"/>
    <x v="1"/>
    <s v="USD"/>
    <x v="408"/>
    <n v="1531112400"/>
    <b v="1"/>
    <b v="0"/>
    <x v="3"/>
    <x v="3"/>
    <x v="3"/>
  </r>
  <r>
    <x v="432"/>
    <x v="428"/>
    <s v="Re-contextualized dedicated hardware"/>
    <n v="7700"/>
    <n v="6369"/>
    <x v="0"/>
    <n v="83"/>
    <x v="222"/>
    <x v="390"/>
    <x v="1"/>
    <s v="USD"/>
    <x v="409"/>
    <n v="1400734800"/>
    <b v="0"/>
    <b v="0"/>
    <x v="3"/>
    <x v="3"/>
    <x v="3"/>
  </r>
  <r>
    <x v="433"/>
    <x v="429"/>
    <s v="Decentralized composite paradigm"/>
    <n v="121400"/>
    <n v="65755"/>
    <x v="0"/>
    <n v="54"/>
    <x v="323"/>
    <x v="85"/>
    <x v="1"/>
    <s v="USD"/>
    <x v="410"/>
    <n v="1386741600"/>
    <b v="0"/>
    <b v="1"/>
    <x v="4"/>
    <x v="4"/>
    <x v="4"/>
  </r>
  <r>
    <x v="434"/>
    <x v="430"/>
    <s v="Cloned transitional hierarchy"/>
    <n v="5400"/>
    <n v="903"/>
    <x v="3"/>
    <n v="17"/>
    <x v="234"/>
    <x v="391"/>
    <x v="0"/>
    <s v="CAD"/>
    <x v="411"/>
    <n v="1481781600"/>
    <b v="1"/>
    <b v="0"/>
    <x v="3"/>
    <x v="3"/>
    <x v="3"/>
  </r>
  <r>
    <x v="435"/>
    <x v="431"/>
    <s v="Advanced discrete leverage"/>
    <n v="152400"/>
    <n v="178120"/>
    <x v="1"/>
    <n v="117"/>
    <x v="324"/>
    <x v="206"/>
    <x v="6"/>
    <s v="EUR"/>
    <x v="412"/>
    <n v="1419660000"/>
    <b v="0"/>
    <b v="1"/>
    <x v="3"/>
    <x v="3"/>
    <x v="3"/>
  </r>
  <r>
    <x v="436"/>
    <x v="432"/>
    <s v="Open-source incremental throughput"/>
    <n v="1300"/>
    <n v="13678"/>
    <x v="1"/>
    <n v="1052"/>
    <x v="61"/>
    <x v="392"/>
    <x v="1"/>
    <s v="USD"/>
    <x v="413"/>
    <n v="1555822800"/>
    <b v="0"/>
    <b v="0"/>
    <x v="17"/>
    <x v="1"/>
    <x v="17"/>
  </r>
  <r>
    <x v="437"/>
    <x v="433"/>
    <s v="Centralized regional interface"/>
    <n v="8100"/>
    <n v="9969"/>
    <x v="1"/>
    <n v="123"/>
    <x v="325"/>
    <x v="393"/>
    <x v="1"/>
    <s v="USD"/>
    <x v="414"/>
    <n v="1442379600"/>
    <b v="0"/>
    <b v="1"/>
    <x v="10"/>
    <x v="4"/>
    <x v="10"/>
  </r>
  <r>
    <x v="438"/>
    <x v="434"/>
    <s v="Streamlined web-enabled knowledgebase"/>
    <n v="8300"/>
    <n v="14827"/>
    <x v="1"/>
    <n v="179"/>
    <x v="326"/>
    <x v="394"/>
    <x v="1"/>
    <s v="USD"/>
    <x v="415"/>
    <n v="1364965200"/>
    <b v="0"/>
    <b v="0"/>
    <x v="3"/>
    <x v="3"/>
    <x v="3"/>
  </r>
  <r>
    <x v="439"/>
    <x v="435"/>
    <s v="Digitized transitional monitoring"/>
    <n v="28400"/>
    <n v="100900"/>
    <x v="1"/>
    <n v="355"/>
    <x v="327"/>
    <x v="112"/>
    <x v="1"/>
    <s v="USD"/>
    <x v="416"/>
    <n v="1479016800"/>
    <b v="0"/>
    <b v="0"/>
    <x v="22"/>
    <x v="4"/>
    <x v="22"/>
  </r>
  <r>
    <x v="440"/>
    <x v="436"/>
    <s v="Networked optimal adapter"/>
    <n v="102500"/>
    <n v="165954"/>
    <x v="1"/>
    <n v="162"/>
    <x v="328"/>
    <x v="395"/>
    <x v="1"/>
    <s v="USD"/>
    <x v="417"/>
    <n v="1499662800"/>
    <b v="0"/>
    <b v="0"/>
    <x v="19"/>
    <x v="4"/>
    <x v="19"/>
  </r>
  <r>
    <x v="441"/>
    <x v="437"/>
    <s v="Automated optimal function"/>
    <n v="7000"/>
    <n v="1744"/>
    <x v="0"/>
    <n v="25"/>
    <x v="235"/>
    <x v="396"/>
    <x v="1"/>
    <s v="USD"/>
    <x v="418"/>
    <n v="1337835600"/>
    <b v="0"/>
    <b v="0"/>
    <x v="8"/>
    <x v="2"/>
    <x v="8"/>
  </r>
  <r>
    <x v="442"/>
    <x v="438"/>
    <s v="Devolved system-worthy framework"/>
    <n v="5400"/>
    <n v="10731"/>
    <x v="1"/>
    <n v="199"/>
    <x v="182"/>
    <x v="397"/>
    <x v="6"/>
    <s v="EUR"/>
    <x v="419"/>
    <n v="1505710800"/>
    <b v="0"/>
    <b v="0"/>
    <x v="3"/>
    <x v="3"/>
    <x v="3"/>
  </r>
  <r>
    <x v="443"/>
    <x v="439"/>
    <s v="Stand-alone user-facing service-desk"/>
    <n v="9300"/>
    <n v="3232"/>
    <x v="3"/>
    <n v="35"/>
    <x v="329"/>
    <x v="398"/>
    <x v="1"/>
    <s v="USD"/>
    <x v="420"/>
    <n v="1287464400"/>
    <b v="0"/>
    <b v="0"/>
    <x v="3"/>
    <x v="3"/>
    <x v="3"/>
  </r>
  <r>
    <x v="444"/>
    <x v="347"/>
    <s v="Versatile global attitude"/>
    <n v="6200"/>
    <n v="10938"/>
    <x v="1"/>
    <n v="176"/>
    <x v="102"/>
    <x v="399"/>
    <x v="1"/>
    <s v="USD"/>
    <x v="421"/>
    <n v="1311656400"/>
    <b v="0"/>
    <b v="1"/>
    <x v="7"/>
    <x v="1"/>
    <x v="7"/>
  </r>
  <r>
    <x v="445"/>
    <x v="440"/>
    <s v="Intuitive demand-driven Local Area Network"/>
    <n v="2100"/>
    <n v="10739"/>
    <x v="1"/>
    <n v="511"/>
    <x v="73"/>
    <x v="400"/>
    <x v="1"/>
    <s v="USD"/>
    <x v="422"/>
    <n v="1293170400"/>
    <b v="0"/>
    <b v="1"/>
    <x v="3"/>
    <x v="3"/>
    <x v="3"/>
  </r>
  <r>
    <x v="446"/>
    <x v="441"/>
    <s v="Assimilated uniform methodology"/>
    <n v="6800"/>
    <n v="5579"/>
    <x v="0"/>
    <n v="82"/>
    <x v="129"/>
    <x v="401"/>
    <x v="1"/>
    <s v="USD"/>
    <x v="423"/>
    <n v="1355983200"/>
    <b v="0"/>
    <b v="0"/>
    <x v="8"/>
    <x v="2"/>
    <x v="8"/>
  </r>
  <r>
    <x v="447"/>
    <x v="442"/>
    <s v="Self-enabling next generation algorithm"/>
    <n v="155200"/>
    <n v="37754"/>
    <x v="3"/>
    <n v="24"/>
    <x v="330"/>
    <x v="402"/>
    <x v="4"/>
    <s v="GBP"/>
    <x v="424"/>
    <n v="1515045600"/>
    <b v="0"/>
    <b v="0"/>
    <x v="19"/>
    <x v="4"/>
    <x v="19"/>
  </r>
  <r>
    <x v="448"/>
    <x v="443"/>
    <s v="Object-based demand-driven strategy"/>
    <n v="89900"/>
    <n v="45384"/>
    <x v="0"/>
    <n v="50"/>
    <x v="331"/>
    <x v="403"/>
    <x v="1"/>
    <s v="USD"/>
    <x v="425"/>
    <n v="1366088400"/>
    <b v="0"/>
    <b v="1"/>
    <x v="11"/>
    <x v="6"/>
    <x v="11"/>
  </r>
  <r>
    <x v="449"/>
    <x v="444"/>
    <s v="Public-key coherent ability"/>
    <n v="900"/>
    <n v="8703"/>
    <x v="1"/>
    <n v="967"/>
    <x v="99"/>
    <x v="404"/>
    <x v="3"/>
    <s v="DKK"/>
    <x v="426"/>
    <n v="1553317200"/>
    <b v="0"/>
    <b v="0"/>
    <x v="11"/>
    <x v="6"/>
    <x v="11"/>
  </r>
  <r>
    <x v="450"/>
    <x v="445"/>
    <s v="Up-sized composite success"/>
    <n v="100"/>
    <n v="4"/>
    <x v="0"/>
    <n v="4"/>
    <x v="49"/>
    <x v="405"/>
    <x v="0"/>
    <s v="CAD"/>
    <x v="427"/>
    <n v="1542088800"/>
    <b v="0"/>
    <b v="0"/>
    <x v="10"/>
    <x v="4"/>
    <x v="10"/>
  </r>
  <r>
    <x v="451"/>
    <x v="446"/>
    <s v="Innovative exuding matrix"/>
    <n v="148400"/>
    <n v="182302"/>
    <x v="1"/>
    <n v="123"/>
    <x v="332"/>
    <x v="65"/>
    <x v="1"/>
    <s v="USD"/>
    <x v="428"/>
    <n v="1503118800"/>
    <b v="0"/>
    <b v="0"/>
    <x v="1"/>
    <x v="1"/>
    <x v="1"/>
  </r>
  <r>
    <x v="452"/>
    <x v="447"/>
    <s v="Realigned impactful artificial intelligence"/>
    <n v="4800"/>
    <n v="3045"/>
    <x v="0"/>
    <n v="63"/>
    <x v="249"/>
    <x v="406"/>
    <x v="1"/>
    <s v="USD"/>
    <x v="429"/>
    <n v="1278478800"/>
    <b v="0"/>
    <b v="0"/>
    <x v="6"/>
    <x v="4"/>
    <x v="6"/>
  </r>
  <r>
    <x v="453"/>
    <x v="448"/>
    <s v="Multi-layered multi-tasking secured line"/>
    <n v="182400"/>
    <n v="102749"/>
    <x v="0"/>
    <n v="56"/>
    <x v="333"/>
    <x v="309"/>
    <x v="1"/>
    <s v="USD"/>
    <x v="411"/>
    <n v="1484114400"/>
    <b v="0"/>
    <b v="0"/>
    <x v="22"/>
    <x v="4"/>
    <x v="22"/>
  </r>
  <r>
    <x v="454"/>
    <x v="449"/>
    <s v="Upgradable upward-trending portal"/>
    <n v="4000"/>
    <n v="1763"/>
    <x v="0"/>
    <n v="44"/>
    <x v="334"/>
    <x v="407"/>
    <x v="1"/>
    <s v="USD"/>
    <x v="430"/>
    <n v="1385445600"/>
    <b v="0"/>
    <b v="1"/>
    <x v="6"/>
    <x v="4"/>
    <x v="6"/>
  </r>
  <r>
    <x v="455"/>
    <x v="450"/>
    <s v="Profit-focused global product"/>
    <n v="116500"/>
    <n v="137904"/>
    <x v="1"/>
    <n v="118"/>
    <x v="335"/>
    <x v="408"/>
    <x v="1"/>
    <s v="USD"/>
    <x v="431"/>
    <n v="1318741200"/>
    <b v="0"/>
    <b v="0"/>
    <x v="3"/>
    <x v="3"/>
    <x v="3"/>
  </r>
  <r>
    <x v="456"/>
    <x v="451"/>
    <s v="Operative well-modulated data-warehouse"/>
    <n v="146400"/>
    <n v="152438"/>
    <x v="1"/>
    <n v="104"/>
    <x v="336"/>
    <x v="409"/>
    <x v="1"/>
    <s v="USD"/>
    <x v="432"/>
    <n v="1518242400"/>
    <b v="0"/>
    <b v="1"/>
    <x v="7"/>
    <x v="1"/>
    <x v="7"/>
  </r>
  <r>
    <x v="457"/>
    <x v="452"/>
    <s v="Cloned asymmetric functionalities"/>
    <n v="5000"/>
    <n v="1332"/>
    <x v="0"/>
    <n v="27"/>
    <x v="337"/>
    <x v="410"/>
    <x v="1"/>
    <s v="USD"/>
    <x v="433"/>
    <n v="1476594000"/>
    <b v="0"/>
    <b v="0"/>
    <x v="3"/>
    <x v="3"/>
    <x v="3"/>
  </r>
  <r>
    <x v="458"/>
    <x v="453"/>
    <s v="Pre-emptive neutral portal"/>
    <n v="33800"/>
    <n v="118706"/>
    <x v="1"/>
    <n v="351"/>
    <x v="338"/>
    <x v="369"/>
    <x v="1"/>
    <s v="USD"/>
    <x v="434"/>
    <n v="1273554000"/>
    <b v="0"/>
    <b v="0"/>
    <x v="3"/>
    <x v="3"/>
    <x v="3"/>
  </r>
  <r>
    <x v="459"/>
    <x v="454"/>
    <s v="Switchable demand-driven help-desk"/>
    <n v="6300"/>
    <n v="5674"/>
    <x v="0"/>
    <n v="90"/>
    <x v="339"/>
    <x v="411"/>
    <x v="1"/>
    <s v="USD"/>
    <x v="435"/>
    <n v="1421906400"/>
    <b v="0"/>
    <b v="0"/>
    <x v="4"/>
    <x v="4"/>
    <x v="4"/>
  </r>
  <r>
    <x v="460"/>
    <x v="455"/>
    <s v="Business-focused static ability"/>
    <n v="2400"/>
    <n v="4119"/>
    <x v="1"/>
    <n v="172"/>
    <x v="126"/>
    <x v="412"/>
    <x v="1"/>
    <s v="USD"/>
    <x v="8"/>
    <n v="1281589200"/>
    <b v="0"/>
    <b v="0"/>
    <x v="3"/>
    <x v="3"/>
    <x v="3"/>
  </r>
  <r>
    <x v="461"/>
    <x v="456"/>
    <s v="Networked secondary structure"/>
    <n v="98800"/>
    <n v="139354"/>
    <x v="1"/>
    <n v="141"/>
    <x v="340"/>
    <x v="217"/>
    <x v="1"/>
    <s v="USD"/>
    <x v="436"/>
    <n v="1400389200"/>
    <b v="0"/>
    <b v="0"/>
    <x v="6"/>
    <x v="4"/>
    <x v="6"/>
  </r>
  <r>
    <x v="462"/>
    <x v="457"/>
    <s v="Total multimedia website"/>
    <n v="188800"/>
    <n v="57734"/>
    <x v="0"/>
    <n v="31"/>
    <x v="341"/>
    <x v="413"/>
    <x v="1"/>
    <s v="USD"/>
    <x v="385"/>
    <n v="1362808800"/>
    <b v="0"/>
    <b v="0"/>
    <x v="20"/>
    <x v="6"/>
    <x v="20"/>
  </r>
  <r>
    <x v="463"/>
    <x v="458"/>
    <s v="Cross-platform upward-trending parallelism"/>
    <n v="134300"/>
    <n v="145265"/>
    <x v="1"/>
    <n v="108"/>
    <x v="342"/>
    <x v="414"/>
    <x v="1"/>
    <s v="USD"/>
    <x v="437"/>
    <n v="1388815200"/>
    <b v="0"/>
    <b v="0"/>
    <x v="10"/>
    <x v="4"/>
    <x v="10"/>
  </r>
  <r>
    <x v="464"/>
    <x v="459"/>
    <s v="Pre-emptive mission-critical hardware"/>
    <n v="71200"/>
    <n v="95020"/>
    <x v="1"/>
    <n v="133"/>
    <x v="343"/>
    <x v="224"/>
    <x v="1"/>
    <s v="USD"/>
    <x v="438"/>
    <n v="1519538400"/>
    <b v="0"/>
    <b v="0"/>
    <x v="3"/>
    <x v="3"/>
    <x v="3"/>
  </r>
  <r>
    <x v="465"/>
    <x v="460"/>
    <s v="Up-sized responsive protocol"/>
    <n v="4700"/>
    <n v="8829"/>
    <x v="1"/>
    <n v="188"/>
    <x v="175"/>
    <x v="415"/>
    <x v="1"/>
    <s v="USD"/>
    <x v="439"/>
    <n v="1517810400"/>
    <b v="0"/>
    <b v="0"/>
    <x v="18"/>
    <x v="5"/>
    <x v="18"/>
  </r>
  <r>
    <x v="466"/>
    <x v="461"/>
    <s v="Pre-emptive transitional frame"/>
    <n v="1200"/>
    <n v="3984"/>
    <x v="1"/>
    <n v="332"/>
    <x v="344"/>
    <x v="416"/>
    <x v="1"/>
    <s v="USD"/>
    <x v="440"/>
    <n v="1370581200"/>
    <b v="0"/>
    <b v="1"/>
    <x v="8"/>
    <x v="2"/>
    <x v="8"/>
  </r>
  <r>
    <x v="467"/>
    <x v="462"/>
    <s v="Profit-focused content-based application"/>
    <n v="1400"/>
    <n v="8053"/>
    <x v="1"/>
    <n v="575"/>
    <x v="279"/>
    <x v="246"/>
    <x v="0"/>
    <s v="CAD"/>
    <x v="441"/>
    <n v="1448863200"/>
    <b v="0"/>
    <b v="1"/>
    <x v="2"/>
    <x v="2"/>
    <x v="2"/>
  </r>
  <r>
    <x v="468"/>
    <x v="463"/>
    <s v="Streamlined neutral analyzer"/>
    <n v="4000"/>
    <n v="1620"/>
    <x v="0"/>
    <n v="41"/>
    <x v="36"/>
    <x v="417"/>
    <x v="1"/>
    <s v="USD"/>
    <x v="442"/>
    <n v="1556600400"/>
    <b v="0"/>
    <b v="0"/>
    <x v="3"/>
    <x v="3"/>
    <x v="3"/>
  </r>
  <r>
    <x v="469"/>
    <x v="464"/>
    <s v="Assimilated neutral utilization"/>
    <n v="5600"/>
    <n v="10328"/>
    <x v="1"/>
    <n v="184"/>
    <x v="122"/>
    <x v="418"/>
    <x v="1"/>
    <s v="USD"/>
    <x v="443"/>
    <n v="1432098000"/>
    <b v="0"/>
    <b v="0"/>
    <x v="6"/>
    <x v="4"/>
    <x v="6"/>
  </r>
  <r>
    <x v="470"/>
    <x v="465"/>
    <s v="Extended dedicated archive"/>
    <n v="3600"/>
    <n v="10289"/>
    <x v="1"/>
    <n v="286"/>
    <x v="345"/>
    <x v="96"/>
    <x v="1"/>
    <s v="USD"/>
    <x v="315"/>
    <n v="1482127200"/>
    <b v="0"/>
    <b v="0"/>
    <x v="8"/>
    <x v="2"/>
    <x v="8"/>
  </r>
  <r>
    <x v="471"/>
    <x v="197"/>
    <s v="Configurable static help-desk"/>
    <n v="3100"/>
    <n v="9889"/>
    <x v="1"/>
    <n v="319"/>
    <x v="346"/>
    <x v="380"/>
    <x v="4"/>
    <s v="GBP"/>
    <x v="444"/>
    <n v="1335934800"/>
    <b v="0"/>
    <b v="1"/>
    <x v="0"/>
    <x v="0"/>
    <x v="0"/>
  </r>
  <r>
    <x v="472"/>
    <x v="466"/>
    <s v="Self-enabling clear-thinking framework"/>
    <n v="153800"/>
    <n v="60342"/>
    <x v="0"/>
    <n v="39"/>
    <x v="347"/>
    <x v="419"/>
    <x v="1"/>
    <s v="USD"/>
    <x v="445"/>
    <n v="1556946000"/>
    <b v="0"/>
    <b v="0"/>
    <x v="1"/>
    <x v="1"/>
    <x v="1"/>
  </r>
  <r>
    <x v="473"/>
    <x v="467"/>
    <s v="Assimilated fault-tolerant capacity"/>
    <n v="5000"/>
    <n v="8907"/>
    <x v="1"/>
    <n v="178"/>
    <x v="88"/>
    <x v="420"/>
    <x v="1"/>
    <s v="USD"/>
    <x v="446"/>
    <n v="1530075600"/>
    <b v="0"/>
    <b v="0"/>
    <x v="5"/>
    <x v="1"/>
    <x v="5"/>
  </r>
  <r>
    <x v="474"/>
    <x v="468"/>
    <s v="Enhanced neutral ability"/>
    <n v="4000"/>
    <n v="14606"/>
    <x v="1"/>
    <n v="365"/>
    <x v="23"/>
    <x v="421"/>
    <x v="1"/>
    <s v="USD"/>
    <x v="447"/>
    <n v="1418796000"/>
    <b v="0"/>
    <b v="0"/>
    <x v="19"/>
    <x v="4"/>
    <x v="19"/>
  </r>
  <r>
    <x v="475"/>
    <x v="469"/>
    <s v="Function-based attitude-oriented groupware"/>
    <n v="7400"/>
    <n v="8432"/>
    <x v="1"/>
    <n v="114"/>
    <x v="57"/>
    <x v="422"/>
    <x v="1"/>
    <s v="USD"/>
    <x v="448"/>
    <n v="1372482000"/>
    <b v="0"/>
    <b v="1"/>
    <x v="18"/>
    <x v="5"/>
    <x v="18"/>
  </r>
  <r>
    <x v="476"/>
    <x v="470"/>
    <s v="Optional solution-oriented instruction set"/>
    <n v="191500"/>
    <n v="57122"/>
    <x v="0"/>
    <n v="30"/>
    <x v="348"/>
    <x v="200"/>
    <x v="1"/>
    <s v="USD"/>
    <x v="342"/>
    <n v="1534395600"/>
    <b v="0"/>
    <b v="0"/>
    <x v="13"/>
    <x v="5"/>
    <x v="13"/>
  </r>
  <r>
    <x v="477"/>
    <x v="471"/>
    <s v="Organic object-oriented core"/>
    <n v="8500"/>
    <n v="4613"/>
    <x v="0"/>
    <n v="54"/>
    <x v="86"/>
    <x v="423"/>
    <x v="1"/>
    <s v="USD"/>
    <x v="449"/>
    <n v="1311397200"/>
    <b v="0"/>
    <b v="0"/>
    <x v="22"/>
    <x v="4"/>
    <x v="22"/>
  </r>
  <r>
    <x v="478"/>
    <x v="472"/>
    <s v="Balanced impactful circuit"/>
    <n v="68800"/>
    <n v="162603"/>
    <x v="1"/>
    <n v="236"/>
    <x v="349"/>
    <x v="170"/>
    <x v="1"/>
    <s v="USD"/>
    <x v="450"/>
    <n v="1426914000"/>
    <b v="0"/>
    <b v="0"/>
    <x v="8"/>
    <x v="2"/>
    <x v="8"/>
  </r>
  <r>
    <x v="479"/>
    <x v="473"/>
    <s v="Future-proofed heuristic encryption"/>
    <n v="2400"/>
    <n v="12310"/>
    <x v="1"/>
    <n v="513"/>
    <x v="350"/>
    <x v="424"/>
    <x v="4"/>
    <s v="GBP"/>
    <x v="451"/>
    <n v="1501477200"/>
    <b v="0"/>
    <b v="0"/>
    <x v="0"/>
    <x v="0"/>
    <x v="0"/>
  </r>
  <r>
    <x v="480"/>
    <x v="474"/>
    <s v="Balanced bifurcated leverage"/>
    <n v="8600"/>
    <n v="8656"/>
    <x v="1"/>
    <n v="101"/>
    <x v="215"/>
    <x v="425"/>
    <x v="1"/>
    <s v="USD"/>
    <x v="452"/>
    <n v="1269061200"/>
    <b v="0"/>
    <b v="1"/>
    <x v="14"/>
    <x v="7"/>
    <x v="14"/>
  </r>
  <r>
    <x v="481"/>
    <x v="475"/>
    <s v="Sharable discrete budgetary management"/>
    <n v="196600"/>
    <n v="159931"/>
    <x v="0"/>
    <n v="81"/>
    <x v="351"/>
    <x v="426"/>
    <x v="1"/>
    <s v="USD"/>
    <x v="453"/>
    <n v="1415772000"/>
    <b v="0"/>
    <b v="1"/>
    <x v="3"/>
    <x v="3"/>
    <x v="3"/>
  </r>
  <r>
    <x v="482"/>
    <x v="476"/>
    <s v="Focused solution-oriented instruction set"/>
    <n v="4200"/>
    <n v="689"/>
    <x v="0"/>
    <n v="16"/>
    <x v="352"/>
    <x v="427"/>
    <x v="1"/>
    <s v="USD"/>
    <x v="454"/>
    <n v="1331013600"/>
    <b v="0"/>
    <b v="1"/>
    <x v="13"/>
    <x v="5"/>
    <x v="13"/>
  </r>
  <r>
    <x v="483"/>
    <x v="477"/>
    <s v="Down-sized actuating infrastructure"/>
    <n v="91400"/>
    <n v="48236"/>
    <x v="0"/>
    <n v="53"/>
    <x v="353"/>
    <x v="428"/>
    <x v="1"/>
    <s v="USD"/>
    <x v="455"/>
    <n v="1576735200"/>
    <b v="0"/>
    <b v="0"/>
    <x v="3"/>
    <x v="3"/>
    <x v="3"/>
  </r>
  <r>
    <x v="484"/>
    <x v="478"/>
    <s v="Synergistic cohesive adapter"/>
    <n v="29600"/>
    <n v="77021"/>
    <x v="1"/>
    <n v="260"/>
    <x v="354"/>
    <x v="291"/>
    <x v="4"/>
    <s v="GBP"/>
    <x v="456"/>
    <n v="1411362000"/>
    <b v="0"/>
    <b v="1"/>
    <x v="0"/>
    <x v="0"/>
    <x v="0"/>
  </r>
  <r>
    <x v="485"/>
    <x v="479"/>
    <s v="Quality-focused mission-critical structure"/>
    <n v="90600"/>
    <n v="27844"/>
    <x v="0"/>
    <n v="31"/>
    <x v="355"/>
    <x v="429"/>
    <x v="4"/>
    <s v="GBP"/>
    <x v="457"/>
    <n v="1563685200"/>
    <b v="0"/>
    <b v="0"/>
    <x v="3"/>
    <x v="3"/>
    <x v="3"/>
  </r>
  <r>
    <x v="486"/>
    <x v="480"/>
    <s v="Compatible exuding Graphical User Interface"/>
    <n v="5200"/>
    <n v="702"/>
    <x v="0"/>
    <n v="14"/>
    <x v="356"/>
    <x v="430"/>
    <x v="4"/>
    <s v="GBP"/>
    <x v="458"/>
    <n v="1521867600"/>
    <b v="0"/>
    <b v="1"/>
    <x v="18"/>
    <x v="5"/>
    <x v="18"/>
  </r>
  <r>
    <x v="487"/>
    <x v="481"/>
    <s v="Monitored 24/7 time-frame"/>
    <n v="110300"/>
    <n v="197024"/>
    <x v="1"/>
    <n v="179"/>
    <x v="357"/>
    <x v="431"/>
    <x v="1"/>
    <s v="USD"/>
    <x v="459"/>
    <n v="1495515600"/>
    <b v="0"/>
    <b v="0"/>
    <x v="3"/>
    <x v="3"/>
    <x v="3"/>
  </r>
  <r>
    <x v="488"/>
    <x v="482"/>
    <s v="Virtual secondary open architecture"/>
    <n v="5300"/>
    <n v="11663"/>
    <x v="1"/>
    <n v="220"/>
    <x v="127"/>
    <x v="432"/>
    <x v="1"/>
    <s v="USD"/>
    <x v="460"/>
    <n v="1455948000"/>
    <b v="0"/>
    <b v="0"/>
    <x v="3"/>
    <x v="3"/>
    <x v="3"/>
  </r>
  <r>
    <x v="489"/>
    <x v="483"/>
    <s v="Down-sized mobile time-frame"/>
    <n v="9200"/>
    <n v="9339"/>
    <x v="1"/>
    <n v="102"/>
    <x v="72"/>
    <x v="433"/>
    <x v="6"/>
    <s v="EUR"/>
    <x v="461"/>
    <n v="1282366800"/>
    <b v="0"/>
    <b v="0"/>
    <x v="8"/>
    <x v="2"/>
    <x v="8"/>
  </r>
  <r>
    <x v="490"/>
    <x v="484"/>
    <s v="Innovative disintermediate encryption"/>
    <n v="2400"/>
    <n v="4596"/>
    <x v="1"/>
    <n v="192"/>
    <x v="358"/>
    <x v="434"/>
    <x v="1"/>
    <s v="USD"/>
    <x v="462"/>
    <n v="1574575200"/>
    <b v="0"/>
    <b v="0"/>
    <x v="23"/>
    <x v="8"/>
    <x v="23"/>
  </r>
  <r>
    <x v="491"/>
    <x v="485"/>
    <s v="Universal contextually-based knowledgebase"/>
    <n v="56800"/>
    <n v="173437"/>
    <x v="1"/>
    <n v="305"/>
    <x v="120"/>
    <x v="435"/>
    <x v="1"/>
    <s v="USD"/>
    <x v="463"/>
    <n v="1374901200"/>
    <b v="0"/>
    <b v="1"/>
    <x v="0"/>
    <x v="0"/>
    <x v="0"/>
  </r>
  <r>
    <x v="492"/>
    <x v="486"/>
    <s v="Persevering interactive matrix"/>
    <n v="191000"/>
    <n v="45831"/>
    <x v="3"/>
    <n v="24"/>
    <x v="359"/>
    <x v="436"/>
    <x v="1"/>
    <s v="USD"/>
    <x v="464"/>
    <n v="1278910800"/>
    <b v="1"/>
    <b v="1"/>
    <x v="12"/>
    <x v="4"/>
    <x v="12"/>
  </r>
  <r>
    <x v="493"/>
    <x v="487"/>
    <s v="Seamless background framework"/>
    <n v="900"/>
    <n v="6514"/>
    <x v="1"/>
    <n v="724"/>
    <x v="251"/>
    <x v="437"/>
    <x v="1"/>
    <s v="USD"/>
    <x v="465"/>
    <n v="1562907600"/>
    <b v="0"/>
    <b v="0"/>
    <x v="14"/>
    <x v="7"/>
    <x v="14"/>
  </r>
  <r>
    <x v="494"/>
    <x v="488"/>
    <s v="Balanced upward-trending productivity"/>
    <n v="2500"/>
    <n v="13684"/>
    <x v="1"/>
    <n v="547"/>
    <x v="360"/>
    <x v="438"/>
    <x v="1"/>
    <s v="USD"/>
    <x v="466"/>
    <n v="1332478800"/>
    <b v="0"/>
    <b v="0"/>
    <x v="8"/>
    <x v="2"/>
    <x v="8"/>
  </r>
  <r>
    <x v="495"/>
    <x v="489"/>
    <s v="Centralized clear-thinking solution"/>
    <n v="3200"/>
    <n v="13264"/>
    <x v="1"/>
    <n v="415"/>
    <x v="135"/>
    <x v="439"/>
    <x v="3"/>
    <s v="DKK"/>
    <x v="467"/>
    <n v="1402722000"/>
    <b v="0"/>
    <b v="0"/>
    <x v="3"/>
    <x v="3"/>
    <x v="3"/>
  </r>
  <r>
    <x v="496"/>
    <x v="490"/>
    <s v="Optimized bi-directional extranet"/>
    <n v="183800"/>
    <n v="1667"/>
    <x v="0"/>
    <n v="1"/>
    <x v="71"/>
    <x v="440"/>
    <x v="1"/>
    <s v="USD"/>
    <x v="468"/>
    <n v="1496811600"/>
    <b v="0"/>
    <b v="0"/>
    <x v="10"/>
    <x v="4"/>
    <x v="10"/>
  </r>
  <r>
    <x v="497"/>
    <x v="491"/>
    <s v="Intuitive actuating benchmark"/>
    <n v="9800"/>
    <n v="3349"/>
    <x v="0"/>
    <n v="34"/>
    <x v="53"/>
    <x v="441"/>
    <x v="1"/>
    <s v="USD"/>
    <x v="469"/>
    <n v="1482213600"/>
    <b v="0"/>
    <b v="1"/>
    <x v="8"/>
    <x v="2"/>
    <x v="8"/>
  </r>
  <r>
    <x v="498"/>
    <x v="492"/>
    <s v="Devolved background project"/>
    <n v="193400"/>
    <n v="46317"/>
    <x v="0"/>
    <n v="24"/>
    <x v="361"/>
    <x v="442"/>
    <x v="3"/>
    <s v="DKK"/>
    <x v="470"/>
    <n v="1420264800"/>
    <b v="0"/>
    <b v="0"/>
    <x v="2"/>
    <x v="2"/>
    <x v="2"/>
  </r>
  <r>
    <x v="499"/>
    <x v="493"/>
    <s v="Reverse-engineered executive emulation"/>
    <n v="163800"/>
    <n v="78743"/>
    <x v="0"/>
    <n v="48"/>
    <x v="362"/>
    <x v="32"/>
    <x v="1"/>
    <s v="USD"/>
    <x v="471"/>
    <n v="1458450000"/>
    <b v="0"/>
    <b v="1"/>
    <x v="4"/>
    <x v="4"/>
    <x v="4"/>
  </r>
  <r>
    <x v="500"/>
    <x v="494"/>
    <s v="Team-oriented clear-thinking matrix"/>
    <n v="100"/>
    <n v="0"/>
    <x v="0"/>
    <n v="0"/>
    <x v="0"/>
    <x v="0"/>
    <x v="1"/>
    <s v="USD"/>
    <x v="472"/>
    <n v="1369803600"/>
    <b v="0"/>
    <b v="1"/>
    <x v="3"/>
    <x v="3"/>
    <x v="3"/>
  </r>
  <r>
    <x v="501"/>
    <x v="495"/>
    <s v="Focused coherent methodology"/>
    <n v="153600"/>
    <n v="107743"/>
    <x v="0"/>
    <n v="70"/>
    <x v="363"/>
    <x v="443"/>
    <x v="1"/>
    <s v="USD"/>
    <x v="473"/>
    <n v="1363237200"/>
    <b v="0"/>
    <b v="0"/>
    <x v="4"/>
    <x v="4"/>
    <x v="4"/>
  </r>
  <r>
    <x v="502"/>
    <x v="212"/>
    <s v="Reduced context-sensitive complexity"/>
    <n v="1300"/>
    <n v="6889"/>
    <x v="1"/>
    <n v="530"/>
    <x v="129"/>
    <x v="444"/>
    <x v="2"/>
    <s v="AUD"/>
    <x v="474"/>
    <n v="1345870800"/>
    <b v="0"/>
    <b v="1"/>
    <x v="11"/>
    <x v="6"/>
    <x v="11"/>
  </r>
  <r>
    <x v="503"/>
    <x v="496"/>
    <s v="Decentralized 4thgeneration time-frame"/>
    <n v="25500"/>
    <n v="45983"/>
    <x v="1"/>
    <n v="180"/>
    <x v="364"/>
    <x v="445"/>
    <x v="1"/>
    <s v="USD"/>
    <x v="72"/>
    <n v="1437454800"/>
    <b v="0"/>
    <b v="0"/>
    <x v="6"/>
    <x v="4"/>
    <x v="6"/>
  </r>
  <r>
    <x v="504"/>
    <x v="497"/>
    <s v="De-engineered cohesive moderator"/>
    <n v="7500"/>
    <n v="6924"/>
    <x v="0"/>
    <n v="92"/>
    <x v="197"/>
    <x v="446"/>
    <x v="6"/>
    <s v="EUR"/>
    <x v="443"/>
    <n v="1432011600"/>
    <b v="0"/>
    <b v="0"/>
    <x v="1"/>
    <x v="1"/>
    <x v="1"/>
  </r>
  <r>
    <x v="505"/>
    <x v="498"/>
    <s v="Ameliorated explicit parallelism"/>
    <n v="89900"/>
    <n v="12497"/>
    <x v="0"/>
    <n v="14"/>
    <x v="365"/>
    <x v="447"/>
    <x v="1"/>
    <s v="USD"/>
    <x v="475"/>
    <n v="1366347600"/>
    <b v="0"/>
    <b v="1"/>
    <x v="15"/>
    <x v="5"/>
    <x v="15"/>
  </r>
  <r>
    <x v="506"/>
    <x v="499"/>
    <s v="Customizable background monitoring"/>
    <n v="18000"/>
    <n v="166874"/>
    <x v="1"/>
    <n v="927"/>
    <x v="366"/>
    <x v="320"/>
    <x v="1"/>
    <s v="USD"/>
    <x v="81"/>
    <n v="1512885600"/>
    <b v="0"/>
    <b v="1"/>
    <x v="3"/>
    <x v="3"/>
    <x v="3"/>
  </r>
  <r>
    <x v="507"/>
    <x v="500"/>
    <s v="Compatible well-modulated budgetary management"/>
    <n v="2100"/>
    <n v="837"/>
    <x v="0"/>
    <n v="40"/>
    <x v="161"/>
    <x v="448"/>
    <x v="1"/>
    <s v="USD"/>
    <x v="476"/>
    <n v="1369717200"/>
    <b v="0"/>
    <b v="1"/>
    <x v="2"/>
    <x v="2"/>
    <x v="2"/>
  </r>
  <r>
    <x v="508"/>
    <x v="501"/>
    <s v="Up-sized radical pricing structure"/>
    <n v="172700"/>
    <n v="193820"/>
    <x v="1"/>
    <n v="112"/>
    <x v="367"/>
    <x v="395"/>
    <x v="1"/>
    <s v="USD"/>
    <x v="192"/>
    <n v="1534654800"/>
    <b v="0"/>
    <b v="0"/>
    <x v="3"/>
    <x v="3"/>
    <x v="3"/>
  </r>
  <r>
    <x v="509"/>
    <x v="173"/>
    <s v="Robust zero-defect project"/>
    <n v="168500"/>
    <n v="119510"/>
    <x v="0"/>
    <n v="71"/>
    <x v="368"/>
    <x v="449"/>
    <x v="1"/>
    <s v="USD"/>
    <x v="477"/>
    <n v="1337058000"/>
    <b v="0"/>
    <b v="0"/>
    <x v="3"/>
    <x v="3"/>
    <x v="3"/>
  </r>
  <r>
    <x v="510"/>
    <x v="502"/>
    <s v="Re-engineered mobile task-force"/>
    <n v="7800"/>
    <n v="9289"/>
    <x v="1"/>
    <n v="119"/>
    <x v="54"/>
    <x v="450"/>
    <x v="2"/>
    <s v="AUD"/>
    <x v="478"/>
    <n v="1529816400"/>
    <b v="0"/>
    <b v="0"/>
    <x v="6"/>
    <x v="4"/>
    <x v="6"/>
  </r>
  <r>
    <x v="511"/>
    <x v="503"/>
    <s v="User-centric intangible neural-net"/>
    <n v="147800"/>
    <n v="35498"/>
    <x v="0"/>
    <n v="24"/>
    <x v="369"/>
    <x v="451"/>
    <x v="1"/>
    <s v="USD"/>
    <x v="479"/>
    <n v="1564894800"/>
    <b v="0"/>
    <b v="0"/>
    <x v="3"/>
    <x v="3"/>
    <x v="3"/>
  </r>
  <r>
    <x v="512"/>
    <x v="504"/>
    <s v="Organized explicit core"/>
    <n v="9100"/>
    <n v="12678"/>
    <x v="1"/>
    <n v="139"/>
    <x v="370"/>
    <x v="452"/>
    <x v="1"/>
    <s v="USD"/>
    <x v="480"/>
    <n v="1404622800"/>
    <b v="0"/>
    <b v="1"/>
    <x v="11"/>
    <x v="6"/>
    <x v="11"/>
  </r>
  <r>
    <x v="513"/>
    <x v="505"/>
    <s v="Synchronized 6thgeneration adapter"/>
    <n v="8300"/>
    <n v="3260"/>
    <x v="3"/>
    <n v="39"/>
    <x v="164"/>
    <x v="453"/>
    <x v="1"/>
    <s v="USD"/>
    <x v="180"/>
    <n v="1284181200"/>
    <b v="0"/>
    <b v="0"/>
    <x v="19"/>
    <x v="4"/>
    <x v="19"/>
  </r>
  <r>
    <x v="514"/>
    <x v="506"/>
    <s v="Centralized motivating capacity"/>
    <n v="138700"/>
    <n v="31123"/>
    <x v="3"/>
    <n v="22"/>
    <x v="371"/>
    <x v="454"/>
    <x v="5"/>
    <s v="CHF"/>
    <x v="481"/>
    <n v="1386741600"/>
    <b v="0"/>
    <b v="1"/>
    <x v="1"/>
    <x v="1"/>
    <x v="1"/>
  </r>
  <r>
    <x v="515"/>
    <x v="507"/>
    <s v="Phased 24hour flexibility"/>
    <n v="8600"/>
    <n v="4797"/>
    <x v="0"/>
    <n v="56"/>
    <x v="221"/>
    <x v="455"/>
    <x v="0"/>
    <s v="CAD"/>
    <x v="482"/>
    <n v="1324792800"/>
    <b v="0"/>
    <b v="1"/>
    <x v="3"/>
    <x v="3"/>
    <x v="3"/>
  </r>
  <r>
    <x v="516"/>
    <x v="508"/>
    <s v="Exclusive 5thgeneration structure"/>
    <n v="125400"/>
    <n v="53324"/>
    <x v="0"/>
    <n v="43"/>
    <x v="372"/>
    <x v="456"/>
    <x v="1"/>
    <s v="USD"/>
    <x v="194"/>
    <n v="1284354000"/>
    <b v="0"/>
    <b v="0"/>
    <x v="9"/>
    <x v="5"/>
    <x v="9"/>
  </r>
  <r>
    <x v="517"/>
    <x v="509"/>
    <s v="Multi-tiered maximized orchestration"/>
    <n v="5900"/>
    <n v="6608"/>
    <x v="1"/>
    <n v="112"/>
    <x v="373"/>
    <x v="457"/>
    <x v="1"/>
    <s v="USD"/>
    <x v="483"/>
    <n v="1494392400"/>
    <b v="0"/>
    <b v="0"/>
    <x v="0"/>
    <x v="0"/>
    <x v="0"/>
  </r>
  <r>
    <x v="518"/>
    <x v="510"/>
    <s v="Open-architected uniform instruction set"/>
    <n v="8800"/>
    <n v="622"/>
    <x v="0"/>
    <n v="7"/>
    <x v="234"/>
    <x v="458"/>
    <x v="1"/>
    <s v="USD"/>
    <x v="484"/>
    <n v="1519538400"/>
    <b v="0"/>
    <b v="1"/>
    <x v="10"/>
    <x v="4"/>
    <x v="10"/>
  </r>
  <r>
    <x v="519"/>
    <x v="511"/>
    <s v="Exclusive asymmetric analyzer"/>
    <n v="177700"/>
    <n v="180802"/>
    <x v="1"/>
    <n v="102"/>
    <x v="374"/>
    <x v="230"/>
    <x v="1"/>
    <s v="USD"/>
    <x v="355"/>
    <n v="1421906400"/>
    <b v="0"/>
    <b v="1"/>
    <x v="1"/>
    <x v="1"/>
    <x v="1"/>
  </r>
  <r>
    <x v="520"/>
    <x v="512"/>
    <s v="Organic radical collaboration"/>
    <n v="800"/>
    <n v="3406"/>
    <x v="1"/>
    <n v="426"/>
    <x v="235"/>
    <x v="459"/>
    <x v="1"/>
    <s v="USD"/>
    <x v="485"/>
    <n v="1555909200"/>
    <b v="0"/>
    <b v="0"/>
    <x v="3"/>
    <x v="3"/>
    <x v="3"/>
  </r>
  <r>
    <x v="521"/>
    <x v="513"/>
    <s v="Function-based multi-state software"/>
    <n v="7600"/>
    <n v="11061"/>
    <x v="1"/>
    <n v="146"/>
    <x v="375"/>
    <x v="460"/>
    <x v="1"/>
    <s v="USD"/>
    <x v="486"/>
    <n v="1472446800"/>
    <b v="0"/>
    <b v="1"/>
    <x v="6"/>
    <x v="4"/>
    <x v="6"/>
  </r>
  <r>
    <x v="522"/>
    <x v="514"/>
    <s v="Innovative static budgetary management"/>
    <n v="50500"/>
    <n v="16389"/>
    <x v="0"/>
    <n v="32"/>
    <x v="271"/>
    <x v="461"/>
    <x v="1"/>
    <s v="USD"/>
    <x v="487"/>
    <n v="1342328400"/>
    <b v="0"/>
    <b v="0"/>
    <x v="12"/>
    <x v="4"/>
    <x v="12"/>
  </r>
  <r>
    <x v="523"/>
    <x v="515"/>
    <s v="Triple-buffered holistic ability"/>
    <n v="900"/>
    <n v="6303"/>
    <x v="1"/>
    <n v="700"/>
    <x v="121"/>
    <x v="462"/>
    <x v="1"/>
    <s v="USD"/>
    <x v="488"/>
    <n v="1268114400"/>
    <b v="0"/>
    <b v="0"/>
    <x v="12"/>
    <x v="4"/>
    <x v="12"/>
  </r>
  <r>
    <x v="524"/>
    <x v="516"/>
    <s v="Diverse scalable superstructure"/>
    <n v="96700"/>
    <n v="81136"/>
    <x v="0"/>
    <n v="84"/>
    <x v="376"/>
    <x v="354"/>
    <x v="1"/>
    <s v="USD"/>
    <x v="489"/>
    <n v="1273381200"/>
    <b v="0"/>
    <b v="0"/>
    <x v="3"/>
    <x v="3"/>
    <x v="3"/>
  </r>
  <r>
    <x v="525"/>
    <x v="517"/>
    <s v="Balanced leadingedge data-warehouse"/>
    <n v="2100"/>
    <n v="1768"/>
    <x v="0"/>
    <n v="84"/>
    <x v="377"/>
    <x v="463"/>
    <x v="1"/>
    <s v="USD"/>
    <x v="490"/>
    <n v="1290837600"/>
    <b v="0"/>
    <b v="0"/>
    <x v="8"/>
    <x v="2"/>
    <x v="8"/>
  </r>
  <r>
    <x v="526"/>
    <x v="518"/>
    <s v="Digitized bandwidth-monitored open architecture"/>
    <n v="8300"/>
    <n v="12944"/>
    <x v="1"/>
    <n v="156"/>
    <x v="98"/>
    <x v="464"/>
    <x v="1"/>
    <s v="USD"/>
    <x v="312"/>
    <n v="1454306400"/>
    <b v="0"/>
    <b v="1"/>
    <x v="3"/>
    <x v="3"/>
    <x v="3"/>
  </r>
  <r>
    <x v="527"/>
    <x v="519"/>
    <s v="Enterprise-wide intermediate portal"/>
    <n v="189200"/>
    <n v="188480"/>
    <x v="0"/>
    <n v="100"/>
    <x v="378"/>
    <x v="8"/>
    <x v="0"/>
    <s v="CAD"/>
    <x v="491"/>
    <n v="1457762400"/>
    <b v="0"/>
    <b v="0"/>
    <x v="10"/>
    <x v="4"/>
    <x v="10"/>
  </r>
  <r>
    <x v="528"/>
    <x v="520"/>
    <s v="Focused leadingedge matrix"/>
    <n v="9000"/>
    <n v="7227"/>
    <x v="0"/>
    <n v="80"/>
    <x v="175"/>
    <x v="465"/>
    <x v="4"/>
    <s v="GBP"/>
    <x v="492"/>
    <n v="1389074400"/>
    <b v="0"/>
    <b v="0"/>
    <x v="7"/>
    <x v="1"/>
    <x v="7"/>
  </r>
  <r>
    <x v="529"/>
    <x v="521"/>
    <s v="Seamless logistical encryption"/>
    <n v="5100"/>
    <n v="574"/>
    <x v="0"/>
    <n v="11"/>
    <x v="352"/>
    <x v="466"/>
    <x v="1"/>
    <s v="USD"/>
    <x v="493"/>
    <n v="1402117200"/>
    <b v="0"/>
    <b v="0"/>
    <x v="11"/>
    <x v="6"/>
    <x v="11"/>
  </r>
  <r>
    <x v="530"/>
    <x v="522"/>
    <s v="Stand-alone human-resource workforce"/>
    <n v="105000"/>
    <n v="96328"/>
    <x v="0"/>
    <n v="92"/>
    <x v="200"/>
    <x v="303"/>
    <x v="1"/>
    <s v="USD"/>
    <x v="494"/>
    <n v="1284440400"/>
    <b v="0"/>
    <b v="1"/>
    <x v="13"/>
    <x v="5"/>
    <x v="13"/>
  </r>
  <r>
    <x v="531"/>
    <x v="523"/>
    <s v="Automated zero tolerance implementation"/>
    <n v="186700"/>
    <n v="178338"/>
    <x v="2"/>
    <n v="96"/>
    <x v="379"/>
    <x v="467"/>
    <x v="5"/>
    <s v="CHF"/>
    <x v="495"/>
    <n v="1388988000"/>
    <b v="0"/>
    <b v="0"/>
    <x v="11"/>
    <x v="6"/>
    <x v="11"/>
  </r>
  <r>
    <x v="532"/>
    <x v="524"/>
    <s v="Pre-emptive grid-enabled contingency"/>
    <n v="1600"/>
    <n v="8046"/>
    <x v="1"/>
    <n v="503"/>
    <x v="105"/>
    <x v="468"/>
    <x v="0"/>
    <s v="CAD"/>
    <x v="496"/>
    <n v="1516946400"/>
    <b v="0"/>
    <b v="0"/>
    <x v="3"/>
    <x v="3"/>
    <x v="3"/>
  </r>
  <r>
    <x v="533"/>
    <x v="525"/>
    <s v="Multi-lateral didactic encoding"/>
    <n v="115600"/>
    <n v="184086"/>
    <x v="1"/>
    <n v="159"/>
    <x v="380"/>
    <x v="469"/>
    <x v="4"/>
    <s v="GBP"/>
    <x v="497"/>
    <n v="1377752400"/>
    <b v="0"/>
    <b v="0"/>
    <x v="7"/>
    <x v="1"/>
    <x v="7"/>
  </r>
  <r>
    <x v="534"/>
    <x v="526"/>
    <s v="Self-enabling didactic orchestration"/>
    <n v="89100"/>
    <n v="13385"/>
    <x v="0"/>
    <n v="15"/>
    <x v="166"/>
    <x v="160"/>
    <x v="1"/>
    <s v="USD"/>
    <x v="498"/>
    <n v="1534568400"/>
    <b v="0"/>
    <b v="1"/>
    <x v="6"/>
    <x v="4"/>
    <x v="6"/>
  </r>
  <r>
    <x v="535"/>
    <x v="527"/>
    <s v="Profit-focused 24/7 data-warehouse"/>
    <n v="2600"/>
    <n v="12533"/>
    <x v="1"/>
    <n v="482"/>
    <x v="381"/>
    <x v="470"/>
    <x v="6"/>
    <s v="EUR"/>
    <x v="499"/>
    <n v="1528606800"/>
    <b v="0"/>
    <b v="1"/>
    <x v="3"/>
    <x v="3"/>
    <x v="3"/>
  </r>
  <r>
    <x v="536"/>
    <x v="528"/>
    <s v="Enhanced methodical middleware"/>
    <n v="9800"/>
    <n v="14697"/>
    <x v="1"/>
    <n v="150"/>
    <x v="382"/>
    <x v="471"/>
    <x v="6"/>
    <s v="EUR"/>
    <x v="500"/>
    <n v="1284872400"/>
    <b v="0"/>
    <b v="0"/>
    <x v="13"/>
    <x v="5"/>
    <x v="13"/>
  </r>
  <r>
    <x v="537"/>
    <x v="529"/>
    <s v="Synchronized client-driven projection"/>
    <n v="84400"/>
    <n v="98935"/>
    <x v="1"/>
    <n v="117"/>
    <x v="383"/>
    <x v="472"/>
    <x v="3"/>
    <s v="DKK"/>
    <x v="501"/>
    <n v="1537592400"/>
    <b v="1"/>
    <b v="1"/>
    <x v="4"/>
    <x v="4"/>
    <x v="4"/>
  </r>
  <r>
    <x v="538"/>
    <x v="530"/>
    <s v="Networked didactic time-frame"/>
    <n v="151300"/>
    <n v="57034"/>
    <x v="0"/>
    <n v="38"/>
    <x v="384"/>
    <x v="159"/>
    <x v="1"/>
    <s v="USD"/>
    <x v="502"/>
    <n v="1381208400"/>
    <b v="0"/>
    <b v="0"/>
    <x v="20"/>
    <x v="6"/>
    <x v="20"/>
  </r>
  <r>
    <x v="539"/>
    <x v="531"/>
    <s v="Assimilated exuding toolset"/>
    <n v="9800"/>
    <n v="7120"/>
    <x v="0"/>
    <n v="73"/>
    <x v="385"/>
    <x v="473"/>
    <x v="1"/>
    <s v="USD"/>
    <x v="503"/>
    <n v="1562475600"/>
    <b v="0"/>
    <b v="1"/>
    <x v="0"/>
    <x v="0"/>
    <x v="0"/>
  </r>
  <r>
    <x v="540"/>
    <x v="532"/>
    <s v="Front-line client-server secured line"/>
    <n v="5300"/>
    <n v="14097"/>
    <x v="1"/>
    <n v="266"/>
    <x v="326"/>
    <x v="474"/>
    <x v="1"/>
    <s v="USD"/>
    <x v="504"/>
    <n v="1527397200"/>
    <b v="0"/>
    <b v="0"/>
    <x v="14"/>
    <x v="7"/>
    <x v="14"/>
  </r>
  <r>
    <x v="541"/>
    <x v="533"/>
    <s v="Polarized systemic Internet solution"/>
    <n v="178000"/>
    <n v="43086"/>
    <x v="0"/>
    <n v="24"/>
    <x v="386"/>
    <x v="187"/>
    <x v="6"/>
    <s v="EUR"/>
    <x v="505"/>
    <n v="1436158800"/>
    <b v="0"/>
    <b v="0"/>
    <x v="20"/>
    <x v="6"/>
    <x v="20"/>
  </r>
  <r>
    <x v="542"/>
    <x v="534"/>
    <s v="Profit-focused exuding moderator"/>
    <n v="77000"/>
    <n v="1930"/>
    <x v="0"/>
    <n v="3"/>
    <x v="240"/>
    <x v="475"/>
    <x v="4"/>
    <s v="GBP"/>
    <x v="506"/>
    <n v="1456034400"/>
    <b v="0"/>
    <b v="0"/>
    <x v="7"/>
    <x v="1"/>
    <x v="7"/>
  </r>
  <r>
    <x v="543"/>
    <x v="535"/>
    <s v="Cross-group high-level moderator"/>
    <n v="84900"/>
    <n v="13864"/>
    <x v="0"/>
    <n v="16"/>
    <x v="80"/>
    <x v="476"/>
    <x v="1"/>
    <s v="USD"/>
    <x v="507"/>
    <n v="1380171600"/>
    <b v="0"/>
    <b v="0"/>
    <x v="11"/>
    <x v="6"/>
    <x v="11"/>
  </r>
  <r>
    <x v="544"/>
    <x v="536"/>
    <s v="Public-key 3rdgeneration system engine"/>
    <n v="2800"/>
    <n v="7742"/>
    <x v="1"/>
    <n v="277"/>
    <x v="286"/>
    <x v="477"/>
    <x v="1"/>
    <s v="USD"/>
    <x v="508"/>
    <n v="1453356000"/>
    <b v="0"/>
    <b v="0"/>
    <x v="1"/>
    <x v="1"/>
    <x v="1"/>
  </r>
  <r>
    <x v="545"/>
    <x v="537"/>
    <s v="Organized value-added access"/>
    <n v="184800"/>
    <n v="164109"/>
    <x v="0"/>
    <n v="89"/>
    <x v="387"/>
    <x v="478"/>
    <x v="1"/>
    <s v="USD"/>
    <x v="509"/>
    <n v="1578981600"/>
    <b v="0"/>
    <b v="0"/>
    <x v="3"/>
    <x v="3"/>
    <x v="3"/>
  </r>
  <r>
    <x v="546"/>
    <x v="538"/>
    <s v="Cloned global Graphical User Interface"/>
    <n v="4200"/>
    <n v="6870"/>
    <x v="1"/>
    <n v="164"/>
    <x v="39"/>
    <x v="479"/>
    <x v="1"/>
    <s v="USD"/>
    <x v="510"/>
    <n v="1537419600"/>
    <b v="0"/>
    <b v="1"/>
    <x v="3"/>
    <x v="3"/>
    <x v="3"/>
  </r>
  <r>
    <x v="547"/>
    <x v="539"/>
    <s v="Focused solution-oriented matrix"/>
    <n v="1300"/>
    <n v="12597"/>
    <x v="1"/>
    <n v="969"/>
    <x v="388"/>
    <x v="480"/>
    <x v="1"/>
    <s v="USD"/>
    <x v="511"/>
    <n v="1423202400"/>
    <b v="0"/>
    <b v="0"/>
    <x v="6"/>
    <x v="4"/>
    <x v="6"/>
  </r>
  <r>
    <x v="548"/>
    <x v="540"/>
    <s v="Monitored discrete toolset"/>
    <n v="66100"/>
    <n v="179074"/>
    <x v="1"/>
    <n v="271"/>
    <x v="389"/>
    <x v="443"/>
    <x v="1"/>
    <s v="USD"/>
    <x v="512"/>
    <n v="1460610000"/>
    <b v="0"/>
    <b v="0"/>
    <x v="3"/>
    <x v="3"/>
    <x v="3"/>
  </r>
  <r>
    <x v="549"/>
    <x v="541"/>
    <s v="Business-focused intermediate system engine"/>
    <n v="29500"/>
    <n v="83843"/>
    <x v="1"/>
    <n v="284"/>
    <x v="390"/>
    <x v="118"/>
    <x v="1"/>
    <s v="USD"/>
    <x v="513"/>
    <n v="1370494800"/>
    <b v="0"/>
    <b v="0"/>
    <x v="8"/>
    <x v="2"/>
    <x v="8"/>
  </r>
  <r>
    <x v="550"/>
    <x v="542"/>
    <s v="De-engineered disintermediate encoding"/>
    <n v="100"/>
    <n v="4"/>
    <x v="3"/>
    <n v="4"/>
    <x v="49"/>
    <x v="405"/>
    <x v="5"/>
    <s v="CHF"/>
    <x v="514"/>
    <n v="1332306000"/>
    <b v="0"/>
    <b v="0"/>
    <x v="7"/>
    <x v="1"/>
    <x v="7"/>
  </r>
  <r>
    <x v="551"/>
    <x v="543"/>
    <s v="Streamlined upward-trending analyzer"/>
    <n v="180100"/>
    <n v="105598"/>
    <x v="0"/>
    <n v="59"/>
    <x v="391"/>
    <x v="32"/>
    <x v="2"/>
    <s v="AUD"/>
    <x v="515"/>
    <n v="1422511200"/>
    <b v="0"/>
    <b v="1"/>
    <x v="2"/>
    <x v="2"/>
    <x v="2"/>
  </r>
  <r>
    <x v="552"/>
    <x v="544"/>
    <s v="Distributed human-resource policy"/>
    <n v="9000"/>
    <n v="8866"/>
    <x v="0"/>
    <n v="99"/>
    <x v="45"/>
    <x v="481"/>
    <x v="1"/>
    <s v="USD"/>
    <x v="516"/>
    <n v="1480312800"/>
    <b v="0"/>
    <b v="0"/>
    <x v="3"/>
    <x v="3"/>
    <x v="3"/>
  </r>
  <r>
    <x v="553"/>
    <x v="545"/>
    <s v="De-engineered 5thgeneration contingency"/>
    <n v="170600"/>
    <n v="75022"/>
    <x v="0"/>
    <n v="44"/>
    <x v="392"/>
    <x v="482"/>
    <x v="1"/>
    <s v="USD"/>
    <x v="517"/>
    <n v="1294034400"/>
    <b v="0"/>
    <b v="0"/>
    <x v="1"/>
    <x v="1"/>
    <x v="1"/>
  </r>
  <r>
    <x v="554"/>
    <x v="546"/>
    <s v="Multi-channeled upward-trending application"/>
    <n v="9500"/>
    <n v="14408"/>
    <x v="1"/>
    <n v="152"/>
    <x v="353"/>
    <x v="483"/>
    <x v="0"/>
    <s v="CAD"/>
    <x v="518"/>
    <n v="1482645600"/>
    <b v="0"/>
    <b v="0"/>
    <x v="7"/>
    <x v="1"/>
    <x v="7"/>
  </r>
  <r>
    <x v="555"/>
    <x v="547"/>
    <s v="Organic maximized database"/>
    <n v="6300"/>
    <n v="14089"/>
    <x v="1"/>
    <n v="224"/>
    <x v="18"/>
    <x v="484"/>
    <x v="3"/>
    <s v="DKK"/>
    <x v="519"/>
    <n v="1399093200"/>
    <b v="0"/>
    <b v="0"/>
    <x v="1"/>
    <x v="1"/>
    <x v="1"/>
  </r>
  <r>
    <x v="556"/>
    <x v="195"/>
    <s v="Grass-roots 24/7 attitude"/>
    <n v="5200"/>
    <n v="12467"/>
    <x v="1"/>
    <n v="240"/>
    <x v="393"/>
    <x v="485"/>
    <x v="1"/>
    <s v="USD"/>
    <x v="520"/>
    <n v="1315890000"/>
    <b v="0"/>
    <b v="1"/>
    <x v="18"/>
    <x v="5"/>
    <x v="18"/>
  </r>
  <r>
    <x v="557"/>
    <x v="548"/>
    <s v="Team-oriented global strategy"/>
    <n v="6000"/>
    <n v="11960"/>
    <x v="1"/>
    <n v="199"/>
    <x v="394"/>
    <x v="486"/>
    <x v="1"/>
    <s v="USD"/>
    <x v="521"/>
    <n v="1444021200"/>
    <b v="0"/>
    <b v="1"/>
    <x v="22"/>
    <x v="4"/>
    <x v="22"/>
  </r>
  <r>
    <x v="558"/>
    <x v="549"/>
    <s v="Enhanced client-driven capacity"/>
    <n v="5800"/>
    <n v="7966"/>
    <x v="1"/>
    <n v="137"/>
    <x v="105"/>
    <x v="487"/>
    <x v="1"/>
    <s v="USD"/>
    <x v="522"/>
    <n v="1460005200"/>
    <b v="0"/>
    <b v="0"/>
    <x v="3"/>
    <x v="3"/>
    <x v="3"/>
  </r>
  <r>
    <x v="559"/>
    <x v="550"/>
    <s v="Exclusive systematic productivity"/>
    <n v="105300"/>
    <n v="106321"/>
    <x v="1"/>
    <n v="101"/>
    <x v="395"/>
    <x v="488"/>
    <x v="1"/>
    <s v="USD"/>
    <x v="523"/>
    <n v="1470718800"/>
    <b v="0"/>
    <b v="0"/>
    <x v="3"/>
    <x v="3"/>
    <x v="3"/>
  </r>
  <r>
    <x v="560"/>
    <x v="551"/>
    <s v="Re-engineered radical policy"/>
    <n v="20000"/>
    <n v="158832"/>
    <x v="1"/>
    <n v="794"/>
    <x v="396"/>
    <x v="120"/>
    <x v="1"/>
    <s v="USD"/>
    <x v="524"/>
    <n v="1325052000"/>
    <b v="0"/>
    <b v="0"/>
    <x v="10"/>
    <x v="4"/>
    <x v="10"/>
  </r>
  <r>
    <x v="561"/>
    <x v="552"/>
    <s v="Down-sized logistical adapter"/>
    <n v="3000"/>
    <n v="11091"/>
    <x v="1"/>
    <n v="370"/>
    <x v="40"/>
    <x v="489"/>
    <x v="5"/>
    <s v="CHF"/>
    <x v="525"/>
    <n v="1319000400"/>
    <b v="0"/>
    <b v="0"/>
    <x v="3"/>
    <x v="3"/>
    <x v="3"/>
  </r>
  <r>
    <x v="562"/>
    <x v="553"/>
    <s v="Configurable bandwidth-monitored throughput"/>
    <n v="9900"/>
    <n v="1269"/>
    <x v="0"/>
    <n v="13"/>
    <x v="150"/>
    <x v="490"/>
    <x v="5"/>
    <s v="CHF"/>
    <x v="188"/>
    <n v="1552539600"/>
    <b v="0"/>
    <b v="0"/>
    <x v="1"/>
    <x v="1"/>
    <x v="1"/>
  </r>
  <r>
    <x v="563"/>
    <x v="554"/>
    <s v="Optional tangible pricing structure"/>
    <n v="3700"/>
    <n v="5107"/>
    <x v="1"/>
    <n v="138"/>
    <x v="72"/>
    <x v="491"/>
    <x v="2"/>
    <s v="AUD"/>
    <x v="526"/>
    <n v="1543816800"/>
    <b v="0"/>
    <b v="0"/>
    <x v="4"/>
    <x v="4"/>
    <x v="4"/>
  </r>
  <r>
    <x v="564"/>
    <x v="555"/>
    <s v="Organic high-level implementation"/>
    <n v="168700"/>
    <n v="141393"/>
    <x v="0"/>
    <n v="84"/>
    <x v="397"/>
    <x v="492"/>
    <x v="1"/>
    <s v="USD"/>
    <x v="527"/>
    <n v="1427086800"/>
    <b v="0"/>
    <b v="0"/>
    <x v="3"/>
    <x v="3"/>
    <x v="3"/>
  </r>
  <r>
    <x v="565"/>
    <x v="556"/>
    <s v="Decentralized logistical collaboration"/>
    <n v="94900"/>
    <n v="194166"/>
    <x v="1"/>
    <n v="205"/>
    <x v="398"/>
    <x v="493"/>
    <x v="1"/>
    <s v="USD"/>
    <x v="528"/>
    <n v="1323064800"/>
    <b v="0"/>
    <b v="0"/>
    <x v="3"/>
    <x v="3"/>
    <x v="3"/>
  </r>
  <r>
    <x v="566"/>
    <x v="557"/>
    <s v="Advanced content-based installation"/>
    <n v="9300"/>
    <n v="4124"/>
    <x v="0"/>
    <n v="44"/>
    <x v="95"/>
    <x v="494"/>
    <x v="1"/>
    <s v="USD"/>
    <x v="522"/>
    <n v="1458277200"/>
    <b v="0"/>
    <b v="1"/>
    <x v="5"/>
    <x v="1"/>
    <x v="5"/>
  </r>
  <r>
    <x v="567"/>
    <x v="558"/>
    <s v="Distributed high-level open architecture"/>
    <n v="6800"/>
    <n v="14865"/>
    <x v="1"/>
    <n v="219"/>
    <x v="146"/>
    <x v="495"/>
    <x v="1"/>
    <s v="USD"/>
    <x v="529"/>
    <n v="1405141200"/>
    <b v="0"/>
    <b v="0"/>
    <x v="1"/>
    <x v="1"/>
    <x v="1"/>
  </r>
  <r>
    <x v="568"/>
    <x v="559"/>
    <s v="Synergized zero tolerance help-desk"/>
    <n v="72400"/>
    <n v="134688"/>
    <x v="1"/>
    <n v="186"/>
    <x v="399"/>
    <x v="119"/>
    <x v="1"/>
    <s v="USD"/>
    <x v="530"/>
    <n v="1283058000"/>
    <b v="0"/>
    <b v="0"/>
    <x v="3"/>
    <x v="3"/>
    <x v="3"/>
  </r>
  <r>
    <x v="569"/>
    <x v="560"/>
    <s v="Extended multi-tasking definition"/>
    <n v="20100"/>
    <n v="47705"/>
    <x v="1"/>
    <n v="237"/>
    <x v="400"/>
    <x v="496"/>
    <x v="6"/>
    <s v="EUR"/>
    <x v="531"/>
    <n v="1295762400"/>
    <b v="0"/>
    <b v="0"/>
    <x v="10"/>
    <x v="4"/>
    <x v="10"/>
  </r>
  <r>
    <x v="570"/>
    <x v="561"/>
    <s v="Realigned uniform knowledge user"/>
    <n v="31200"/>
    <n v="95364"/>
    <x v="1"/>
    <n v="306"/>
    <x v="401"/>
    <x v="33"/>
    <x v="1"/>
    <s v="USD"/>
    <x v="515"/>
    <n v="1419573600"/>
    <b v="0"/>
    <b v="1"/>
    <x v="1"/>
    <x v="1"/>
    <x v="1"/>
  </r>
  <r>
    <x v="571"/>
    <x v="562"/>
    <s v="Monitored grid-enabled model"/>
    <n v="3500"/>
    <n v="3295"/>
    <x v="0"/>
    <n v="94"/>
    <x v="164"/>
    <x v="497"/>
    <x v="6"/>
    <s v="EUR"/>
    <x v="532"/>
    <n v="1438750800"/>
    <b v="0"/>
    <b v="0"/>
    <x v="12"/>
    <x v="4"/>
    <x v="12"/>
  </r>
  <r>
    <x v="572"/>
    <x v="563"/>
    <s v="Assimilated actuating policy"/>
    <n v="9000"/>
    <n v="4896"/>
    <x v="3"/>
    <n v="54"/>
    <x v="115"/>
    <x v="498"/>
    <x v="1"/>
    <s v="USD"/>
    <x v="533"/>
    <n v="1444798800"/>
    <b v="0"/>
    <b v="1"/>
    <x v="1"/>
    <x v="1"/>
    <x v="1"/>
  </r>
  <r>
    <x v="573"/>
    <x v="564"/>
    <s v="Total incremental productivity"/>
    <n v="6700"/>
    <n v="7496"/>
    <x v="1"/>
    <n v="112"/>
    <x v="402"/>
    <x v="499"/>
    <x v="1"/>
    <s v="USD"/>
    <x v="409"/>
    <n v="1399179600"/>
    <b v="0"/>
    <b v="0"/>
    <x v="23"/>
    <x v="8"/>
    <x v="23"/>
  </r>
  <r>
    <x v="574"/>
    <x v="565"/>
    <s v="Adaptive local task-force"/>
    <n v="2700"/>
    <n v="9967"/>
    <x v="1"/>
    <n v="369"/>
    <x v="358"/>
    <x v="500"/>
    <x v="1"/>
    <s v="USD"/>
    <x v="534"/>
    <n v="1576562400"/>
    <b v="0"/>
    <b v="1"/>
    <x v="0"/>
    <x v="0"/>
    <x v="0"/>
  </r>
  <r>
    <x v="575"/>
    <x v="566"/>
    <s v="Universal zero-defect concept"/>
    <n v="83300"/>
    <n v="52421"/>
    <x v="0"/>
    <n v="63"/>
    <x v="21"/>
    <x v="501"/>
    <x v="1"/>
    <s v="USD"/>
    <x v="53"/>
    <n v="1400821200"/>
    <b v="0"/>
    <b v="1"/>
    <x v="3"/>
    <x v="3"/>
    <x v="3"/>
  </r>
  <r>
    <x v="576"/>
    <x v="567"/>
    <s v="Object-based bottom-line superstructure"/>
    <n v="9700"/>
    <n v="6298"/>
    <x v="0"/>
    <n v="65"/>
    <x v="251"/>
    <x v="502"/>
    <x v="1"/>
    <s v="USD"/>
    <x v="535"/>
    <n v="1510984800"/>
    <b v="0"/>
    <b v="0"/>
    <x v="3"/>
    <x v="3"/>
    <x v="3"/>
  </r>
  <r>
    <x v="577"/>
    <x v="568"/>
    <s v="Adaptive 24hour projection"/>
    <n v="8200"/>
    <n v="1546"/>
    <x v="3"/>
    <n v="19"/>
    <x v="95"/>
    <x v="503"/>
    <x v="1"/>
    <s v="USD"/>
    <x v="536"/>
    <n v="1302066000"/>
    <b v="0"/>
    <b v="0"/>
    <x v="17"/>
    <x v="1"/>
    <x v="17"/>
  </r>
  <r>
    <x v="578"/>
    <x v="569"/>
    <s v="Sharable radical toolset"/>
    <n v="96500"/>
    <n v="16168"/>
    <x v="0"/>
    <n v="17"/>
    <x v="242"/>
    <x v="136"/>
    <x v="1"/>
    <s v="USD"/>
    <x v="537"/>
    <n v="1322978400"/>
    <b v="0"/>
    <b v="0"/>
    <x v="22"/>
    <x v="4"/>
    <x v="22"/>
  </r>
  <r>
    <x v="579"/>
    <x v="570"/>
    <s v="Focused multimedia knowledgebase"/>
    <n v="6200"/>
    <n v="6269"/>
    <x v="1"/>
    <n v="101"/>
    <x v="215"/>
    <x v="504"/>
    <x v="1"/>
    <s v="USD"/>
    <x v="538"/>
    <n v="1313730000"/>
    <b v="0"/>
    <b v="0"/>
    <x v="17"/>
    <x v="1"/>
    <x v="17"/>
  </r>
  <r>
    <x v="580"/>
    <x v="251"/>
    <s v="Seamless 6thgeneration extranet"/>
    <n v="43800"/>
    <n v="149578"/>
    <x v="1"/>
    <n v="342"/>
    <x v="403"/>
    <x v="77"/>
    <x v="1"/>
    <s v="USD"/>
    <x v="539"/>
    <n v="1394085600"/>
    <b v="0"/>
    <b v="0"/>
    <x v="3"/>
    <x v="3"/>
    <x v="3"/>
  </r>
  <r>
    <x v="581"/>
    <x v="571"/>
    <s v="Sharable mobile knowledgebase"/>
    <n v="6000"/>
    <n v="3841"/>
    <x v="0"/>
    <n v="64"/>
    <x v="83"/>
    <x v="505"/>
    <x v="1"/>
    <s v="USD"/>
    <x v="540"/>
    <n v="1305349200"/>
    <b v="0"/>
    <b v="0"/>
    <x v="2"/>
    <x v="2"/>
    <x v="2"/>
  </r>
  <r>
    <x v="582"/>
    <x v="572"/>
    <s v="Cross-group global system engine"/>
    <n v="8700"/>
    <n v="4531"/>
    <x v="0"/>
    <n v="52"/>
    <x v="344"/>
    <x v="506"/>
    <x v="1"/>
    <s v="USD"/>
    <x v="505"/>
    <n v="1434344400"/>
    <b v="0"/>
    <b v="1"/>
    <x v="11"/>
    <x v="6"/>
    <x v="11"/>
  </r>
  <r>
    <x v="583"/>
    <x v="573"/>
    <s v="Centralized clear-thinking conglomeration"/>
    <n v="18900"/>
    <n v="60934"/>
    <x v="1"/>
    <n v="322"/>
    <x v="404"/>
    <x v="507"/>
    <x v="1"/>
    <s v="USD"/>
    <x v="541"/>
    <n v="1331186400"/>
    <b v="0"/>
    <b v="0"/>
    <x v="4"/>
    <x v="4"/>
    <x v="4"/>
  </r>
  <r>
    <x v="584"/>
    <x v="8"/>
    <s v="De-engineered cohesive system engine"/>
    <n v="86400"/>
    <n v="103255"/>
    <x v="1"/>
    <n v="120"/>
    <x v="405"/>
    <x v="508"/>
    <x v="1"/>
    <s v="USD"/>
    <x v="542"/>
    <n v="1336539600"/>
    <b v="0"/>
    <b v="0"/>
    <x v="2"/>
    <x v="2"/>
    <x v="2"/>
  </r>
  <r>
    <x v="585"/>
    <x v="574"/>
    <s v="Reactive analyzing function"/>
    <n v="8900"/>
    <n v="13065"/>
    <x v="1"/>
    <n v="147"/>
    <x v="158"/>
    <x v="509"/>
    <x v="1"/>
    <s v="USD"/>
    <x v="543"/>
    <n v="1269752400"/>
    <b v="0"/>
    <b v="0"/>
    <x v="18"/>
    <x v="5"/>
    <x v="18"/>
  </r>
  <r>
    <x v="586"/>
    <x v="575"/>
    <s v="Robust hybrid budgetary management"/>
    <n v="700"/>
    <n v="6654"/>
    <x v="1"/>
    <n v="951"/>
    <x v="406"/>
    <x v="510"/>
    <x v="1"/>
    <s v="USD"/>
    <x v="544"/>
    <n v="1291615200"/>
    <b v="0"/>
    <b v="0"/>
    <x v="1"/>
    <x v="1"/>
    <x v="1"/>
  </r>
  <r>
    <x v="587"/>
    <x v="576"/>
    <s v="Open-source analyzing monitoring"/>
    <n v="9400"/>
    <n v="6852"/>
    <x v="0"/>
    <n v="73"/>
    <x v="388"/>
    <x v="275"/>
    <x v="0"/>
    <s v="CAD"/>
    <x v="35"/>
    <n v="1552366800"/>
    <b v="0"/>
    <b v="1"/>
    <x v="0"/>
    <x v="0"/>
    <x v="0"/>
  </r>
  <r>
    <x v="588"/>
    <x v="577"/>
    <s v="Up-sized discrete firmware"/>
    <n v="157600"/>
    <n v="124517"/>
    <x v="0"/>
    <n v="79"/>
    <x v="407"/>
    <x v="511"/>
    <x v="4"/>
    <s v="GBP"/>
    <x v="152"/>
    <n v="1272171600"/>
    <b v="0"/>
    <b v="0"/>
    <x v="3"/>
    <x v="3"/>
    <x v="3"/>
  </r>
  <r>
    <x v="589"/>
    <x v="578"/>
    <s v="Exclusive intangible extranet"/>
    <n v="7900"/>
    <n v="5113"/>
    <x v="0"/>
    <n v="65"/>
    <x v="408"/>
    <x v="512"/>
    <x v="1"/>
    <s v="USD"/>
    <x v="545"/>
    <n v="1436677200"/>
    <b v="0"/>
    <b v="0"/>
    <x v="4"/>
    <x v="4"/>
    <x v="4"/>
  </r>
  <r>
    <x v="590"/>
    <x v="579"/>
    <s v="Synergized analyzing process improvement"/>
    <n v="7100"/>
    <n v="5824"/>
    <x v="0"/>
    <n v="82"/>
    <x v="99"/>
    <x v="513"/>
    <x v="2"/>
    <s v="AUD"/>
    <x v="546"/>
    <n v="1420092000"/>
    <b v="0"/>
    <b v="0"/>
    <x v="15"/>
    <x v="5"/>
    <x v="15"/>
  </r>
  <r>
    <x v="591"/>
    <x v="580"/>
    <s v="Realigned dedicated system engine"/>
    <n v="600"/>
    <n v="6226"/>
    <x v="1"/>
    <n v="1038"/>
    <x v="408"/>
    <x v="63"/>
    <x v="1"/>
    <s v="USD"/>
    <x v="547"/>
    <n v="1279947600"/>
    <b v="0"/>
    <b v="0"/>
    <x v="11"/>
    <x v="6"/>
    <x v="11"/>
  </r>
  <r>
    <x v="592"/>
    <x v="581"/>
    <s v="Object-based bandwidth-monitored concept"/>
    <n v="156800"/>
    <n v="20243"/>
    <x v="0"/>
    <n v="13"/>
    <x v="259"/>
    <x v="514"/>
    <x v="1"/>
    <s v="USD"/>
    <x v="548"/>
    <n v="1402203600"/>
    <b v="0"/>
    <b v="0"/>
    <x v="3"/>
    <x v="3"/>
    <x v="3"/>
  </r>
  <r>
    <x v="593"/>
    <x v="582"/>
    <s v="Ameliorated client-driven open system"/>
    <n v="121600"/>
    <n v="188288"/>
    <x v="1"/>
    <n v="155"/>
    <x v="409"/>
    <x v="332"/>
    <x v="1"/>
    <s v="USD"/>
    <x v="549"/>
    <n v="1396933200"/>
    <b v="0"/>
    <b v="0"/>
    <x v="10"/>
    <x v="4"/>
    <x v="10"/>
  </r>
  <r>
    <x v="594"/>
    <x v="583"/>
    <s v="Upgradable leadingedge Local Area Network"/>
    <n v="157300"/>
    <n v="11167"/>
    <x v="0"/>
    <n v="7"/>
    <x v="144"/>
    <x v="515"/>
    <x v="1"/>
    <s v="USD"/>
    <x v="550"/>
    <n v="1467262800"/>
    <b v="0"/>
    <b v="1"/>
    <x v="3"/>
    <x v="3"/>
    <x v="3"/>
  </r>
  <r>
    <x v="595"/>
    <x v="584"/>
    <s v="Customizable intermediate data-warehouse"/>
    <n v="70300"/>
    <n v="146595"/>
    <x v="1"/>
    <n v="209"/>
    <x v="410"/>
    <x v="208"/>
    <x v="1"/>
    <s v="USD"/>
    <x v="551"/>
    <n v="1270530000"/>
    <b v="0"/>
    <b v="1"/>
    <x v="3"/>
    <x v="3"/>
    <x v="3"/>
  </r>
  <r>
    <x v="596"/>
    <x v="585"/>
    <s v="Managed optimizing archive"/>
    <n v="7900"/>
    <n v="7875"/>
    <x v="0"/>
    <n v="100"/>
    <x v="236"/>
    <x v="232"/>
    <x v="1"/>
    <s v="USD"/>
    <x v="552"/>
    <n v="1457762400"/>
    <b v="0"/>
    <b v="1"/>
    <x v="6"/>
    <x v="4"/>
    <x v="6"/>
  </r>
  <r>
    <x v="597"/>
    <x v="586"/>
    <s v="Diverse systematic projection"/>
    <n v="73800"/>
    <n v="148779"/>
    <x v="1"/>
    <n v="202"/>
    <x v="411"/>
    <x v="128"/>
    <x v="1"/>
    <s v="USD"/>
    <x v="462"/>
    <n v="1575525600"/>
    <b v="0"/>
    <b v="0"/>
    <x v="3"/>
    <x v="3"/>
    <x v="3"/>
  </r>
  <r>
    <x v="598"/>
    <x v="587"/>
    <s v="Up-sized web-enabled info-mediaries"/>
    <n v="108500"/>
    <n v="175868"/>
    <x v="1"/>
    <n v="162"/>
    <x v="412"/>
    <x v="516"/>
    <x v="6"/>
    <s v="EUR"/>
    <x v="553"/>
    <n v="1279083600"/>
    <b v="0"/>
    <b v="0"/>
    <x v="1"/>
    <x v="1"/>
    <x v="1"/>
  </r>
  <r>
    <x v="599"/>
    <x v="588"/>
    <s v="Persevering optimizing Graphical User Interface"/>
    <n v="140300"/>
    <n v="5112"/>
    <x v="0"/>
    <n v="4"/>
    <x v="172"/>
    <x v="517"/>
    <x v="3"/>
    <s v="DKK"/>
    <x v="554"/>
    <n v="1424412000"/>
    <b v="0"/>
    <b v="0"/>
    <x v="4"/>
    <x v="4"/>
    <x v="4"/>
  </r>
  <r>
    <x v="600"/>
    <x v="589"/>
    <s v="Cross-platform tertiary array"/>
    <n v="100"/>
    <n v="5"/>
    <x v="0"/>
    <n v="5"/>
    <x v="49"/>
    <x v="280"/>
    <x v="4"/>
    <s v="GBP"/>
    <x v="555"/>
    <n v="1376197200"/>
    <b v="0"/>
    <b v="0"/>
    <x v="0"/>
    <x v="0"/>
    <x v="0"/>
  </r>
  <r>
    <x v="601"/>
    <x v="590"/>
    <s v="Inverse neutral structure"/>
    <n v="6300"/>
    <n v="13018"/>
    <x v="1"/>
    <n v="207"/>
    <x v="346"/>
    <x v="518"/>
    <x v="1"/>
    <s v="USD"/>
    <x v="548"/>
    <n v="1402894800"/>
    <b v="1"/>
    <b v="0"/>
    <x v="8"/>
    <x v="2"/>
    <x v="8"/>
  </r>
  <r>
    <x v="602"/>
    <x v="591"/>
    <s v="Quality-focused system-worthy support"/>
    <n v="71100"/>
    <n v="91176"/>
    <x v="1"/>
    <n v="128"/>
    <x v="413"/>
    <x v="519"/>
    <x v="1"/>
    <s v="USD"/>
    <x v="62"/>
    <n v="1434430800"/>
    <b v="0"/>
    <b v="0"/>
    <x v="3"/>
    <x v="3"/>
    <x v="3"/>
  </r>
  <r>
    <x v="603"/>
    <x v="592"/>
    <s v="Vision-oriented 5thgeneration array"/>
    <n v="5300"/>
    <n v="6342"/>
    <x v="1"/>
    <n v="120"/>
    <x v="408"/>
    <x v="520"/>
    <x v="1"/>
    <s v="USD"/>
    <x v="556"/>
    <n v="1557896400"/>
    <b v="0"/>
    <b v="0"/>
    <x v="3"/>
    <x v="3"/>
    <x v="3"/>
  </r>
  <r>
    <x v="604"/>
    <x v="593"/>
    <s v="Cross-platform logistical circuit"/>
    <n v="88700"/>
    <n v="151438"/>
    <x v="1"/>
    <n v="171"/>
    <x v="414"/>
    <x v="47"/>
    <x v="1"/>
    <s v="USD"/>
    <x v="557"/>
    <n v="1297490400"/>
    <b v="0"/>
    <b v="0"/>
    <x v="3"/>
    <x v="3"/>
    <x v="3"/>
  </r>
  <r>
    <x v="605"/>
    <x v="594"/>
    <s v="Profound solution-oriented matrix"/>
    <n v="3300"/>
    <n v="6178"/>
    <x v="1"/>
    <n v="187"/>
    <x v="37"/>
    <x v="521"/>
    <x v="1"/>
    <s v="USD"/>
    <x v="27"/>
    <n v="1447394400"/>
    <b v="0"/>
    <b v="0"/>
    <x v="9"/>
    <x v="5"/>
    <x v="9"/>
  </r>
  <r>
    <x v="606"/>
    <x v="595"/>
    <s v="Extended asynchronous initiative"/>
    <n v="3400"/>
    <n v="6405"/>
    <x v="1"/>
    <n v="188"/>
    <x v="415"/>
    <x v="259"/>
    <x v="4"/>
    <s v="GBP"/>
    <x v="558"/>
    <n v="1458277200"/>
    <b v="0"/>
    <b v="0"/>
    <x v="1"/>
    <x v="1"/>
    <x v="1"/>
  </r>
  <r>
    <x v="607"/>
    <x v="596"/>
    <s v="Fundamental needs-based frame"/>
    <n v="137600"/>
    <n v="180667"/>
    <x v="1"/>
    <n v="131"/>
    <x v="416"/>
    <x v="239"/>
    <x v="1"/>
    <s v="USD"/>
    <x v="559"/>
    <n v="1395723600"/>
    <b v="0"/>
    <b v="0"/>
    <x v="0"/>
    <x v="0"/>
    <x v="0"/>
  </r>
  <r>
    <x v="608"/>
    <x v="597"/>
    <s v="Compatible full-range leverage"/>
    <n v="3900"/>
    <n v="11075"/>
    <x v="1"/>
    <n v="284"/>
    <x v="417"/>
    <x v="184"/>
    <x v="1"/>
    <s v="USD"/>
    <x v="426"/>
    <n v="1552197600"/>
    <b v="0"/>
    <b v="1"/>
    <x v="17"/>
    <x v="1"/>
    <x v="17"/>
  </r>
  <r>
    <x v="609"/>
    <x v="598"/>
    <s v="Upgradable holistic system engine"/>
    <n v="10000"/>
    <n v="12042"/>
    <x v="1"/>
    <n v="120"/>
    <x v="124"/>
    <x v="522"/>
    <x v="1"/>
    <s v="USD"/>
    <x v="560"/>
    <n v="1549087200"/>
    <b v="0"/>
    <b v="0"/>
    <x v="22"/>
    <x v="4"/>
    <x v="22"/>
  </r>
  <r>
    <x v="610"/>
    <x v="599"/>
    <s v="Stand-alone multi-state data-warehouse"/>
    <n v="42800"/>
    <n v="179356"/>
    <x v="1"/>
    <n v="419"/>
    <x v="418"/>
    <x v="127"/>
    <x v="1"/>
    <s v="USD"/>
    <x v="561"/>
    <n v="1356847200"/>
    <b v="0"/>
    <b v="0"/>
    <x v="3"/>
    <x v="3"/>
    <x v="3"/>
  </r>
  <r>
    <x v="611"/>
    <x v="600"/>
    <s v="Multi-lateral maximized core"/>
    <n v="8200"/>
    <n v="1136"/>
    <x v="3"/>
    <n v="14"/>
    <x v="27"/>
    <x v="523"/>
    <x v="1"/>
    <s v="USD"/>
    <x v="562"/>
    <n v="1375765200"/>
    <b v="0"/>
    <b v="0"/>
    <x v="3"/>
    <x v="3"/>
    <x v="3"/>
  </r>
  <r>
    <x v="612"/>
    <x v="601"/>
    <s v="Innovative holistic hub"/>
    <n v="6200"/>
    <n v="8645"/>
    <x v="1"/>
    <n v="139"/>
    <x v="325"/>
    <x v="524"/>
    <x v="1"/>
    <s v="USD"/>
    <x v="563"/>
    <n v="1289800800"/>
    <b v="0"/>
    <b v="0"/>
    <x v="5"/>
    <x v="1"/>
    <x v="5"/>
  </r>
  <r>
    <x v="613"/>
    <x v="602"/>
    <s v="Reverse-engineered 24/7 methodology"/>
    <n v="1100"/>
    <n v="1914"/>
    <x v="1"/>
    <n v="174"/>
    <x v="150"/>
    <x v="525"/>
    <x v="0"/>
    <s v="CAD"/>
    <x v="564"/>
    <n v="1504501200"/>
    <b v="0"/>
    <b v="0"/>
    <x v="3"/>
    <x v="3"/>
    <x v="3"/>
  </r>
  <r>
    <x v="614"/>
    <x v="603"/>
    <s v="Business-focused dynamic info-mediaries"/>
    <n v="26500"/>
    <n v="41205"/>
    <x v="1"/>
    <n v="155"/>
    <x v="419"/>
    <x v="526"/>
    <x v="1"/>
    <s v="USD"/>
    <x v="565"/>
    <n v="1485669600"/>
    <b v="0"/>
    <b v="0"/>
    <x v="3"/>
    <x v="3"/>
    <x v="3"/>
  </r>
  <r>
    <x v="615"/>
    <x v="604"/>
    <s v="Digitized clear-thinking installation"/>
    <n v="8500"/>
    <n v="14488"/>
    <x v="1"/>
    <n v="170"/>
    <x v="73"/>
    <x v="527"/>
    <x v="6"/>
    <s v="EUR"/>
    <x v="566"/>
    <n v="1462770000"/>
    <b v="0"/>
    <b v="0"/>
    <x v="3"/>
    <x v="3"/>
    <x v="3"/>
  </r>
  <r>
    <x v="616"/>
    <x v="605"/>
    <s v="Quality-focused 24/7 superstructure"/>
    <n v="6400"/>
    <n v="12129"/>
    <x v="1"/>
    <n v="190"/>
    <x v="202"/>
    <x v="528"/>
    <x v="4"/>
    <s v="GBP"/>
    <x v="567"/>
    <n v="1379739600"/>
    <b v="0"/>
    <b v="1"/>
    <x v="7"/>
    <x v="1"/>
    <x v="7"/>
  </r>
  <r>
    <x v="617"/>
    <x v="606"/>
    <s v="Multi-channeled local intranet"/>
    <n v="1400"/>
    <n v="3496"/>
    <x v="1"/>
    <n v="250"/>
    <x v="12"/>
    <x v="529"/>
    <x v="1"/>
    <s v="USD"/>
    <x v="568"/>
    <n v="1402722000"/>
    <b v="0"/>
    <b v="0"/>
    <x v="3"/>
    <x v="3"/>
    <x v="3"/>
  </r>
  <r>
    <x v="618"/>
    <x v="607"/>
    <s v="Open-architected mobile emulation"/>
    <n v="198600"/>
    <n v="97037"/>
    <x v="0"/>
    <n v="49"/>
    <x v="420"/>
    <x v="530"/>
    <x v="1"/>
    <s v="USD"/>
    <x v="569"/>
    <n v="1369285200"/>
    <b v="0"/>
    <b v="0"/>
    <x v="9"/>
    <x v="5"/>
    <x v="9"/>
  </r>
  <r>
    <x v="619"/>
    <x v="608"/>
    <s v="Ameliorated foreground methodology"/>
    <n v="195900"/>
    <n v="55757"/>
    <x v="0"/>
    <n v="28"/>
    <x v="355"/>
    <x v="531"/>
    <x v="1"/>
    <s v="USD"/>
    <x v="570"/>
    <n v="1304744400"/>
    <b v="1"/>
    <b v="1"/>
    <x v="3"/>
    <x v="3"/>
    <x v="3"/>
  </r>
  <r>
    <x v="620"/>
    <x v="609"/>
    <s v="Synergized well-modulated project"/>
    <n v="4300"/>
    <n v="11525"/>
    <x v="1"/>
    <n v="268"/>
    <x v="58"/>
    <x v="532"/>
    <x v="2"/>
    <s v="AUD"/>
    <x v="571"/>
    <n v="1468299600"/>
    <b v="0"/>
    <b v="0"/>
    <x v="14"/>
    <x v="7"/>
    <x v="14"/>
  </r>
  <r>
    <x v="621"/>
    <x v="610"/>
    <s v="Extended context-sensitive forecast"/>
    <n v="25600"/>
    <n v="158669"/>
    <x v="1"/>
    <n v="620"/>
    <x v="421"/>
    <x v="533"/>
    <x v="1"/>
    <s v="USD"/>
    <x v="572"/>
    <n v="1474174800"/>
    <b v="0"/>
    <b v="0"/>
    <x v="3"/>
    <x v="3"/>
    <x v="3"/>
  </r>
  <r>
    <x v="622"/>
    <x v="611"/>
    <s v="Total leadingedge neural-net"/>
    <n v="189000"/>
    <n v="5916"/>
    <x v="0"/>
    <n v="3"/>
    <x v="251"/>
    <x v="534"/>
    <x v="1"/>
    <s v="USD"/>
    <x v="573"/>
    <n v="1526014800"/>
    <b v="0"/>
    <b v="0"/>
    <x v="7"/>
    <x v="1"/>
    <x v="7"/>
  </r>
  <r>
    <x v="623"/>
    <x v="612"/>
    <s v="Organic actuating protocol"/>
    <n v="94300"/>
    <n v="150806"/>
    <x v="1"/>
    <n v="160"/>
    <x v="422"/>
    <x v="535"/>
    <x v="4"/>
    <s v="GBP"/>
    <x v="574"/>
    <n v="1437454800"/>
    <b v="0"/>
    <b v="0"/>
    <x v="3"/>
    <x v="3"/>
    <x v="3"/>
  </r>
  <r>
    <x v="624"/>
    <x v="613"/>
    <s v="Down-sized national software"/>
    <n v="5100"/>
    <n v="14249"/>
    <x v="1"/>
    <n v="279"/>
    <x v="423"/>
    <x v="536"/>
    <x v="1"/>
    <s v="USD"/>
    <x v="511"/>
    <n v="1422684000"/>
    <b v="0"/>
    <b v="0"/>
    <x v="14"/>
    <x v="7"/>
    <x v="14"/>
  </r>
  <r>
    <x v="625"/>
    <x v="614"/>
    <s v="Organic upward-trending Graphical User Interface"/>
    <n v="7500"/>
    <n v="5803"/>
    <x v="0"/>
    <n v="77"/>
    <x v="197"/>
    <x v="537"/>
    <x v="1"/>
    <s v="USD"/>
    <x v="575"/>
    <n v="1581314400"/>
    <b v="0"/>
    <b v="0"/>
    <x v="3"/>
    <x v="3"/>
    <x v="3"/>
  </r>
  <r>
    <x v="626"/>
    <x v="615"/>
    <s v="Synergistic tertiary budgetary management"/>
    <n v="6400"/>
    <n v="13205"/>
    <x v="1"/>
    <n v="206"/>
    <x v="288"/>
    <x v="340"/>
    <x v="1"/>
    <s v="USD"/>
    <x v="576"/>
    <n v="1286427600"/>
    <b v="0"/>
    <b v="1"/>
    <x v="3"/>
    <x v="3"/>
    <x v="3"/>
  </r>
  <r>
    <x v="627"/>
    <x v="616"/>
    <s v="Open-architected incremental ability"/>
    <n v="1600"/>
    <n v="11108"/>
    <x v="1"/>
    <n v="694"/>
    <x v="110"/>
    <x v="538"/>
    <x v="4"/>
    <s v="GBP"/>
    <x v="577"/>
    <n v="1278738000"/>
    <b v="1"/>
    <b v="0"/>
    <x v="0"/>
    <x v="0"/>
    <x v="0"/>
  </r>
  <r>
    <x v="628"/>
    <x v="617"/>
    <s v="Intuitive object-oriented task-force"/>
    <n v="1900"/>
    <n v="2884"/>
    <x v="1"/>
    <n v="152"/>
    <x v="87"/>
    <x v="539"/>
    <x v="1"/>
    <s v="USD"/>
    <x v="578"/>
    <n v="1286427600"/>
    <b v="0"/>
    <b v="0"/>
    <x v="7"/>
    <x v="1"/>
    <x v="7"/>
  </r>
  <r>
    <x v="629"/>
    <x v="618"/>
    <s v="Multi-tiered executive toolset"/>
    <n v="85900"/>
    <n v="55476"/>
    <x v="0"/>
    <n v="65"/>
    <x v="424"/>
    <x v="540"/>
    <x v="1"/>
    <s v="USD"/>
    <x v="579"/>
    <n v="1467954000"/>
    <b v="0"/>
    <b v="1"/>
    <x v="3"/>
    <x v="3"/>
    <x v="3"/>
  </r>
  <r>
    <x v="630"/>
    <x v="619"/>
    <s v="Grass-roots directional workforce"/>
    <n v="9500"/>
    <n v="5973"/>
    <x v="3"/>
    <n v="63"/>
    <x v="215"/>
    <x v="541"/>
    <x v="1"/>
    <s v="USD"/>
    <x v="580"/>
    <n v="1557637200"/>
    <b v="0"/>
    <b v="1"/>
    <x v="3"/>
    <x v="3"/>
    <x v="3"/>
  </r>
  <r>
    <x v="631"/>
    <x v="620"/>
    <s v="Quality-focused real-time solution"/>
    <n v="59200"/>
    <n v="183756"/>
    <x v="1"/>
    <n v="310"/>
    <x v="425"/>
    <x v="443"/>
    <x v="1"/>
    <s v="USD"/>
    <x v="581"/>
    <n v="1553922000"/>
    <b v="0"/>
    <b v="0"/>
    <x v="3"/>
    <x v="3"/>
    <x v="3"/>
  </r>
  <r>
    <x v="632"/>
    <x v="621"/>
    <s v="Reduced interactive matrix"/>
    <n v="72100"/>
    <n v="30902"/>
    <x v="2"/>
    <n v="43"/>
    <x v="426"/>
    <x v="542"/>
    <x v="1"/>
    <s v="USD"/>
    <x v="582"/>
    <n v="1416463200"/>
    <b v="0"/>
    <b v="0"/>
    <x v="3"/>
    <x v="3"/>
    <x v="3"/>
  </r>
  <r>
    <x v="633"/>
    <x v="622"/>
    <s v="Adaptive context-sensitive architecture"/>
    <n v="6700"/>
    <n v="5569"/>
    <x v="0"/>
    <n v="83"/>
    <x v="339"/>
    <x v="543"/>
    <x v="1"/>
    <s v="USD"/>
    <x v="336"/>
    <n v="1447221600"/>
    <b v="0"/>
    <b v="0"/>
    <x v="10"/>
    <x v="4"/>
    <x v="10"/>
  </r>
  <r>
    <x v="634"/>
    <x v="623"/>
    <s v="Polarized incremental portal"/>
    <n v="118200"/>
    <n v="92824"/>
    <x v="3"/>
    <n v="79"/>
    <x v="427"/>
    <x v="369"/>
    <x v="1"/>
    <s v="USD"/>
    <x v="583"/>
    <n v="1491627600"/>
    <b v="0"/>
    <b v="0"/>
    <x v="19"/>
    <x v="4"/>
    <x v="19"/>
  </r>
  <r>
    <x v="635"/>
    <x v="624"/>
    <s v="Reactive regional access"/>
    <n v="139000"/>
    <n v="158590"/>
    <x v="1"/>
    <n v="114"/>
    <x v="428"/>
    <x v="390"/>
    <x v="1"/>
    <s v="USD"/>
    <x v="584"/>
    <n v="1363150800"/>
    <b v="0"/>
    <b v="0"/>
    <x v="19"/>
    <x v="4"/>
    <x v="19"/>
  </r>
  <r>
    <x v="636"/>
    <x v="625"/>
    <s v="Stand-alone reciprocal frame"/>
    <n v="197700"/>
    <n v="127591"/>
    <x v="0"/>
    <n v="65"/>
    <x v="429"/>
    <x v="291"/>
    <x v="3"/>
    <s v="DKK"/>
    <x v="585"/>
    <n v="1330754400"/>
    <b v="0"/>
    <b v="1"/>
    <x v="10"/>
    <x v="4"/>
    <x v="10"/>
  </r>
  <r>
    <x v="637"/>
    <x v="626"/>
    <s v="Open-architected 24/7 throughput"/>
    <n v="8500"/>
    <n v="6750"/>
    <x v="0"/>
    <n v="79"/>
    <x v="167"/>
    <x v="544"/>
    <x v="1"/>
    <s v="USD"/>
    <x v="586"/>
    <n v="1479794400"/>
    <b v="0"/>
    <b v="0"/>
    <x v="3"/>
    <x v="3"/>
    <x v="3"/>
  </r>
  <r>
    <x v="638"/>
    <x v="627"/>
    <s v="Monitored 24/7 approach"/>
    <n v="81600"/>
    <n v="9318"/>
    <x v="0"/>
    <n v="11"/>
    <x v="115"/>
    <x v="289"/>
    <x v="1"/>
    <s v="USD"/>
    <x v="587"/>
    <n v="1281243600"/>
    <b v="0"/>
    <b v="1"/>
    <x v="3"/>
    <x v="3"/>
    <x v="3"/>
  </r>
  <r>
    <x v="639"/>
    <x v="628"/>
    <s v="Upgradable explicit forecast"/>
    <n v="8600"/>
    <n v="4832"/>
    <x v="2"/>
    <n v="56"/>
    <x v="430"/>
    <x v="545"/>
    <x v="1"/>
    <s v="USD"/>
    <x v="588"/>
    <n v="1532754000"/>
    <b v="0"/>
    <b v="1"/>
    <x v="6"/>
    <x v="4"/>
    <x v="6"/>
  </r>
  <r>
    <x v="640"/>
    <x v="629"/>
    <s v="Pre-emptive context-sensitive support"/>
    <n v="119800"/>
    <n v="19769"/>
    <x v="0"/>
    <n v="17"/>
    <x v="431"/>
    <x v="546"/>
    <x v="1"/>
    <s v="USD"/>
    <x v="589"/>
    <n v="1453356000"/>
    <b v="0"/>
    <b v="0"/>
    <x v="3"/>
    <x v="3"/>
    <x v="3"/>
  </r>
  <r>
    <x v="641"/>
    <x v="630"/>
    <s v="Business-focused leadingedge instruction set"/>
    <n v="9400"/>
    <n v="11277"/>
    <x v="1"/>
    <n v="120"/>
    <x v="346"/>
    <x v="547"/>
    <x v="5"/>
    <s v="CHF"/>
    <x v="590"/>
    <n v="1489986000"/>
    <b v="0"/>
    <b v="0"/>
    <x v="3"/>
    <x v="3"/>
    <x v="3"/>
  </r>
  <r>
    <x v="642"/>
    <x v="631"/>
    <s v="Extended multi-state knowledge user"/>
    <n v="9200"/>
    <n v="13382"/>
    <x v="1"/>
    <n v="145"/>
    <x v="30"/>
    <x v="548"/>
    <x v="0"/>
    <s v="CAD"/>
    <x v="591"/>
    <n v="1545804000"/>
    <b v="0"/>
    <b v="0"/>
    <x v="8"/>
    <x v="2"/>
    <x v="8"/>
  </r>
  <r>
    <x v="643"/>
    <x v="632"/>
    <s v="Future-proofed modular groupware"/>
    <n v="14900"/>
    <n v="32986"/>
    <x v="1"/>
    <n v="221"/>
    <x v="432"/>
    <x v="130"/>
    <x v="1"/>
    <s v="USD"/>
    <x v="592"/>
    <n v="1489899600"/>
    <b v="0"/>
    <b v="0"/>
    <x v="3"/>
    <x v="3"/>
    <x v="3"/>
  </r>
  <r>
    <x v="644"/>
    <x v="633"/>
    <s v="Distributed real-time algorithm"/>
    <n v="169400"/>
    <n v="81984"/>
    <x v="0"/>
    <n v="48"/>
    <x v="433"/>
    <x v="127"/>
    <x v="0"/>
    <s v="CAD"/>
    <x v="593"/>
    <n v="1546495200"/>
    <b v="0"/>
    <b v="0"/>
    <x v="3"/>
    <x v="3"/>
    <x v="3"/>
  </r>
  <r>
    <x v="645"/>
    <x v="634"/>
    <s v="Multi-lateral heuristic throughput"/>
    <n v="192100"/>
    <n v="178483"/>
    <x v="0"/>
    <n v="93"/>
    <x v="434"/>
    <x v="32"/>
    <x v="1"/>
    <s v="USD"/>
    <x v="594"/>
    <n v="1539752400"/>
    <b v="0"/>
    <b v="1"/>
    <x v="1"/>
    <x v="1"/>
    <x v="1"/>
  </r>
  <r>
    <x v="646"/>
    <x v="635"/>
    <s v="Switchable reciprocal middleware"/>
    <n v="98700"/>
    <n v="87448"/>
    <x v="0"/>
    <n v="89"/>
    <x v="435"/>
    <x v="214"/>
    <x v="1"/>
    <s v="USD"/>
    <x v="595"/>
    <n v="1364101200"/>
    <b v="0"/>
    <b v="0"/>
    <x v="11"/>
    <x v="6"/>
    <x v="11"/>
  </r>
  <r>
    <x v="647"/>
    <x v="636"/>
    <s v="Inverse multimedia Graphic Interface"/>
    <n v="4500"/>
    <n v="1863"/>
    <x v="0"/>
    <n v="41"/>
    <x v="6"/>
    <x v="549"/>
    <x v="1"/>
    <s v="USD"/>
    <x v="596"/>
    <n v="1525323600"/>
    <b v="0"/>
    <b v="0"/>
    <x v="18"/>
    <x v="5"/>
    <x v="18"/>
  </r>
  <r>
    <x v="648"/>
    <x v="637"/>
    <s v="Vision-oriented local contingency"/>
    <n v="98600"/>
    <n v="62174"/>
    <x v="3"/>
    <n v="63"/>
    <x v="419"/>
    <x v="550"/>
    <x v="1"/>
    <s v="USD"/>
    <x v="597"/>
    <n v="1500872400"/>
    <b v="1"/>
    <b v="0"/>
    <x v="0"/>
    <x v="0"/>
    <x v="0"/>
  </r>
  <r>
    <x v="649"/>
    <x v="638"/>
    <s v="Reactive 6thgeneration hub"/>
    <n v="121700"/>
    <n v="59003"/>
    <x v="0"/>
    <n v="48"/>
    <x v="436"/>
    <x v="234"/>
    <x v="5"/>
    <s v="CHF"/>
    <x v="598"/>
    <n v="1288501200"/>
    <b v="1"/>
    <b v="1"/>
    <x v="3"/>
    <x v="3"/>
    <x v="3"/>
  </r>
  <r>
    <x v="650"/>
    <x v="639"/>
    <s v="Optional asymmetric success"/>
    <n v="100"/>
    <n v="2"/>
    <x v="0"/>
    <n v="2"/>
    <x v="49"/>
    <x v="49"/>
    <x v="1"/>
    <s v="USD"/>
    <x v="599"/>
    <n v="1407128400"/>
    <b v="0"/>
    <b v="0"/>
    <x v="17"/>
    <x v="1"/>
    <x v="17"/>
  </r>
  <r>
    <x v="651"/>
    <x v="640"/>
    <s v="Digitized analyzing capacity"/>
    <n v="196700"/>
    <n v="174039"/>
    <x v="0"/>
    <n v="88"/>
    <x v="437"/>
    <x v="551"/>
    <x v="6"/>
    <s v="EUR"/>
    <x v="600"/>
    <n v="1394344800"/>
    <b v="0"/>
    <b v="0"/>
    <x v="12"/>
    <x v="4"/>
    <x v="12"/>
  </r>
  <r>
    <x v="652"/>
    <x v="641"/>
    <s v="Vision-oriented regional hub"/>
    <n v="10000"/>
    <n v="12684"/>
    <x v="1"/>
    <n v="127"/>
    <x v="438"/>
    <x v="207"/>
    <x v="1"/>
    <s v="USD"/>
    <x v="601"/>
    <n v="1474088400"/>
    <b v="0"/>
    <b v="0"/>
    <x v="2"/>
    <x v="2"/>
    <x v="2"/>
  </r>
  <r>
    <x v="653"/>
    <x v="642"/>
    <s v="Monitored incremental info-mediaries"/>
    <n v="600"/>
    <n v="14033"/>
    <x v="1"/>
    <n v="2339"/>
    <x v="439"/>
    <x v="552"/>
    <x v="1"/>
    <s v="USD"/>
    <x v="602"/>
    <n v="1460264400"/>
    <b v="0"/>
    <b v="0"/>
    <x v="2"/>
    <x v="2"/>
    <x v="2"/>
  </r>
  <r>
    <x v="654"/>
    <x v="643"/>
    <s v="Programmable static middleware"/>
    <n v="35000"/>
    <n v="177936"/>
    <x v="1"/>
    <n v="508"/>
    <x v="440"/>
    <x v="170"/>
    <x v="1"/>
    <s v="USD"/>
    <x v="335"/>
    <n v="1440824400"/>
    <b v="0"/>
    <b v="0"/>
    <x v="16"/>
    <x v="1"/>
    <x v="16"/>
  </r>
  <r>
    <x v="655"/>
    <x v="644"/>
    <s v="Multi-layered bottom-line encryption"/>
    <n v="6900"/>
    <n v="13212"/>
    <x v="1"/>
    <n v="191"/>
    <x v="441"/>
    <x v="345"/>
    <x v="1"/>
    <s v="USD"/>
    <x v="603"/>
    <n v="1489554000"/>
    <b v="1"/>
    <b v="0"/>
    <x v="14"/>
    <x v="7"/>
    <x v="14"/>
  </r>
  <r>
    <x v="656"/>
    <x v="645"/>
    <s v="Vision-oriented systematic Graphical User Interface"/>
    <n v="118400"/>
    <n v="49879"/>
    <x v="0"/>
    <n v="42"/>
    <x v="442"/>
    <x v="553"/>
    <x v="2"/>
    <s v="AUD"/>
    <x v="604"/>
    <n v="1514872800"/>
    <b v="0"/>
    <b v="0"/>
    <x v="0"/>
    <x v="0"/>
    <x v="0"/>
  </r>
  <r>
    <x v="657"/>
    <x v="646"/>
    <s v="Balanced optimal hardware"/>
    <n v="10000"/>
    <n v="824"/>
    <x v="0"/>
    <n v="8"/>
    <x v="443"/>
    <x v="554"/>
    <x v="1"/>
    <s v="USD"/>
    <x v="605"/>
    <n v="1515736800"/>
    <b v="0"/>
    <b v="0"/>
    <x v="22"/>
    <x v="4"/>
    <x v="22"/>
  </r>
  <r>
    <x v="658"/>
    <x v="647"/>
    <s v="Self-enabling mission-critical success"/>
    <n v="52600"/>
    <n v="31594"/>
    <x v="3"/>
    <n v="60"/>
    <x v="444"/>
    <x v="325"/>
    <x v="1"/>
    <s v="USD"/>
    <x v="606"/>
    <n v="1442898000"/>
    <b v="0"/>
    <b v="0"/>
    <x v="1"/>
    <x v="1"/>
    <x v="1"/>
  </r>
  <r>
    <x v="659"/>
    <x v="648"/>
    <s v="Grass-roots dynamic emulation"/>
    <n v="120700"/>
    <n v="57010"/>
    <x v="0"/>
    <n v="47"/>
    <x v="424"/>
    <x v="555"/>
    <x v="4"/>
    <s v="GBP"/>
    <x v="65"/>
    <n v="1296194400"/>
    <b v="0"/>
    <b v="0"/>
    <x v="4"/>
    <x v="4"/>
    <x v="4"/>
  </r>
  <r>
    <x v="660"/>
    <x v="649"/>
    <s v="Fundamental disintermediate matrix"/>
    <n v="9100"/>
    <n v="7438"/>
    <x v="0"/>
    <n v="82"/>
    <x v="385"/>
    <x v="556"/>
    <x v="1"/>
    <s v="USD"/>
    <x v="607"/>
    <n v="1440910800"/>
    <b v="1"/>
    <b v="0"/>
    <x v="3"/>
    <x v="3"/>
    <x v="3"/>
  </r>
  <r>
    <x v="661"/>
    <x v="650"/>
    <s v="Right-sized secondary challenge"/>
    <n v="106800"/>
    <n v="57872"/>
    <x v="0"/>
    <n v="54"/>
    <x v="445"/>
    <x v="557"/>
    <x v="3"/>
    <s v="DKK"/>
    <x v="608"/>
    <n v="1335502800"/>
    <b v="0"/>
    <b v="0"/>
    <x v="17"/>
    <x v="1"/>
    <x v="17"/>
  </r>
  <r>
    <x v="662"/>
    <x v="651"/>
    <s v="Implemented exuding software"/>
    <n v="9100"/>
    <n v="8906"/>
    <x v="0"/>
    <n v="98"/>
    <x v="54"/>
    <x v="558"/>
    <x v="1"/>
    <s v="USD"/>
    <x v="609"/>
    <n v="1544680800"/>
    <b v="0"/>
    <b v="0"/>
    <x v="3"/>
    <x v="3"/>
    <x v="3"/>
  </r>
  <r>
    <x v="663"/>
    <x v="652"/>
    <s v="Total optimizing software"/>
    <n v="10000"/>
    <n v="7724"/>
    <x v="0"/>
    <n v="77"/>
    <x v="215"/>
    <x v="559"/>
    <x v="1"/>
    <s v="USD"/>
    <x v="610"/>
    <n v="1288414800"/>
    <b v="0"/>
    <b v="0"/>
    <x v="3"/>
    <x v="3"/>
    <x v="3"/>
  </r>
  <r>
    <x v="664"/>
    <x v="327"/>
    <s v="Optional maximized attitude"/>
    <n v="79400"/>
    <n v="26571"/>
    <x v="0"/>
    <n v="33"/>
    <x v="446"/>
    <x v="372"/>
    <x v="1"/>
    <s v="USD"/>
    <x v="541"/>
    <n v="1330581600"/>
    <b v="0"/>
    <b v="0"/>
    <x v="17"/>
    <x v="1"/>
    <x v="17"/>
  </r>
  <r>
    <x v="665"/>
    <x v="653"/>
    <s v="Customer-focused impactful extranet"/>
    <n v="5100"/>
    <n v="12219"/>
    <x v="1"/>
    <n v="240"/>
    <x v="447"/>
    <x v="560"/>
    <x v="1"/>
    <s v="USD"/>
    <x v="611"/>
    <n v="1311397200"/>
    <b v="0"/>
    <b v="1"/>
    <x v="4"/>
    <x v="4"/>
    <x v="4"/>
  </r>
  <r>
    <x v="666"/>
    <x v="654"/>
    <s v="Cloned bottom-line success"/>
    <n v="3100"/>
    <n v="1985"/>
    <x v="3"/>
    <n v="64"/>
    <x v="270"/>
    <x v="561"/>
    <x v="1"/>
    <s v="USD"/>
    <x v="612"/>
    <n v="1378357200"/>
    <b v="0"/>
    <b v="1"/>
    <x v="3"/>
    <x v="3"/>
    <x v="3"/>
  </r>
  <r>
    <x v="667"/>
    <x v="655"/>
    <s v="Decentralized bandwidth-monitored ability"/>
    <n v="6900"/>
    <n v="12155"/>
    <x v="1"/>
    <n v="176"/>
    <x v="448"/>
    <x v="562"/>
    <x v="1"/>
    <s v="USD"/>
    <x v="613"/>
    <n v="1411102800"/>
    <b v="0"/>
    <b v="0"/>
    <x v="23"/>
    <x v="8"/>
    <x v="23"/>
  </r>
  <r>
    <x v="668"/>
    <x v="656"/>
    <s v="Programmable leadingedge budgetary management"/>
    <n v="27500"/>
    <n v="5593"/>
    <x v="0"/>
    <n v="20"/>
    <x v="70"/>
    <x v="563"/>
    <x v="1"/>
    <s v="USD"/>
    <x v="614"/>
    <n v="1344834000"/>
    <b v="0"/>
    <b v="0"/>
    <x v="3"/>
    <x v="3"/>
    <x v="3"/>
  </r>
  <r>
    <x v="669"/>
    <x v="657"/>
    <s v="Upgradable bi-directional concept"/>
    <n v="48800"/>
    <n v="175020"/>
    <x v="1"/>
    <n v="359"/>
    <x v="449"/>
    <x v="564"/>
    <x v="6"/>
    <s v="EUR"/>
    <x v="615"/>
    <n v="1499230800"/>
    <b v="0"/>
    <b v="0"/>
    <x v="3"/>
    <x v="3"/>
    <x v="3"/>
  </r>
  <r>
    <x v="670"/>
    <x v="635"/>
    <s v="Re-contextualized homogeneous flexibility"/>
    <n v="16200"/>
    <n v="75955"/>
    <x v="1"/>
    <n v="469"/>
    <x v="450"/>
    <x v="370"/>
    <x v="1"/>
    <s v="USD"/>
    <x v="90"/>
    <n v="1457416800"/>
    <b v="0"/>
    <b v="0"/>
    <x v="7"/>
    <x v="1"/>
    <x v="7"/>
  </r>
  <r>
    <x v="671"/>
    <x v="658"/>
    <s v="Monitored bi-directional standardization"/>
    <n v="97600"/>
    <n v="119127"/>
    <x v="1"/>
    <n v="122"/>
    <x v="451"/>
    <x v="565"/>
    <x v="1"/>
    <s v="USD"/>
    <x v="616"/>
    <n v="1280898000"/>
    <b v="0"/>
    <b v="1"/>
    <x v="3"/>
    <x v="3"/>
    <x v="3"/>
  </r>
  <r>
    <x v="672"/>
    <x v="659"/>
    <s v="Stand-alone grid-enabled leverage"/>
    <n v="197900"/>
    <n v="110689"/>
    <x v="0"/>
    <n v="56"/>
    <x v="452"/>
    <x v="372"/>
    <x v="2"/>
    <s v="AUD"/>
    <x v="617"/>
    <n v="1522472400"/>
    <b v="0"/>
    <b v="0"/>
    <x v="3"/>
    <x v="3"/>
    <x v="3"/>
  </r>
  <r>
    <x v="673"/>
    <x v="660"/>
    <s v="Assimilated regional groupware"/>
    <n v="5600"/>
    <n v="2445"/>
    <x v="0"/>
    <n v="44"/>
    <x v="125"/>
    <x v="566"/>
    <x v="6"/>
    <s v="EUR"/>
    <x v="618"/>
    <n v="1462510800"/>
    <b v="0"/>
    <b v="0"/>
    <x v="7"/>
    <x v="1"/>
    <x v="7"/>
  </r>
  <r>
    <x v="674"/>
    <x v="661"/>
    <s v="Up-sized 24hour instruction set"/>
    <n v="170700"/>
    <n v="57250"/>
    <x v="3"/>
    <n v="34"/>
    <x v="453"/>
    <x v="332"/>
    <x v="1"/>
    <s v="USD"/>
    <x v="619"/>
    <n v="1317790800"/>
    <b v="0"/>
    <b v="0"/>
    <x v="14"/>
    <x v="7"/>
    <x v="14"/>
  </r>
  <r>
    <x v="675"/>
    <x v="662"/>
    <s v="Right-sized web-enabled intranet"/>
    <n v="9700"/>
    <n v="11929"/>
    <x v="1"/>
    <n v="123"/>
    <x v="269"/>
    <x v="567"/>
    <x v="1"/>
    <s v="USD"/>
    <x v="620"/>
    <n v="1568782800"/>
    <b v="0"/>
    <b v="0"/>
    <x v="23"/>
    <x v="8"/>
    <x v="23"/>
  </r>
  <r>
    <x v="676"/>
    <x v="663"/>
    <s v="Expanded needs-based orchestration"/>
    <n v="62300"/>
    <n v="118214"/>
    <x v="1"/>
    <n v="190"/>
    <x v="454"/>
    <x v="568"/>
    <x v="1"/>
    <s v="USD"/>
    <x v="621"/>
    <n v="1349413200"/>
    <b v="0"/>
    <b v="0"/>
    <x v="14"/>
    <x v="7"/>
    <x v="14"/>
  </r>
  <r>
    <x v="677"/>
    <x v="664"/>
    <s v="Organic system-worthy orchestration"/>
    <n v="5300"/>
    <n v="4432"/>
    <x v="0"/>
    <n v="84"/>
    <x v="41"/>
    <x v="569"/>
    <x v="1"/>
    <s v="USD"/>
    <x v="622"/>
    <n v="1472446800"/>
    <b v="0"/>
    <b v="0"/>
    <x v="13"/>
    <x v="5"/>
    <x v="13"/>
  </r>
  <r>
    <x v="678"/>
    <x v="665"/>
    <s v="Inverse static standardization"/>
    <n v="99500"/>
    <n v="17879"/>
    <x v="3"/>
    <n v="18"/>
    <x v="455"/>
    <x v="570"/>
    <x v="1"/>
    <s v="USD"/>
    <x v="35"/>
    <n v="1548050400"/>
    <b v="0"/>
    <b v="0"/>
    <x v="6"/>
    <x v="4"/>
    <x v="6"/>
  </r>
  <r>
    <x v="679"/>
    <x v="307"/>
    <s v="Synchronized motivating solution"/>
    <n v="1400"/>
    <n v="14511"/>
    <x v="1"/>
    <n v="1037"/>
    <x v="456"/>
    <x v="270"/>
    <x v="1"/>
    <s v="USD"/>
    <x v="623"/>
    <n v="1571806800"/>
    <b v="0"/>
    <b v="1"/>
    <x v="0"/>
    <x v="0"/>
    <x v="0"/>
  </r>
  <r>
    <x v="680"/>
    <x v="666"/>
    <s v="Open-source 4thgeneration open system"/>
    <n v="145600"/>
    <n v="141822"/>
    <x v="0"/>
    <n v="97"/>
    <x v="457"/>
    <x v="211"/>
    <x v="1"/>
    <s v="USD"/>
    <x v="624"/>
    <n v="1576476000"/>
    <b v="0"/>
    <b v="1"/>
    <x v="20"/>
    <x v="6"/>
    <x v="20"/>
  </r>
  <r>
    <x v="681"/>
    <x v="667"/>
    <s v="Decentralized context-sensitive superstructure"/>
    <n v="184100"/>
    <n v="159037"/>
    <x v="0"/>
    <n v="86"/>
    <x v="458"/>
    <x v="571"/>
    <x v="1"/>
    <s v="USD"/>
    <x v="625"/>
    <n v="1324965600"/>
    <b v="0"/>
    <b v="0"/>
    <x v="3"/>
    <x v="3"/>
    <x v="3"/>
  </r>
  <r>
    <x v="682"/>
    <x v="668"/>
    <s v="Compatible 5thgeneration concept"/>
    <n v="5400"/>
    <n v="8109"/>
    <x v="1"/>
    <n v="150"/>
    <x v="459"/>
    <x v="572"/>
    <x v="1"/>
    <s v="USD"/>
    <x v="626"/>
    <n v="1387519200"/>
    <b v="0"/>
    <b v="0"/>
    <x v="3"/>
    <x v="3"/>
    <x v="3"/>
  </r>
  <r>
    <x v="683"/>
    <x v="669"/>
    <s v="Virtual systemic intranet"/>
    <n v="2300"/>
    <n v="8244"/>
    <x v="1"/>
    <n v="358"/>
    <x v="98"/>
    <x v="573"/>
    <x v="1"/>
    <s v="USD"/>
    <x v="627"/>
    <n v="1537246800"/>
    <b v="0"/>
    <b v="0"/>
    <x v="3"/>
    <x v="3"/>
    <x v="3"/>
  </r>
  <r>
    <x v="684"/>
    <x v="670"/>
    <s v="Optimized systemic algorithm"/>
    <n v="1400"/>
    <n v="7600"/>
    <x v="1"/>
    <n v="543"/>
    <x v="460"/>
    <x v="574"/>
    <x v="0"/>
    <s v="CAD"/>
    <x v="628"/>
    <n v="1279515600"/>
    <b v="0"/>
    <b v="0"/>
    <x v="9"/>
    <x v="5"/>
    <x v="9"/>
  </r>
  <r>
    <x v="685"/>
    <x v="671"/>
    <s v="Customizable homogeneous firmware"/>
    <n v="140000"/>
    <n v="94501"/>
    <x v="0"/>
    <n v="68"/>
    <x v="461"/>
    <x v="181"/>
    <x v="0"/>
    <s v="CAD"/>
    <x v="629"/>
    <n v="1442379600"/>
    <b v="0"/>
    <b v="0"/>
    <x v="3"/>
    <x v="3"/>
    <x v="3"/>
  </r>
  <r>
    <x v="686"/>
    <x v="672"/>
    <s v="Front-line cohesive extranet"/>
    <n v="7500"/>
    <n v="14381"/>
    <x v="1"/>
    <n v="192"/>
    <x v="38"/>
    <x v="575"/>
    <x v="1"/>
    <s v="USD"/>
    <x v="630"/>
    <n v="1523077200"/>
    <b v="0"/>
    <b v="0"/>
    <x v="8"/>
    <x v="2"/>
    <x v="8"/>
  </r>
  <r>
    <x v="687"/>
    <x v="673"/>
    <s v="Distributed holistic neural-net"/>
    <n v="1500"/>
    <n v="13980"/>
    <x v="1"/>
    <n v="932"/>
    <x v="462"/>
    <x v="576"/>
    <x v="1"/>
    <s v="USD"/>
    <x v="631"/>
    <n v="1489554000"/>
    <b v="0"/>
    <b v="0"/>
    <x v="3"/>
    <x v="3"/>
    <x v="3"/>
  </r>
  <r>
    <x v="688"/>
    <x v="674"/>
    <s v="Devolved client-server monitoring"/>
    <n v="2900"/>
    <n v="12449"/>
    <x v="1"/>
    <n v="429"/>
    <x v="463"/>
    <x v="577"/>
    <x v="1"/>
    <s v="USD"/>
    <x v="632"/>
    <n v="1548482400"/>
    <b v="0"/>
    <b v="1"/>
    <x v="19"/>
    <x v="4"/>
    <x v="19"/>
  </r>
  <r>
    <x v="689"/>
    <x v="675"/>
    <s v="Seamless directional capacity"/>
    <n v="7300"/>
    <n v="7348"/>
    <x v="1"/>
    <n v="101"/>
    <x v="464"/>
    <x v="578"/>
    <x v="1"/>
    <s v="USD"/>
    <x v="633"/>
    <n v="1384063200"/>
    <b v="0"/>
    <b v="0"/>
    <x v="2"/>
    <x v="2"/>
    <x v="2"/>
  </r>
  <r>
    <x v="690"/>
    <x v="676"/>
    <s v="Polarized actuating implementation"/>
    <n v="3600"/>
    <n v="8158"/>
    <x v="1"/>
    <n v="227"/>
    <x v="257"/>
    <x v="579"/>
    <x v="1"/>
    <s v="USD"/>
    <x v="634"/>
    <n v="1322892000"/>
    <b v="0"/>
    <b v="1"/>
    <x v="4"/>
    <x v="4"/>
    <x v="4"/>
  </r>
  <r>
    <x v="691"/>
    <x v="677"/>
    <s v="Front-line disintermediate hub"/>
    <n v="5000"/>
    <n v="7119"/>
    <x v="1"/>
    <n v="142"/>
    <x v="465"/>
    <x v="539"/>
    <x v="1"/>
    <s v="USD"/>
    <x v="635"/>
    <n v="1350709200"/>
    <b v="1"/>
    <b v="1"/>
    <x v="4"/>
    <x v="4"/>
    <x v="4"/>
  </r>
  <r>
    <x v="692"/>
    <x v="678"/>
    <s v="Decentralized 4thgeneration challenge"/>
    <n v="6000"/>
    <n v="5438"/>
    <x v="0"/>
    <n v="91"/>
    <x v="385"/>
    <x v="580"/>
    <x v="4"/>
    <s v="GBP"/>
    <x v="636"/>
    <n v="1564203600"/>
    <b v="0"/>
    <b v="0"/>
    <x v="1"/>
    <x v="1"/>
    <x v="1"/>
  </r>
  <r>
    <x v="693"/>
    <x v="679"/>
    <s v="Reverse-engineered composite hierarchy"/>
    <n v="180400"/>
    <n v="115396"/>
    <x v="0"/>
    <n v="64"/>
    <x v="466"/>
    <x v="366"/>
    <x v="1"/>
    <s v="USD"/>
    <x v="637"/>
    <n v="1509685200"/>
    <b v="0"/>
    <b v="0"/>
    <x v="3"/>
    <x v="3"/>
    <x v="3"/>
  </r>
  <r>
    <x v="694"/>
    <x v="680"/>
    <s v="Programmable tangible ability"/>
    <n v="9100"/>
    <n v="7656"/>
    <x v="0"/>
    <n v="84"/>
    <x v="467"/>
    <x v="581"/>
    <x v="1"/>
    <s v="USD"/>
    <x v="638"/>
    <n v="1514959200"/>
    <b v="0"/>
    <b v="0"/>
    <x v="3"/>
    <x v="3"/>
    <x v="3"/>
  </r>
  <r>
    <x v="695"/>
    <x v="681"/>
    <s v="Configurable full-range emulation"/>
    <n v="9200"/>
    <n v="12322"/>
    <x v="1"/>
    <n v="134"/>
    <x v="468"/>
    <x v="378"/>
    <x v="6"/>
    <s v="EUR"/>
    <x v="639"/>
    <n v="1448863200"/>
    <b v="1"/>
    <b v="0"/>
    <x v="1"/>
    <x v="1"/>
    <x v="1"/>
  </r>
  <r>
    <x v="696"/>
    <x v="682"/>
    <s v="Total real-time hardware"/>
    <n v="164100"/>
    <n v="96888"/>
    <x v="0"/>
    <n v="59"/>
    <x v="469"/>
    <x v="582"/>
    <x v="1"/>
    <s v="USD"/>
    <x v="640"/>
    <n v="1429592400"/>
    <b v="0"/>
    <b v="1"/>
    <x v="3"/>
    <x v="3"/>
    <x v="3"/>
  </r>
  <r>
    <x v="697"/>
    <x v="683"/>
    <s v="Profound system-worthy functionalities"/>
    <n v="128900"/>
    <n v="196960"/>
    <x v="1"/>
    <n v="153"/>
    <x v="470"/>
    <x v="42"/>
    <x v="1"/>
    <s v="USD"/>
    <x v="641"/>
    <n v="1522645200"/>
    <b v="0"/>
    <b v="0"/>
    <x v="5"/>
    <x v="1"/>
    <x v="5"/>
  </r>
  <r>
    <x v="698"/>
    <x v="684"/>
    <s v="Cloned hybrid focus group"/>
    <n v="42100"/>
    <n v="188057"/>
    <x v="1"/>
    <n v="447"/>
    <x v="471"/>
    <x v="94"/>
    <x v="0"/>
    <s v="CAD"/>
    <x v="642"/>
    <n v="1323324000"/>
    <b v="0"/>
    <b v="0"/>
    <x v="8"/>
    <x v="2"/>
    <x v="8"/>
  </r>
  <r>
    <x v="699"/>
    <x v="196"/>
    <s v="Ergonomic dedicated focus group"/>
    <n v="7400"/>
    <n v="6245"/>
    <x v="0"/>
    <n v="84"/>
    <x v="75"/>
    <x v="583"/>
    <x v="1"/>
    <s v="USD"/>
    <x v="230"/>
    <n v="1561525200"/>
    <b v="0"/>
    <b v="0"/>
    <x v="6"/>
    <x v="4"/>
    <x v="6"/>
  </r>
  <r>
    <x v="700"/>
    <x v="685"/>
    <s v="Realigned zero administration paradigm"/>
    <n v="100"/>
    <n v="3"/>
    <x v="0"/>
    <n v="3"/>
    <x v="49"/>
    <x v="236"/>
    <x v="1"/>
    <s v="USD"/>
    <x v="67"/>
    <n v="1265695200"/>
    <b v="0"/>
    <b v="0"/>
    <x v="8"/>
    <x v="2"/>
    <x v="8"/>
  </r>
  <r>
    <x v="701"/>
    <x v="686"/>
    <s v="Open-source multi-tasking methodology"/>
    <n v="52000"/>
    <n v="91014"/>
    <x v="1"/>
    <n v="175"/>
    <x v="472"/>
    <x v="584"/>
    <x v="1"/>
    <s v="USD"/>
    <x v="643"/>
    <n v="1301806800"/>
    <b v="1"/>
    <b v="0"/>
    <x v="3"/>
    <x v="3"/>
    <x v="3"/>
  </r>
  <r>
    <x v="702"/>
    <x v="687"/>
    <s v="Object-based attitude-oriented analyzer"/>
    <n v="8700"/>
    <n v="4710"/>
    <x v="0"/>
    <n v="54"/>
    <x v="100"/>
    <x v="585"/>
    <x v="1"/>
    <s v="USD"/>
    <x v="644"/>
    <n v="1374901200"/>
    <b v="0"/>
    <b v="0"/>
    <x v="8"/>
    <x v="2"/>
    <x v="8"/>
  </r>
  <r>
    <x v="703"/>
    <x v="688"/>
    <s v="Cross-platform tertiary hub"/>
    <n v="63400"/>
    <n v="197728"/>
    <x v="1"/>
    <n v="312"/>
    <x v="473"/>
    <x v="586"/>
    <x v="1"/>
    <s v="USD"/>
    <x v="645"/>
    <n v="1336453200"/>
    <b v="1"/>
    <b v="1"/>
    <x v="18"/>
    <x v="5"/>
    <x v="18"/>
  </r>
  <r>
    <x v="704"/>
    <x v="689"/>
    <s v="Seamless clear-thinking artificial intelligence"/>
    <n v="8700"/>
    <n v="10682"/>
    <x v="1"/>
    <n v="123"/>
    <x v="220"/>
    <x v="587"/>
    <x v="1"/>
    <s v="USD"/>
    <x v="646"/>
    <n v="1468904400"/>
    <b v="0"/>
    <b v="0"/>
    <x v="10"/>
    <x v="4"/>
    <x v="10"/>
  </r>
  <r>
    <x v="705"/>
    <x v="690"/>
    <s v="Centralized tangible success"/>
    <n v="169700"/>
    <n v="168048"/>
    <x v="0"/>
    <n v="99"/>
    <x v="474"/>
    <x v="588"/>
    <x v="4"/>
    <s v="GBP"/>
    <x v="626"/>
    <n v="1387087200"/>
    <b v="0"/>
    <b v="0"/>
    <x v="9"/>
    <x v="5"/>
    <x v="9"/>
  </r>
  <r>
    <x v="706"/>
    <x v="691"/>
    <s v="Customer-focused multimedia methodology"/>
    <n v="108400"/>
    <n v="138586"/>
    <x v="1"/>
    <n v="128"/>
    <x v="475"/>
    <x v="589"/>
    <x v="2"/>
    <s v="AUD"/>
    <x v="647"/>
    <n v="1547445600"/>
    <b v="0"/>
    <b v="1"/>
    <x v="2"/>
    <x v="2"/>
    <x v="2"/>
  </r>
  <r>
    <x v="707"/>
    <x v="692"/>
    <s v="Visionary maximized Local Area Network"/>
    <n v="7300"/>
    <n v="11579"/>
    <x v="1"/>
    <n v="159"/>
    <x v="170"/>
    <x v="590"/>
    <x v="1"/>
    <s v="USD"/>
    <x v="159"/>
    <n v="1547359200"/>
    <b v="0"/>
    <b v="0"/>
    <x v="6"/>
    <x v="4"/>
    <x v="6"/>
  </r>
  <r>
    <x v="708"/>
    <x v="693"/>
    <s v="Secured bifurcated intranet"/>
    <n v="1700"/>
    <n v="12020"/>
    <x v="1"/>
    <n v="707"/>
    <x v="231"/>
    <x v="591"/>
    <x v="5"/>
    <s v="CHF"/>
    <x v="648"/>
    <n v="1496293200"/>
    <b v="0"/>
    <b v="0"/>
    <x v="3"/>
    <x v="3"/>
    <x v="3"/>
  </r>
  <r>
    <x v="709"/>
    <x v="694"/>
    <s v="Grass-roots 4thgeneration product"/>
    <n v="9800"/>
    <n v="13954"/>
    <x v="1"/>
    <n v="142"/>
    <x v="129"/>
    <x v="592"/>
    <x v="6"/>
    <s v="EUR"/>
    <x v="267"/>
    <n v="1335416400"/>
    <b v="0"/>
    <b v="0"/>
    <x v="3"/>
    <x v="3"/>
    <x v="3"/>
  </r>
  <r>
    <x v="710"/>
    <x v="695"/>
    <s v="Reduced next generation info-mediaries"/>
    <n v="4300"/>
    <n v="6358"/>
    <x v="1"/>
    <n v="148"/>
    <x v="476"/>
    <x v="593"/>
    <x v="1"/>
    <s v="USD"/>
    <x v="649"/>
    <n v="1532149200"/>
    <b v="0"/>
    <b v="1"/>
    <x v="3"/>
    <x v="3"/>
    <x v="3"/>
  </r>
  <r>
    <x v="711"/>
    <x v="696"/>
    <s v="Customizable full-range artificial intelligence"/>
    <n v="6200"/>
    <n v="1260"/>
    <x v="0"/>
    <n v="20"/>
    <x v="443"/>
    <x v="594"/>
    <x v="6"/>
    <s v="EUR"/>
    <x v="248"/>
    <n v="1453788000"/>
    <b v="1"/>
    <b v="1"/>
    <x v="3"/>
    <x v="3"/>
    <x v="3"/>
  </r>
  <r>
    <x v="712"/>
    <x v="697"/>
    <s v="Programmable leadingedge contingency"/>
    <n v="800"/>
    <n v="14725"/>
    <x v="1"/>
    <n v="1841"/>
    <x v="381"/>
    <x v="595"/>
    <x v="1"/>
    <s v="USD"/>
    <x v="571"/>
    <n v="1471496400"/>
    <b v="0"/>
    <b v="0"/>
    <x v="3"/>
    <x v="3"/>
    <x v="3"/>
  </r>
  <r>
    <x v="713"/>
    <x v="698"/>
    <s v="Multi-layered global groupware"/>
    <n v="6900"/>
    <n v="11174"/>
    <x v="1"/>
    <n v="162"/>
    <x v="459"/>
    <x v="596"/>
    <x v="1"/>
    <s v="USD"/>
    <x v="650"/>
    <n v="1472878800"/>
    <b v="0"/>
    <b v="0"/>
    <x v="15"/>
    <x v="5"/>
    <x v="15"/>
  </r>
  <r>
    <x v="714"/>
    <x v="699"/>
    <s v="Switchable methodical superstructure"/>
    <n v="38500"/>
    <n v="182036"/>
    <x v="1"/>
    <n v="473"/>
    <x v="477"/>
    <x v="230"/>
    <x v="1"/>
    <s v="USD"/>
    <x v="1"/>
    <n v="1408510800"/>
    <b v="0"/>
    <b v="0"/>
    <x v="1"/>
    <x v="1"/>
    <x v="1"/>
  </r>
  <r>
    <x v="715"/>
    <x v="700"/>
    <s v="Expanded even-keeled portal"/>
    <n v="118000"/>
    <n v="28870"/>
    <x v="0"/>
    <n v="24"/>
    <x v="478"/>
    <x v="159"/>
    <x v="1"/>
    <s v="USD"/>
    <x v="651"/>
    <n v="1281589200"/>
    <b v="0"/>
    <b v="0"/>
    <x v="20"/>
    <x v="6"/>
    <x v="20"/>
  </r>
  <r>
    <x v="716"/>
    <x v="701"/>
    <s v="Advanced modular moderator"/>
    <n v="2000"/>
    <n v="10353"/>
    <x v="1"/>
    <n v="518"/>
    <x v="144"/>
    <x v="597"/>
    <x v="1"/>
    <s v="USD"/>
    <x v="652"/>
    <n v="1375851600"/>
    <b v="0"/>
    <b v="1"/>
    <x v="3"/>
    <x v="3"/>
    <x v="3"/>
  </r>
  <r>
    <x v="717"/>
    <x v="702"/>
    <s v="Reverse-engineered well-modulated ability"/>
    <n v="5600"/>
    <n v="13868"/>
    <x v="1"/>
    <n v="248"/>
    <x v="479"/>
    <x v="499"/>
    <x v="1"/>
    <s v="USD"/>
    <x v="653"/>
    <n v="1315803600"/>
    <b v="0"/>
    <b v="0"/>
    <x v="4"/>
    <x v="4"/>
    <x v="4"/>
  </r>
  <r>
    <x v="718"/>
    <x v="703"/>
    <s v="Expanded optimal pricing structure"/>
    <n v="8300"/>
    <n v="8317"/>
    <x v="1"/>
    <n v="100"/>
    <x v="480"/>
    <x v="127"/>
    <x v="1"/>
    <s v="USD"/>
    <x v="654"/>
    <n v="1373691600"/>
    <b v="0"/>
    <b v="0"/>
    <x v="8"/>
    <x v="2"/>
    <x v="8"/>
  </r>
  <r>
    <x v="719"/>
    <x v="704"/>
    <s v="Down-sized uniform ability"/>
    <n v="6900"/>
    <n v="10557"/>
    <x v="1"/>
    <n v="153"/>
    <x v="300"/>
    <x v="598"/>
    <x v="1"/>
    <s v="USD"/>
    <x v="655"/>
    <n v="1339218000"/>
    <b v="0"/>
    <b v="0"/>
    <x v="13"/>
    <x v="5"/>
    <x v="13"/>
  </r>
  <r>
    <x v="720"/>
    <x v="705"/>
    <s v="Multi-layered upward-trending conglomeration"/>
    <n v="8700"/>
    <n v="3227"/>
    <x v="3"/>
    <n v="37"/>
    <x v="63"/>
    <x v="599"/>
    <x v="3"/>
    <s v="DKK"/>
    <x v="656"/>
    <n v="1520402400"/>
    <b v="0"/>
    <b v="1"/>
    <x v="3"/>
    <x v="3"/>
    <x v="3"/>
  </r>
  <r>
    <x v="721"/>
    <x v="706"/>
    <s v="Open-architected systematic intranet"/>
    <n v="123600"/>
    <n v="5429"/>
    <x v="3"/>
    <n v="4"/>
    <x v="101"/>
    <x v="600"/>
    <x v="1"/>
    <s v="USD"/>
    <x v="657"/>
    <n v="1523336400"/>
    <b v="0"/>
    <b v="0"/>
    <x v="1"/>
    <x v="1"/>
    <x v="1"/>
  </r>
  <r>
    <x v="722"/>
    <x v="707"/>
    <s v="Proactive 24hour frame"/>
    <n v="48500"/>
    <n v="75906"/>
    <x v="1"/>
    <n v="157"/>
    <x v="481"/>
    <x v="372"/>
    <x v="1"/>
    <s v="USD"/>
    <x v="265"/>
    <n v="1512280800"/>
    <b v="0"/>
    <b v="0"/>
    <x v="4"/>
    <x v="4"/>
    <x v="4"/>
  </r>
  <r>
    <x v="723"/>
    <x v="708"/>
    <s v="Exclusive fresh-thinking model"/>
    <n v="4900"/>
    <n v="13250"/>
    <x v="1"/>
    <n v="270"/>
    <x v="358"/>
    <x v="601"/>
    <x v="2"/>
    <s v="AUD"/>
    <x v="658"/>
    <n v="1458709200"/>
    <b v="0"/>
    <b v="0"/>
    <x v="3"/>
    <x v="3"/>
    <x v="3"/>
  </r>
  <r>
    <x v="724"/>
    <x v="709"/>
    <s v="Business-focused encompassing intranet"/>
    <n v="8400"/>
    <n v="11261"/>
    <x v="1"/>
    <n v="134"/>
    <x v="246"/>
    <x v="602"/>
    <x v="4"/>
    <s v="GBP"/>
    <x v="659"/>
    <n v="1414126800"/>
    <b v="0"/>
    <b v="1"/>
    <x v="3"/>
    <x v="3"/>
    <x v="3"/>
  </r>
  <r>
    <x v="725"/>
    <x v="710"/>
    <s v="Optional 6thgeneration access"/>
    <n v="193200"/>
    <n v="97369"/>
    <x v="0"/>
    <n v="50"/>
    <x v="482"/>
    <x v="478"/>
    <x v="1"/>
    <s v="USD"/>
    <x v="660"/>
    <n v="1416204000"/>
    <b v="0"/>
    <b v="0"/>
    <x v="20"/>
    <x v="6"/>
    <x v="20"/>
  </r>
  <r>
    <x v="726"/>
    <x v="711"/>
    <s v="Realigned web-enabled functionalities"/>
    <n v="54300"/>
    <n v="48227"/>
    <x v="3"/>
    <n v="89"/>
    <x v="168"/>
    <x v="603"/>
    <x v="1"/>
    <s v="USD"/>
    <x v="661"/>
    <n v="1288501200"/>
    <b v="0"/>
    <b v="1"/>
    <x v="3"/>
    <x v="3"/>
    <x v="3"/>
  </r>
  <r>
    <x v="727"/>
    <x v="712"/>
    <s v="Enterprise-wide multimedia software"/>
    <n v="8900"/>
    <n v="14685"/>
    <x v="1"/>
    <n v="165"/>
    <x v="483"/>
    <x v="604"/>
    <x v="1"/>
    <s v="USD"/>
    <x v="4"/>
    <n v="1552971600"/>
    <b v="0"/>
    <b v="0"/>
    <x v="2"/>
    <x v="2"/>
    <x v="2"/>
  </r>
  <r>
    <x v="728"/>
    <x v="713"/>
    <s v="Versatile mission-critical knowledgebase"/>
    <n v="4200"/>
    <n v="735"/>
    <x v="0"/>
    <n v="18"/>
    <x v="234"/>
    <x v="605"/>
    <x v="1"/>
    <s v="USD"/>
    <x v="662"/>
    <n v="1465102800"/>
    <b v="0"/>
    <b v="0"/>
    <x v="3"/>
    <x v="3"/>
    <x v="3"/>
  </r>
  <r>
    <x v="729"/>
    <x v="714"/>
    <s v="Multi-lateral object-oriented open system"/>
    <n v="5600"/>
    <n v="10397"/>
    <x v="1"/>
    <n v="186"/>
    <x v="393"/>
    <x v="527"/>
    <x v="1"/>
    <s v="USD"/>
    <x v="663"/>
    <n v="1360130400"/>
    <b v="0"/>
    <b v="0"/>
    <x v="6"/>
    <x v="4"/>
    <x v="6"/>
  </r>
  <r>
    <x v="730"/>
    <x v="715"/>
    <s v="Visionary system-worthy attitude"/>
    <n v="28800"/>
    <n v="118847"/>
    <x v="1"/>
    <n v="413"/>
    <x v="130"/>
    <x v="606"/>
    <x v="0"/>
    <s v="CAD"/>
    <x v="664"/>
    <n v="1432875600"/>
    <b v="0"/>
    <b v="0"/>
    <x v="8"/>
    <x v="2"/>
    <x v="8"/>
  </r>
  <r>
    <x v="731"/>
    <x v="716"/>
    <s v="Synergized content-based hierarchy"/>
    <n v="8000"/>
    <n v="7220"/>
    <x v="3"/>
    <n v="90"/>
    <x v="319"/>
    <x v="607"/>
    <x v="1"/>
    <s v="USD"/>
    <x v="665"/>
    <n v="1500872400"/>
    <b v="0"/>
    <b v="0"/>
    <x v="2"/>
    <x v="2"/>
    <x v="2"/>
  </r>
  <r>
    <x v="732"/>
    <x v="717"/>
    <s v="Business-focused 24hour access"/>
    <n v="117000"/>
    <n v="107622"/>
    <x v="0"/>
    <n v="92"/>
    <x v="484"/>
    <x v="608"/>
    <x v="1"/>
    <s v="USD"/>
    <x v="666"/>
    <n v="1492146000"/>
    <b v="0"/>
    <b v="1"/>
    <x v="1"/>
    <x v="1"/>
    <x v="1"/>
  </r>
  <r>
    <x v="733"/>
    <x v="718"/>
    <s v="Automated hybrid orchestration"/>
    <n v="15800"/>
    <n v="83267"/>
    <x v="1"/>
    <n v="527"/>
    <x v="485"/>
    <x v="609"/>
    <x v="1"/>
    <s v="USD"/>
    <x v="43"/>
    <n v="1407301200"/>
    <b v="0"/>
    <b v="0"/>
    <x v="16"/>
    <x v="1"/>
    <x v="16"/>
  </r>
  <r>
    <x v="734"/>
    <x v="719"/>
    <s v="Exclusive 5thgeneration leverage"/>
    <n v="4200"/>
    <n v="13404"/>
    <x v="1"/>
    <n v="319"/>
    <x v="486"/>
    <x v="253"/>
    <x v="1"/>
    <s v="USD"/>
    <x v="667"/>
    <n v="1486620000"/>
    <b v="0"/>
    <b v="1"/>
    <x v="3"/>
    <x v="3"/>
    <x v="3"/>
  </r>
  <r>
    <x v="735"/>
    <x v="720"/>
    <s v="Grass-roots zero administration alliance"/>
    <n v="37100"/>
    <n v="131404"/>
    <x v="1"/>
    <n v="354"/>
    <x v="487"/>
    <x v="610"/>
    <x v="1"/>
    <s v="USD"/>
    <x v="668"/>
    <n v="1459918800"/>
    <b v="0"/>
    <b v="0"/>
    <x v="14"/>
    <x v="7"/>
    <x v="14"/>
  </r>
  <r>
    <x v="736"/>
    <x v="721"/>
    <s v="Proactive heuristic orchestration"/>
    <n v="7700"/>
    <n v="2533"/>
    <x v="3"/>
    <n v="33"/>
    <x v="226"/>
    <x v="611"/>
    <x v="1"/>
    <s v="USD"/>
    <x v="669"/>
    <n v="1424757600"/>
    <b v="0"/>
    <b v="0"/>
    <x v="9"/>
    <x v="5"/>
    <x v="9"/>
  </r>
  <r>
    <x v="737"/>
    <x v="722"/>
    <s v="Function-based systematic Graphical User Interface"/>
    <n v="3700"/>
    <n v="5028"/>
    <x v="1"/>
    <n v="136"/>
    <x v="80"/>
    <x v="612"/>
    <x v="1"/>
    <s v="USD"/>
    <x v="670"/>
    <n v="1479880800"/>
    <b v="0"/>
    <b v="0"/>
    <x v="7"/>
    <x v="1"/>
    <x v="7"/>
  </r>
  <r>
    <x v="738"/>
    <x v="486"/>
    <s v="Extended zero administration software"/>
    <n v="74700"/>
    <n v="1557"/>
    <x v="0"/>
    <n v="2"/>
    <x v="27"/>
    <x v="613"/>
    <x v="1"/>
    <s v="USD"/>
    <x v="671"/>
    <n v="1418018400"/>
    <b v="0"/>
    <b v="1"/>
    <x v="3"/>
    <x v="3"/>
    <x v="3"/>
  </r>
  <r>
    <x v="739"/>
    <x v="723"/>
    <s v="Multi-tiered discrete support"/>
    <n v="10000"/>
    <n v="6100"/>
    <x v="0"/>
    <n v="61"/>
    <x v="271"/>
    <x v="614"/>
    <x v="1"/>
    <s v="USD"/>
    <x v="672"/>
    <n v="1341032400"/>
    <b v="0"/>
    <b v="0"/>
    <x v="7"/>
    <x v="1"/>
    <x v="7"/>
  </r>
  <r>
    <x v="740"/>
    <x v="724"/>
    <s v="Phased system-worthy conglomeration"/>
    <n v="5300"/>
    <n v="1592"/>
    <x v="0"/>
    <n v="30"/>
    <x v="36"/>
    <x v="615"/>
    <x v="1"/>
    <s v="USD"/>
    <x v="673"/>
    <n v="1486360800"/>
    <b v="0"/>
    <b v="0"/>
    <x v="3"/>
    <x v="3"/>
    <x v="3"/>
  </r>
  <r>
    <x v="741"/>
    <x v="287"/>
    <s v="Balanced mobile alliance"/>
    <n v="1200"/>
    <n v="14150"/>
    <x v="1"/>
    <n v="1179"/>
    <x v="406"/>
    <x v="616"/>
    <x v="1"/>
    <s v="USD"/>
    <x v="674"/>
    <n v="1274677200"/>
    <b v="0"/>
    <b v="0"/>
    <x v="3"/>
    <x v="3"/>
    <x v="3"/>
  </r>
  <r>
    <x v="742"/>
    <x v="725"/>
    <s v="Reactive solution-oriented groupware"/>
    <n v="1200"/>
    <n v="13513"/>
    <x v="1"/>
    <n v="1126"/>
    <x v="393"/>
    <x v="86"/>
    <x v="1"/>
    <s v="USD"/>
    <x v="675"/>
    <n v="1267509600"/>
    <b v="0"/>
    <b v="0"/>
    <x v="5"/>
    <x v="1"/>
    <x v="5"/>
  </r>
  <r>
    <x v="743"/>
    <x v="726"/>
    <s v="Exclusive bandwidth-monitored orchestration"/>
    <n v="3900"/>
    <n v="504"/>
    <x v="0"/>
    <n v="13"/>
    <x v="68"/>
    <x v="617"/>
    <x v="1"/>
    <s v="USD"/>
    <x v="676"/>
    <n v="1445922000"/>
    <b v="0"/>
    <b v="1"/>
    <x v="3"/>
    <x v="3"/>
    <x v="3"/>
  </r>
  <r>
    <x v="744"/>
    <x v="727"/>
    <s v="Intuitive exuding initiative"/>
    <n v="2000"/>
    <n v="14240"/>
    <x v="1"/>
    <n v="712"/>
    <x v="382"/>
    <x v="618"/>
    <x v="1"/>
    <s v="USD"/>
    <x v="342"/>
    <n v="1534050000"/>
    <b v="0"/>
    <b v="1"/>
    <x v="3"/>
    <x v="3"/>
    <x v="3"/>
  </r>
  <r>
    <x v="745"/>
    <x v="728"/>
    <s v="Streamlined needs-based knowledge user"/>
    <n v="6900"/>
    <n v="2091"/>
    <x v="0"/>
    <n v="30"/>
    <x v="298"/>
    <x v="619"/>
    <x v="1"/>
    <s v="USD"/>
    <x v="677"/>
    <n v="1277528400"/>
    <b v="0"/>
    <b v="0"/>
    <x v="8"/>
    <x v="2"/>
    <x v="8"/>
  </r>
  <r>
    <x v="746"/>
    <x v="729"/>
    <s v="Automated system-worthy structure"/>
    <n v="55800"/>
    <n v="118580"/>
    <x v="1"/>
    <n v="213"/>
    <x v="488"/>
    <x v="33"/>
    <x v="1"/>
    <s v="USD"/>
    <x v="678"/>
    <n v="1318568400"/>
    <b v="0"/>
    <b v="0"/>
    <x v="2"/>
    <x v="2"/>
    <x v="2"/>
  </r>
  <r>
    <x v="747"/>
    <x v="730"/>
    <s v="Secured clear-thinking intranet"/>
    <n v="4900"/>
    <n v="11214"/>
    <x v="1"/>
    <n v="229"/>
    <x v="489"/>
    <x v="620"/>
    <x v="1"/>
    <s v="USD"/>
    <x v="679"/>
    <n v="1284354000"/>
    <b v="0"/>
    <b v="0"/>
    <x v="3"/>
    <x v="3"/>
    <x v="3"/>
  </r>
  <r>
    <x v="748"/>
    <x v="731"/>
    <s v="Cloned actuating architecture"/>
    <n v="194900"/>
    <n v="68137"/>
    <x v="3"/>
    <n v="35"/>
    <x v="490"/>
    <x v="606"/>
    <x v="1"/>
    <s v="USD"/>
    <x v="680"/>
    <n v="1269579600"/>
    <b v="0"/>
    <b v="1"/>
    <x v="10"/>
    <x v="4"/>
    <x v="10"/>
  </r>
  <r>
    <x v="749"/>
    <x v="732"/>
    <s v="Down-sized needs-based task-force"/>
    <n v="8600"/>
    <n v="13527"/>
    <x v="1"/>
    <n v="157"/>
    <x v="491"/>
    <x v="621"/>
    <x v="6"/>
    <s v="EUR"/>
    <x v="681"/>
    <n v="1413781200"/>
    <b v="0"/>
    <b v="1"/>
    <x v="8"/>
    <x v="2"/>
    <x v="8"/>
  </r>
  <r>
    <x v="750"/>
    <x v="733"/>
    <s v="Extended responsive Internet solution"/>
    <n v="100"/>
    <n v="1"/>
    <x v="0"/>
    <n v="1"/>
    <x v="49"/>
    <x v="98"/>
    <x v="4"/>
    <s v="GBP"/>
    <x v="682"/>
    <n v="1280120400"/>
    <b v="0"/>
    <b v="0"/>
    <x v="5"/>
    <x v="1"/>
    <x v="5"/>
  </r>
  <r>
    <x v="751"/>
    <x v="734"/>
    <s v="Universal value-added moderator"/>
    <n v="3600"/>
    <n v="8363"/>
    <x v="1"/>
    <n v="232"/>
    <x v="492"/>
    <x v="622"/>
    <x v="1"/>
    <s v="USD"/>
    <x v="683"/>
    <n v="1459486800"/>
    <b v="1"/>
    <b v="1"/>
    <x v="9"/>
    <x v="5"/>
    <x v="9"/>
  </r>
  <r>
    <x v="752"/>
    <x v="735"/>
    <s v="Sharable motivating emulation"/>
    <n v="5800"/>
    <n v="5362"/>
    <x v="3"/>
    <n v="92"/>
    <x v="493"/>
    <x v="307"/>
    <x v="1"/>
    <s v="USD"/>
    <x v="684"/>
    <n v="1282539600"/>
    <b v="0"/>
    <b v="1"/>
    <x v="3"/>
    <x v="3"/>
    <x v="3"/>
  </r>
  <r>
    <x v="753"/>
    <x v="736"/>
    <s v="Networked web-enabled product"/>
    <n v="4700"/>
    <n v="12065"/>
    <x v="1"/>
    <n v="257"/>
    <x v="231"/>
    <x v="623"/>
    <x v="1"/>
    <s v="USD"/>
    <x v="674"/>
    <n v="1275886800"/>
    <b v="0"/>
    <b v="0"/>
    <x v="14"/>
    <x v="7"/>
    <x v="14"/>
  </r>
  <r>
    <x v="754"/>
    <x v="737"/>
    <s v="Advanced dedicated encoding"/>
    <n v="70400"/>
    <n v="118603"/>
    <x v="1"/>
    <n v="168"/>
    <x v="494"/>
    <x v="624"/>
    <x v="1"/>
    <s v="USD"/>
    <x v="685"/>
    <n v="1355983200"/>
    <b v="0"/>
    <b v="0"/>
    <x v="3"/>
    <x v="3"/>
    <x v="3"/>
  </r>
  <r>
    <x v="755"/>
    <x v="738"/>
    <s v="Stand-alone multi-state project"/>
    <n v="4500"/>
    <n v="7496"/>
    <x v="1"/>
    <n v="167"/>
    <x v="495"/>
    <x v="625"/>
    <x v="3"/>
    <s v="DKK"/>
    <x v="605"/>
    <n v="1515391200"/>
    <b v="0"/>
    <b v="1"/>
    <x v="3"/>
    <x v="3"/>
    <x v="3"/>
  </r>
  <r>
    <x v="756"/>
    <x v="739"/>
    <s v="Customizable bi-directional monitoring"/>
    <n v="1300"/>
    <n v="10037"/>
    <x v="1"/>
    <n v="772"/>
    <x v="496"/>
    <x v="626"/>
    <x v="1"/>
    <s v="USD"/>
    <x v="686"/>
    <n v="1422252000"/>
    <b v="0"/>
    <b v="0"/>
    <x v="3"/>
    <x v="3"/>
    <x v="3"/>
  </r>
  <r>
    <x v="757"/>
    <x v="740"/>
    <s v="Profit-focused motivating function"/>
    <n v="1400"/>
    <n v="5696"/>
    <x v="1"/>
    <n v="407"/>
    <x v="493"/>
    <x v="627"/>
    <x v="1"/>
    <s v="USD"/>
    <x v="687"/>
    <n v="1305522000"/>
    <b v="0"/>
    <b v="0"/>
    <x v="6"/>
    <x v="4"/>
    <x v="6"/>
  </r>
  <r>
    <x v="758"/>
    <x v="741"/>
    <s v="Proactive systemic firmware"/>
    <n v="29600"/>
    <n v="167005"/>
    <x v="1"/>
    <n v="564"/>
    <x v="497"/>
    <x v="628"/>
    <x v="0"/>
    <s v="CAD"/>
    <x v="688"/>
    <n v="1414904400"/>
    <b v="0"/>
    <b v="0"/>
    <x v="1"/>
    <x v="1"/>
    <x v="1"/>
  </r>
  <r>
    <x v="759"/>
    <x v="742"/>
    <s v="Grass-roots upward-trending installation"/>
    <n v="167500"/>
    <n v="114615"/>
    <x v="0"/>
    <n v="68"/>
    <x v="498"/>
    <x v="629"/>
    <x v="1"/>
    <s v="USD"/>
    <x v="689"/>
    <n v="1520402400"/>
    <b v="0"/>
    <b v="0"/>
    <x v="5"/>
    <x v="1"/>
    <x v="5"/>
  </r>
  <r>
    <x v="760"/>
    <x v="743"/>
    <s v="Virtual heuristic hub"/>
    <n v="48300"/>
    <n v="16592"/>
    <x v="0"/>
    <n v="34"/>
    <x v="155"/>
    <x v="630"/>
    <x v="6"/>
    <s v="EUR"/>
    <x v="690"/>
    <n v="1567141200"/>
    <b v="0"/>
    <b v="1"/>
    <x v="11"/>
    <x v="6"/>
    <x v="11"/>
  </r>
  <r>
    <x v="761"/>
    <x v="744"/>
    <s v="Customizable leadingedge model"/>
    <n v="2200"/>
    <n v="14420"/>
    <x v="1"/>
    <n v="655"/>
    <x v="499"/>
    <x v="631"/>
    <x v="1"/>
    <s v="USD"/>
    <x v="691"/>
    <n v="1501131600"/>
    <b v="0"/>
    <b v="0"/>
    <x v="1"/>
    <x v="1"/>
    <x v="1"/>
  </r>
  <r>
    <x v="762"/>
    <x v="307"/>
    <s v="Upgradable uniform service-desk"/>
    <n v="3500"/>
    <n v="6204"/>
    <x v="1"/>
    <n v="177"/>
    <x v="16"/>
    <x v="470"/>
    <x v="2"/>
    <s v="AUD"/>
    <x v="692"/>
    <n v="1355032800"/>
    <b v="0"/>
    <b v="0"/>
    <x v="17"/>
    <x v="1"/>
    <x v="17"/>
  </r>
  <r>
    <x v="763"/>
    <x v="745"/>
    <s v="Inverse client-driven product"/>
    <n v="5600"/>
    <n v="6338"/>
    <x v="1"/>
    <n v="113"/>
    <x v="500"/>
    <x v="632"/>
    <x v="1"/>
    <s v="USD"/>
    <x v="693"/>
    <n v="1339477200"/>
    <b v="0"/>
    <b v="1"/>
    <x v="3"/>
    <x v="3"/>
    <x v="3"/>
  </r>
  <r>
    <x v="764"/>
    <x v="746"/>
    <s v="Managed bandwidth-monitored system engine"/>
    <n v="1100"/>
    <n v="8010"/>
    <x v="1"/>
    <n v="728"/>
    <x v="496"/>
    <x v="486"/>
    <x v="1"/>
    <s v="USD"/>
    <x v="694"/>
    <n v="1305954000"/>
    <b v="0"/>
    <b v="0"/>
    <x v="1"/>
    <x v="1"/>
    <x v="1"/>
  </r>
  <r>
    <x v="765"/>
    <x v="747"/>
    <s v="Advanced transitional help-desk"/>
    <n v="3900"/>
    <n v="8125"/>
    <x v="1"/>
    <n v="208"/>
    <x v="40"/>
    <x v="633"/>
    <x v="1"/>
    <s v="USD"/>
    <x v="695"/>
    <n v="1494392400"/>
    <b v="1"/>
    <b v="1"/>
    <x v="7"/>
    <x v="1"/>
    <x v="7"/>
  </r>
  <r>
    <x v="766"/>
    <x v="748"/>
    <s v="De-engineered disintermediate encryption"/>
    <n v="43800"/>
    <n v="13653"/>
    <x v="0"/>
    <n v="31"/>
    <x v="501"/>
    <x v="634"/>
    <x v="2"/>
    <s v="AUD"/>
    <x v="123"/>
    <n v="1537419600"/>
    <b v="0"/>
    <b v="0"/>
    <x v="22"/>
    <x v="4"/>
    <x v="22"/>
  </r>
  <r>
    <x v="767"/>
    <x v="749"/>
    <s v="Upgradable attitude-oriented project"/>
    <n v="97200"/>
    <n v="55372"/>
    <x v="0"/>
    <n v="57"/>
    <x v="502"/>
    <x v="635"/>
    <x v="1"/>
    <s v="USD"/>
    <x v="696"/>
    <n v="1447999200"/>
    <b v="0"/>
    <b v="0"/>
    <x v="18"/>
    <x v="5"/>
    <x v="18"/>
  </r>
  <r>
    <x v="768"/>
    <x v="750"/>
    <s v="Fundamental zero tolerance alliance"/>
    <n v="4800"/>
    <n v="11088"/>
    <x v="1"/>
    <n v="231"/>
    <x v="503"/>
    <x v="636"/>
    <x v="1"/>
    <s v="USD"/>
    <x v="626"/>
    <n v="1388037600"/>
    <b v="0"/>
    <b v="0"/>
    <x v="3"/>
    <x v="3"/>
    <x v="3"/>
  </r>
  <r>
    <x v="769"/>
    <x v="751"/>
    <s v="Devolved 24hour forecast"/>
    <n v="125600"/>
    <n v="109106"/>
    <x v="0"/>
    <n v="87"/>
    <x v="504"/>
    <x v="637"/>
    <x v="1"/>
    <s v="USD"/>
    <x v="697"/>
    <n v="1378789200"/>
    <b v="0"/>
    <b v="0"/>
    <x v="11"/>
    <x v="6"/>
    <x v="11"/>
  </r>
  <r>
    <x v="770"/>
    <x v="752"/>
    <s v="User-centric attitude-oriented intranet"/>
    <n v="4300"/>
    <n v="11642"/>
    <x v="1"/>
    <n v="271"/>
    <x v="505"/>
    <x v="638"/>
    <x v="6"/>
    <s v="EUR"/>
    <x v="698"/>
    <n v="1398056400"/>
    <b v="0"/>
    <b v="1"/>
    <x v="3"/>
    <x v="3"/>
    <x v="3"/>
  </r>
  <r>
    <x v="771"/>
    <x v="753"/>
    <s v="Self-enabling 5thgeneration paradigm"/>
    <n v="5600"/>
    <n v="2769"/>
    <x v="3"/>
    <n v="49"/>
    <x v="150"/>
    <x v="639"/>
    <x v="1"/>
    <s v="USD"/>
    <x v="699"/>
    <n v="1550815200"/>
    <b v="0"/>
    <b v="0"/>
    <x v="3"/>
    <x v="3"/>
    <x v="3"/>
  </r>
  <r>
    <x v="772"/>
    <x v="754"/>
    <s v="Persistent 3rdgeneration moratorium"/>
    <n v="149600"/>
    <n v="169586"/>
    <x v="1"/>
    <n v="113"/>
    <x v="506"/>
    <x v="640"/>
    <x v="1"/>
    <s v="USD"/>
    <x v="700"/>
    <n v="1550037600"/>
    <b v="0"/>
    <b v="0"/>
    <x v="7"/>
    <x v="1"/>
    <x v="7"/>
  </r>
  <r>
    <x v="773"/>
    <x v="755"/>
    <s v="Cross-platform empowering project"/>
    <n v="53100"/>
    <n v="101185"/>
    <x v="1"/>
    <n v="191"/>
    <x v="507"/>
    <x v="194"/>
    <x v="1"/>
    <s v="USD"/>
    <x v="701"/>
    <n v="1492923600"/>
    <b v="0"/>
    <b v="0"/>
    <x v="3"/>
    <x v="3"/>
    <x v="3"/>
  </r>
  <r>
    <x v="774"/>
    <x v="756"/>
    <s v="Polarized user-facing interface"/>
    <n v="5000"/>
    <n v="6775"/>
    <x v="1"/>
    <n v="136"/>
    <x v="373"/>
    <x v="641"/>
    <x v="6"/>
    <s v="EUR"/>
    <x v="702"/>
    <n v="1467522000"/>
    <b v="0"/>
    <b v="0"/>
    <x v="2"/>
    <x v="2"/>
    <x v="2"/>
  </r>
  <r>
    <x v="775"/>
    <x v="757"/>
    <s v="Customer-focused non-volatile framework"/>
    <n v="9400"/>
    <n v="968"/>
    <x v="0"/>
    <n v="10"/>
    <x v="234"/>
    <x v="642"/>
    <x v="1"/>
    <s v="USD"/>
    <x v="703"/>
    <n v="1416117600"/>
    <b v="0"/>
    <b v="0"/>
    <x v="1"/>
    <x v="1"/>
    <x v="1"/>
  </r>
  <r>
    <x v="776"/>
    <x v="758"/>
    <s v="Synchronized multimedia frame"/>
    <n v="110800"/>
    <n v="72623"/>
    <x v="0"/>
    <n v="66"/>
    <x v="508"/>
    <x v="640"/>
    <x v="1"/>
    <s v="USD"/>
    <x v="704"/>
    <n v="1563771600"/>
    <b v="0"/>
    <b v="0"/>
    <x v="3"/>
    <x v="3"/>
    <x v="3"/>
  </r>
  <r>
    <x v="777"/>
    <x v="759"/>
    <s v="Open-architected stable algorithm"/>
    <n v="93800"/>
    <n v="45987"/>
    <x v="0"/>
    <n v="49"/>
    <x v="103"/>
    <x v="643"/>
    <x v="1"/>
    <s v="USD"/>
    <x v="431"/>
    <n v="1319259600"/>
    <b v="0"/>
    <b v="0"/>
    <x v="3"/>
    <x v="3"/>
    <x v="3"/>
  </r>
  <r>
    <x v="778"/>
    <x v="760"/>
    <s v="Cross-platform optimizing website"/>
    <n v="1300"/>
    <n v="10243"/>
    <x v="1"/>
    <n v="788"/>
    <x v="5"/>
    <x v="644"/>
    <x v="5"/>
    <s v="CHF"/>
    <x v="705"/>
    <n v="1313643600"/>
    <b v="0"/>
    <b v="0"/>
    <x v="10"/>
    <x v="4"/>
    <x v="10"/>
  </r>
  <r>
    <x v="779"/>
    <x v="761"/>
    <s v="Public-key actuating projection"/>
    <n v="108700"/>
    <n v="87293"/>
    <x v="0"/>
    <n v="80"/>
    <x v="509"/>
    <x v="13"/>
    <x v="1"/>
    <s v="USD"/>
    <x v="706"/>
    <n v="1440306000"/>
    <b v="0"/>
    <b v="1"/>
    <x v="3"/>
    <x v="3"/>
    <x v="3"/>
  </r>
  <r>
    <x v="780"/>
    <x v="762"/>
    <s v="Implemented intangible instruction set"/>
    <n v="5100"/>
    <n v="5421"/>
    <x v="1"/>
    <n v="106"/>
    <x v="55"/>
    <x v="645"/>
    <x v="1"/>
    <s v="USD"/>
    <x v="707"/>
    <n v="1470805200"/>
    <b v="0"/>
    <b v="1"/>
    <x v="6"/>
    <x v="4"/>
    <x v="6"/>
  </r>
  <r>
    <x v="781"/>
    <x v="763"/>
    <s v="Cross-group interactive architecture"/>
    <n v="8700"/>
    <n v="4414"/>
    <x v="3"/>
    <n v="51"/>
    <x v="75"/>
    <x v="646"/>
    <x v="5"/>
    <s v="CHF"/>
    <x v="708"/>
    <n v="1292911200"/>
    <b v="0"/>
    <b v="0"/>
    <x v="3"/>
    <x v="3"/>
    <x v="3"/>
  </r>
  <r>
    <x v="782"/>
    <x v="764"/>
    <s v="Centralized asymmetric framework"/>
    <n v="5100"/>
    <n v="10981"/>
    <x v="1"/>
    <n v="215"/>
    <x v="510"/>
    <x v="647"/>
    <x v="1"/>
    <s v="USD"/>
    <x v="709"/>
    <n v="1301374800"/>
    <b v="0"/>
    <b v="1"/>
    <x v="10"/>
    <x v="4"/>
    <x v="10"/>
  </r>
  <r>
    <x v="783"/>
    <x v="765"/>
    <s v="Down-sized systematic utilization"/>
    <n v="7400"/>
    <n v="10451"/>
    <x v="1"/>
    <n v="141"/>
    <x v="188"/>
    <x v="523"/>
    <x v="1"/>
    <s v="USD"/>
    <x v="710"/>
    <n v="1387864800"/>
    <b v="0"/>
    <b v="0"/>
    <x v="1"/>
    <x v="1"/>
    <x v="1"/>
  </r>
  <r>
    <x v="784"/>
    <x v="766"/>
    <s v="Profound fault-tolerant model"/>
    <n v="88900"/>
    <n v="102535"/>
    <x v="1"/>
    <n v="115"/>
    <x v="511"/>
    <x v="8"/>
    <x v="1"/>
    <s v="USD"/>
    <x v="711"/>
    <n v="1458190800"/>
    <b v="0"/>
    <b v="0"/>
    <x v="2"/>
    <x v="2"/>
    <x v="2"/>
  </r>
  <r>
    <x v="785"/>
    <x v="767"/>
    <s v="Multi-channeled bi-directional moratorium"/>
    <n v="6700"/>
    <n v="12939"/>
    <x v="1"/>
    <n v="193"/>
    <x v="78"/>
    <x v="648"/>
    <x v="2"/>
    <s v="AUD"/>
    <x v="157"/>
    <n v="1559278800"/>
    <b v="0"/>
    <b v="1"/>
    <x v="10"/>
    <x v="4"/>
    <x v="10"/>
  </r>
  <r>
    <x v="786"/>
    <x v="768"/>
    <s v="Object-based content-based ability"/>
    <n v="1500"/>
    <n v="10946"/>
    <x v="1"/>
    <n v="730"/>
    <x v="512"/>
    <x v="649"/>
    <x v="6"/>
    <s v="EUR"/>
    <x v="630"/>
    <n v="1522731600"/>
    <b v="0"/>
    <b v="1"/>
    <x v="17"/>
    <x v="1"/>
    <x v="17"/>
  </r>
  <r>
    <x v="787"/>
    <x v="769"/>
    <s v="Progressive coherent secured line"/>
    <n v="61200"/>
    <n v="60994"/>
    <x v="0"/>
    <n v="100"/>
    <x v="513"/>
    <x v="150"/>
    <x v="0"/>
    <s v="CAD"/>
    <x v="712"/>
    <n v="1306731600"/>
    <b v="0"/>
    <b v="0"/>
    <x v="1"/>
    <x v="1"/>
    <x v="1"/>
  </r>
  <r>
    <x v="788"/>
    <x v="770"/>
    <s v="Synchronized directional capability"/>
    <n v="3600"/>
    <n v="3174"/>
    <x v="2"/>
    <n v="88"/>
    <x v="249"/>
    <x v="650"/>
    <x v="1"/>
    <s v="USD"/>
    <x v="93"/>
    <n v="1352527200"/>
    <b v="0"/>
    <b v="0"/>
    <x v="10"/>
    <x v="4"/>
    <x v="10"/>
  </r>
  <r>
    <x v="789"/>
    <x v="771"/>
    <s v="Cross-platform composite migration"/>
    <n v="9000"/>
    <n v="3351"/>
    <x v="0"/>
    <n v="37"/>
    <x v="430"/>
    <x v="651"/>
    <x v="1"/>
    <s v="USD"/>
    <x v="713"/>
    <n v="1404363600"/>
    <b v="0"/>
    <b v="0"/>
    <x v="3"/>
    <x v="3"/>
    <x v="3"/>
  </r>
  <r>
    <x v="790"/>
    <x v="772"/>
    <s v="Operative local pricing structure"/>
    <n v="185900"/>
    <n v="56774"/>
    <x v="3"/>
    <n v="31"/>
    <x v="260"/>
    <x v="652"/>
    <x v="1"/>
    <s v="USD"/>
    <x v="714"/>
    <n v="1266645600"/>
    <b v="0"/>
    <b v="0"/>
    <x v="3"/>
    <x v="3"/>
    <x v="3"/>
  </r>
  <r>
    <x v="791"/>
    <x v="773"/>
    <s v="Optional web-enabled extranet"/>
    <n v="2100"/>
    <n v="540"/>
    <x v="0"/>
    <n v="26"/>
    <x v="514"/>
    <x v="594"/>
    <x v="1"/>
    <s v="USD"/>
    <x v="715"/>
    <n v="1482818400"/>
    <b v="0"/>
    <b v="0"/>
    <x v="0"/>
    <x v="0"/>
    <x v="0"/>
  </r>
  <r>
    <x v="792"/>
    <x v="774"/>
    <s v="Reduced 6thgeneration intranet"/>
    <n v="2000"/>
    <n v="680"/>
    <x v="0"/>
    <n v="34"/>
    <x v="243"/>
    <x v="653"/>
    <x v="1"/>
    <s v="USD"/>
    <x v="716"/>
    <n v="1374642000"/>
    <b v="0"/>
    <b v="1"/>
    <x v="3"/>
    <x v="3"/>
    <x v="3"/>
  </r>
  <r>
    <x v="793"/>
    <x v="775"/>
    <s v="Networked disintermediate leverage"/>
    <n v="1100"/>
    <n v="13045"/>
    <x v="1"/>
    <n v="1186"/>
    <x v="483"/>
    <x v="654"/>
    <x v="5"/>
    <s v="CHF"/>
    <x v="448"/>
    <n v="1372482000"/>
    <b v="0"/>
    <b v="0"/>
    <x v="9"/>
    <x v="5"/>
    <x v="9"/>
  </r>
  <r>
    <x v="794"/>
    <x v="776"/>
    <s v="Optional optimal website"/>
    <n v="6600"/>
    <n v="8276"/>
    <x v="1"/>
    <n v="125"/>
    <x v="460"/>
    <x v="655"/>
    <x v="1"/>
    <s v="USD"/>
    <x v="717"/>
    <n v="1514959200"/>
    <b v="0"/>
    <b v="0"/>
    <x v="1"/>
    <x v="1"/>
    <x v="1"/>
  </r>
  <r>
    <x v="795"/>
    <x v="777"/>
    <s v="Stand-alone asynchronous functionalities"/>
    <n v="7100"/>
    <n v="1022"/>
    <x v="0"/>
    <n v="14"/>
    <x v="249"/>
    <x v="607"/>
    <x v="1"/>
    <s v="USD"/>
    <x v="718"/>
    <n v="1478235600"/>
    <b v="0"/>
    <b v="0"/>
    <x v="6"/>
    <x v="4"/>
    <x v="6"/>
  </r>
  <r>
    <x v="796"/>
    <x v="778"/>
    <s v="Profound full-range open system"/>
    <n v="7800"/>
    <n v="4275"/>
    <x v="0"/>
    <n v="55"/>
    <x v="373"/>
    <x v="656"/>
    <x v="1"/>
    <s v="USD"/>
    <x v="719"/>
    <n v="1408078800"/>
    <b v="0"/>
    <b v="1"/>
    <x v="20"/>
    <x v="6"/>
    <x v="20"/>
  </r>
  <r>
    <x v="797"/>
    <x v="779"/>
    <s v="Optional tangible utilization"/>
    <n v="7600"/>
    <n v="8332"/>
    <x v="1"/>
    <n v="110"/>
    <x v="515"/>
    <x v="657"/>
    <x v="1"/>
    <s v="USD"/>
    <x v="720"/>
    <n v="1548136800"/>
    <b v="0"/>
    <b v="0"/>
    <x v="2"/>
    <x v="2"/>
    <x v="2"/>
  </r>
  <r>
    <x v="798"/>
    <x v="780"/>
    <s v="Seamless maximized product"/>
    <n v="3400"/>
    <n v="6408"/>
    <x v="1"/>
    <n v="188"/>
    <x v="246"/>
    <x v="658"/>
    <x v="1"/>
    <s v="USD"/>
    <x v="721"/>
    <n v="1340859600"/>
    <b v="0"/>
    <b v="1"/>
    <x v="3"/>
    <x v="3"/>
    <x v="3"/>
  </r>
  <r>
    <x v="799"/>
    <x v="781"/>
    <s v="Devolved tertiary time-frame"/>
    <n v="84500"/>
    <n v="73522"/>
    <x v="0"/>
    <n v="87"/>
    <x v="516"/>
    <x v="659"/>
    <x v="4"/>
    <s v="GBP"/>
    <x v="722"/>
    <n v="1454479200"/>
    <b v="0"/>
    <b v="0"/>
    <x v="3"/>
    <x v="3"/>
    <x v="3"/>
  </r>
  <r>
    <x v="800"/>
    <x v="782"/>
    <s v="Centralized regional function"/>
    <n v="100"/>
    <n v="1"/>
    <x v="0"/>
    <n v="1"/>
    <x v="49"/>
    <x v="98"/>
    <x v="5"/>
    <s v="CHF"/>
    <x v="139"/>
    <n v="1434430800"/>
    <b v="0"/>
    <b v="0"/>
    <x v="1"/>
    <x v="1"/>
    <x v="1"/>
  </r>
  <r>
    <x v="801"/>
    <x v="783"/>
    <s v="User-friendly high-level initiative"/>
    <n v="2300"/>
    <n v="4667"/>
    <x v="1"/>
    <n v="203"/>
    <x v="88"/>
    <x v="660"/>
    <x v="1"/>
    <s v="USD"/>
    <x v="723"/>
    <n v="1579672800"/>
    <b v="0"/>
    <b v="1"/>
    <x v="14"/>
    <x v="7"/>
    <x v="14"/>
  </r>
  <r>
    <x v="802"/>
    <x v="784"/>
    <s v="Reverse-engineered zero-defect infrastructure"/>
    <n v="6200"/>
    <n v="12216"/>
    <x v="1"/>
    <n v="197"/>
    <x v="23"/>
    <x v="661"/>
    <x v="1"/>
    <s v="USD"/>
    <x v="704"/>
    <n v="1562389200"/>
    <b v="0"/>
    <b v="0"/>
    <x v="14"/>
    <x v="7"/>
    <x v="14"/>
  </r>
  <r>
    <x v="803"/>
    <x v="785"/>
    <s v="Stand-alone background customer loyalty"/>
    <n v="6100"/>
    <n v="6527"/>
    <x v="1"/>
    <n v="107"/>
    <x v="517"/>
    <x v="662"/>
    <x v="1"/>
    <s v="USD"/>
    <x v="724"/>
    <n v="1551506400"/>
    <b v="0"/>
    <b v="0"/>
    <x v="3"/>
    <x v="3"/>
    <x v="3"/>
  </r>
  <r>
    <x v="804"/>
    <x v="786"/>
    <s v="Business-focused discrete software"/>
    <n v="2600"/>
    <n v="6987"/>
    <x v="1"/>
    <n v="269"/>
    <x v="205"/>
    <x v="663"/>
    <x v="1"/>
    <s v="USD"/>
    <x v="725"/>
    <n v="1516600800"/>
    <b v="0"/>
    <b v="0"/>
    <x v="1"/>
    <x v="1"/>
    <x v="1"/>
  </r>
  <r>
    <x v="805"/>
    <x v="787"/>
    <s v="Advanced intermediate Graphic Interface"/>
    <n v="9700"/>
    <n v="4932"/>
    <x v="0"/>
    <n v="51"/>
    <x v="109"/>
    <x v="664"/>
    <x v="2"/>
    <s v="AUD"/>
    <x v="660"/>
    <n v="1420437600"/>
    <b v="0"/>
    <b v="0"/>
    <x v="4"/>
    <x v="4"/>
    <x v="4"/>
  </r>
  <r>
    <x v="806"/>
    <x v="788"/>
    <s v="Adaptive holistic hub"/>
    <n v="700"/>
    <n v="8262"/>
    <x v="1"/>
    <n v="1180"/>
    <x v="70"/>
    <x v="665"/>
    <x v="1"/>
    <s v="USD"/>
    <x v="726"/>
    <n v="1332997200"/>
    <b v="0"/>
    <b v="1"/>
    <x v="6"/>
    <x v="4"/>
    <x v="6"/>
  </r>
  <r>
    <x v="807"/>
    <x v="789"/>
    <s v="Automated uniform concept"/>
    <n v="700"/>
    <n v="1848"/>
    <x v="1"/>
    <n v="264"/>
    <x v="177"/>
    <x v="666"/>
    <x v="1"/>
    <s v="USD"/>
    <x v="727"/>
    <n v="1574920800"/>
    <b v="0"/>
    <b v="1"/>
    <x v="3"/>
    <x v="3"/>
    <x v="3"/>
  </r>
  <r>
    <x v="808"/>
    <x v="790"/>
    <s v="Enhanced regional flexibility"/>
    <n v="5200"/>
    <n v="1583"/>
    <x v="0"/>
    <n v="30"/>
    <x v="161"/>
    <x v="667"/>
    <x v="1"/>
    <s v="USD"/>
    <x v="728"/>
    <n v="1464930000"/>
    <b v="0"/>
    <b v="0"/>
    <x v="0"/>
    <x v="0"/>
    <x v="0"/>
  </r>
  <r>
    <x v="809"/>
    <x v="764"/>
    <s v="Public-key bottom-line algorithm"/>
    <n v="140800"/>
    <n v="88536"/>
    <x v="0"/>
    <n v="63"/>
    <x v="518"/>
    <x v="162"/>
    <x v="5"/>
    <s v="CHF"/>
    <x v="729"/>
    <n v="1345006800"/>
    <b v="0"/>
    <b v="0"/>
    <x v="4"/>
    <x v="4"/>
    <x v="4"/>
  </r>
  <r>
    <x v="810"/>
    <x v="791"/>
    <s v="Multi-layered intangible instruction set"/>
    <n v="6400"/>
    <n v="12360"/>
    <x v="1"/>
    <n v="193"/>
    <x v="394"/>
    <x v="668"/>
    <x v="1"/>
    <s v="USD"/>
    <x v="730"/>
    <n v="1512712800"/>
    <b v="0"/>
    <b v="1"/>
    <x v="3"/>
    <x v="3"/>
    <x v="3"/>
  </r>
  <r>
    <x v="811"/>
    <x v="792"/>
    <s v="Fundamental methodical emulation"/>
    <n v="92500"/>
    <n v="71320"/>
    <x v="0"/>
    <n v="77"/>
    <x v="89"/>
    <x v="669"/>
    <x v="1"/>
    <s v="USD"/>
    <x v="731"/>
    <n v="1452492000"/>
    <b v="0"/>
    <b v="1"/>
    <x v="11"/>
    <x v="6"/>
    <x v="11"/>
  </r>
  <r>
    <x v="812"/>
    <x v="793"/>
    <s v="Expanded value-added hardware"/>
    <n v="59700"/>
    <n v="134640"/>
    <x v="1"/>
    <n v="226"/>
    <x v="519"/>
    <x v="77"/>
    <x v="0"/>
    <s v="CAD"/>
    <x v="78"/>
    <n v="1524286800"/>
    <b v="0"/>
    <b v="0"/>
    <x v="9"/>
    <x v="5"/>
    <x v="9"/>
  </r>
  <r>
    <x v="813"/>
    <x v="794"/>
    <s v="Diverse high-level attitude"/>
    <n v="3200"/>
    <n v="7661"/>
    <x v="1"/>
    <n v="239"/>
    <x v="520"/>
    <x v="670"/>
    <x v="1"/>
    <s v="USD"/>
    <x v="732"/>
    <n v="1346907600"/>
    <b v="0"/>
    <b v="0"/>
    <x v="11"/>
    <x v="6"/>
    <x v="11"/>
  </r>
  <r>
    <x v="814"/>
    <x v="795"/>
    <s v="Visionary 24hour analyzer"/>
    <n v="3200"/>
    <n v="2950"/>
    <x v="0"/>
    <n v="92"/>
    <x v="521"/>
    <x v="671"/>
    <x v="3"/>
    <s v="DKK"/>
    <x v="733"/>
    <n v="1464498000"/>
    <b v="0"/>
    <b v="1"/>
    <x v="1"/>
    <x v="1"/>
    <x v="1"/>
  </r>
  <r>
    <x v="815"/>
    <x v="796"/>
    <s v="Centralized bandwidth-monitored leverage"/>
    <n v="9000"/>
    <n v="11721"/>
    <x v="1"/>
    <n v="130"/>
    <x v="236"/>
    <x v="672"/>
    <x v="0"/>
    <s v="CAD"/>
    <x v="734"/>
    <n v="1514181600"/>
    <b v="0"/>
    <b v="0"/>
    <x v="1"/>
    <x v="1"/>
    <x v="1"/>
  </r>
  <r>
    <x v="816"/>
    <x v="797"/>
    <s v="Ergonomic mission-critical moratorium"/>
    <n v="2300"/>
    <n v="14150"/>
    <x v="1"/>
    <n v="615"/>
    <x v="221"/>
    <x v="673"/>
    <x v="1"/>
    <s v="USD"/>
    <x v="406"/>
    <n v="1392184800"/>
    <b v="1"/>
    <b v="1"/>
    <x v="3"/>
    <x v="3"/>
    <x v="3"/>
  </r>
  <r>
    <x v="817"/>
    <x v="798"/>
    <s v="Front-line intermediate moderator"/>
    <n v="51300"/>
    <n v="189192"/>
    <x v="1"/>
    <n v="369"/>
    <x v="522"/>
    <x v="555"/>
    <x v="6"/>
    <s v="EUR"/>
    <x v="735"/>
    <n v="1559365200"/>
    <b v="0"/>
    <b v="1"/>
    <x v="9"/>
    <x v="5"/>
    <x v="9"/>
  </r>
  <r>
    <x v="818"/>
    <x v="311"/>
    <s v="Automated local secured line"/>
    <n v="700"/>
    <n v="7664"/>
    <x v="1"/>
    <n v="1095"/>
    <x v="464"/>
    <x v="674"/>
    <x v="1"/>
    <s v="USD"/>
    <x v="736"/>
    <n v="1549173600"/>
    <b v="0"/>
    <b v="1"/>
    <x v="3"/>
    <x v="3"/>
    <x v="3"/>
  </r>
  <r>
    <x v="819"/>
    <x v="799"/>
    <s v="Integrated bandwidth-monitored alliance"/>
    <n v="8900"/>
    <n v="4509"/>
    <x v="0"/>
    <n v="51"/>
    <x v="523"/>
    <x v="675"/>
    <x v="1"/>
    <s v="USD"/>
    <x v="737"/>
    <n v="1355032800"/>
    <b v="1"/>
    <b v="0"/>
    <x v="11"/>
    <x v="6"/>
    <x v="11"/>
  </r>
  <r>
    <x v="820"/>
    <x v="800"/>
    <s v="Cross-group heuristic forecast"/>
    <n v="1500"/>
    <n v="12009"/>
    <x v="1"/>
    <n v="801"/>
    <x v="524"/>
    <x v="676"/>
    <x v="4"/>
    <s v="GBP"/>
    <x v="192"/>
    <n v="1533963600"/>
    <b v="0"/>
    <b v="1"/>
    <x v="1"/>
    <x v="1"/>
    <x v="1"/>
  </r>
  <r>
    <x v="821"/>
    <x v="801"/>
    <s v="Extended impactful secured line"/>
    <n v="4900"/>
    <n v="14273"/>
    <x v="1"/>
    <n v="291"/>
    <x v="155"/>
    <x v="677"/>
    <x v="1"/>
    <s v="USD"/>
    <x v="738"/>
    <n v="1489381200"/>
    <b v="0"/>
    <b v="0"/>
    <x v="4"/>
    <x v="4"/>
    <x v="4"/>
  </r>
  <r>
    <x v="822"/>
    <x v="802"/>
    <s v="Distributed optimizing protocol"/>
    <n v="54000"/>
    <n v="188982"/>
    <x v="1"/>
    <n v="350"/>
    <x v="525"/>
    <x v="208"/>
    <x v="1"/>
    <s v="USD"/>
    <x v="739"/>
    <n v="1395032400"/>
    <b v="0"/>
    <b v="0"/>
    <x v="1"/>
    <x v="1"/>
    <x v="1"/>
  </r>
  <r>
    <x v="823"/>
    <x v="803"/>
    <s v="Secured well-modulated system engine"/>
    <n v="4100"/>
    <n v="14640"/>
    <x v="1"/>
    <n v="357"/>
    <x v="526"/>
    <x v="678"/>
    <x v="1"/>
    <s v="USD"/>
    <x v="613"/>
    <n v="1412485200"/>
    <b v="1"/>
    <b v="1"/>
    <x v="1"/>
    <x v="1"/>
    <x v="1"/>
  </r>
  <r>
    <x v="824"/>
    <x v="804"/>
    <s v="Streamlined national benchmark"/>
    <n v="85000"/>
    <n v="107516"/>
    <x v="1"/>
    <n v="126"/>
    <x v="527"/>
    <x v="679"/>
    <x v="1"/>
    <s v="USD"/>
    <x v="740"/>
    <n v="1279688400"/>
    <b v="0"/>
    <b v="1"/>
    <x v="9"/>
    <x v="5"/>
    <x v="9"/>
  </r>
  <r>
    <x v="825"/>
    <x v="805"/>
    <s v="Open-architected 24/7 infrastructure"/>
    <n v="3600"/>
    <n v="13950"/>
    <x v="1"/>
    <n v="388"/>
    <x v="144"/>
    <x v="680"/>
    <x v="4"/>
    <s v="GBP"/>
    <x v="145"/>
    <n v="1501995600"/>
    <b v="0"/>
    <b v="0"/>
    <x v="12"/>
    <x v="4"/>
    <x v="12"/>
  </r>
  <r>
    <x v="826"/>
    <x v="806"/>
    <s v="Digitized 6thgeneration Local Area Network"/>
    <n v="2800"/>
    <n v="12797"/>
    <x v="1"/>
    <n v="457"/>
    <x v="346"/>
    <x v="681"/>
    <x v="1"/>
    <s v="USD"/>
    <x v="741"/>
    <n v="1294639200"/>
    <b v="0"/>
    <b v="1"/>
    <x v="3"/>
    <x v="3"/>
    <x v="3"/>
  </r>
  <r>
    <x v="827"/>
    <x v="807"/>
    <s v="Innovative actuating artificial intelligence"/>
    <n v="2300"/>
    <n v="6134"/>
    <x v="1"/>
    <n v="267"/>
    <x v="172"/>
    <x v="682"/>
    <x v="2"/>
    <s v="AUD"/>
    <x v="742"/>
    <n v="1305435600"/>
    <b v="0"/>
    <b v="1"/>
    <x v="6"/>
    <x v="4"/>
    <x v="6"/>
  </r>
  <r>
    <x v="828"/>
    <x v="808"/>
    <s v="Cross-platform reciprocal budgetary management"/>
    <n v="7100"/>
    <n v="4899"/>
    <x v="0"/>
    <n v="69"/>
    <x v="131"/>
    <x v="390"/>
    <x v="1"/>
    <s v="USD"/>
    <x v="202"/>
    <n v="1537592400"/>
    <b v="0"/>
    <b v="0"/>
    <x v="3"/>
    <x v="3"/>
    <x v="3"/>
  </r>
  <r>
    <x v="829"/>
    <x v="809"/>
    <s v="Vision-oriented scalable portal"/>
    <n v="9600"/>
    <n v="4929"/>
    <x v="0"/>
    <n v="51"/>
    <x v="110"/>
    <x v="178"/>
    <x v="1"/>
    <s v="USD"/>
    <x v="743"/>
    <n v="1435122000"/>
    <b v="0"/>
    <b v="0"/>
    <x v="3"/>
    <x v="3"/>
    <x v="3"/>
  </r>
  <r>
    <x v="830"/>
    <x v="810"/>
    <s v="Persevering zero administration knowledge user"/>
    <n v="121600"/>
    <n v="1424"/>
    <x v="0"/>
    <n v="1"/>
    <x v="528"/>
    <x v="683"/>
    <x v="1"/>
    <s v="USD"/>
    <x v="744"/>
    <n v="1520056800"/>
    <b v="0"/>
    <b v="0"/>
    <x v="3"/>
    <x v="3"/>
    <x v="3"/>
  </r>
  <r>
    <x v="831"/>
    <x v="811"/>
    <s v="Front-line bottom-line Graphic Interface"/>
    <n v="97100"/>
    <n v="105817"/>
    <x v="1"/>
    <n v="109"/>
    <x v="529"/>
    <x v="372"/>
    <x v="1"/>
    <s v="USD"/>
    <x v="745"/>
    <n v="1335675600"/>
    <b v="0"/>
    <b v="0"/>
    <x v="14"/>
    <x v="7"/>
    <x v="14"/>
  </r>
  <r>
    <x v="832"/>
    <x v="812"/>
    <s v="Synergized fault-tolerant hierarchy"/>
    <n v="43200"/>
    <n v="136156"/>
    <x v="1"/>
    <n v="315"/>
    <x v="265"/>
    <x v="471"/>
    <x v="3"/>
    <s v="DKK"/>
    <x v="746"/>
    <n v="1448431200"/>
    <b v="1"/>
    <b v="0"/>
    <x v="18"/>
    <x v="5"/>
    <x v="18"/>
  </r>
  <r>
    <x v="833"/>
    <x v="813"/>
    <s v="Expanded asynchronous groupware"/>
    <n v="6800"/>
    <n v="10723"/>
    <x v="1"/>
    <n v="158"/>
    <x v="34"/>
    <x v="218"/>
    <x v="3"/>
    <s v="DKK"/>
    <x v="747"/>
    <n v="1298613600"/>
    <b v="0"/>
    <b v="0"/>
    <x v="18"/>
    <x v="5"/>
    <x v="18"/>
  </r>
  <r>
    <x v="834"/>
    <x v="814"/>
    <s v="Expanded fault-tolerant emulation"/>
    <n v="7300"/>
    <n v="11228"/>
    <x v="1"/>
    <n v="154"/>
    <x v="530"/>
    <x v="326"/>
    <x v="1"/>
    <s v="USD"/>
    <x v="362"/>
    <n v="1372482000"/>
    <b v="0"/>
    <b v="0"/>
    <x v="3"/>
    <x v="3"/>
    <x v="3"/>
  </r>
  <r>
    <x v="835"/>
    <x v="815"/>
    <s v="Future-proofed 24hour model"/>
    <n v="86200"/>
    <n v="77355"/>
    <x v="0"/>
    <n v="90"/>
    <x v="531"/>
    <x v="112"/>
    <x v="1"/>
    <s v="USD"/>
    <x v="748"/>
    <n v="1425621600"/>
    <b v="0"/>
    <b v="0"/>
    <x v="2"/>
    <x v="2"/>
    <x v="2"/>
  </r>
  <r>
    <x v="836"/>
    <x v="816"/>
    <s v="Optimized didactic intranet"/>
    <n v="8100"/>
    <n v="6086"/>
    <x v="0"/>
    <n v="75"/>
    <x v="115"/>
    <x v="684"/>
    <x v="1"/>
    <s v="USD"/>
    <x v="749"/>
    <n v="1266300000"/>
    <b v="0"/>
    <b v="0"/>
    <x v="7"/>
    <x v="1"/>
    <x v="7"/>
  </r>
  <r>
    <x v="837"/>
    <x v="817"/>
    <s v="Right-sized dedicated standardization"/>
    <n v="17700"/>
    <n v="150960"/>
    <x v="1"/>
    <n v="853"/>
    <x v="532"/>
    <x v="685"/>
    <x v="1"/>
    <s v="USD"/>
    <x v="643"/>
    <n v="1305867600"/>
    <b v="0"/>
    <b v="0"/>
    <x v="17"/>
    <x v="1"/>
    <x v="17"/>
  </r>
  <r>
    <x v="838"/>
    <x v="818"/>
    <s v="Vision-oriented high-level extranet"/>
    <n v="6400"/>
    <n v="8890"/>
    <x v="1"/>
    <n v="139"/>
    <x v="210"/>
    <x v="686"/>
    <x v="1"/>
    <s v="USD"/>
    <x v="750"/>
    <n v="1538802000"/>
    <b v="0"/>
    <b v="0"/>
    <x v="3"/>
    <x v="3"/>
    <x v="3"/>
  </r>
  <r>
    <x v="839"/>
    <x v="819"/>
    <s v="Organized scalable initiative"/>
    <n v="7700"/>
    <n v="14644"/>
    <x v="1"/>
    <n v="190"/>
    <x v="144"/>
    <x v="687"/>
    <x v="1"/>
    <s v="USD"/>
    <x v="751"/>
    <n v="1398920400"/>
    <b v="0"/>
    <b v="1"/>
    <x v="4"/>
    <x v="4"/>
    <x v="4"/>
  </r>
  <r>
    <x v="840"/>
    <x v="820"/>
    <s v="Enhanced regional moderator"/>
    <n v="116300"/>
    <n v="116583"/>
    <x v="1"/>
    <n v="100"/>
    <x v="533"/>
    <x v="640"/>
    <x v="1"/>
    <s v="USD"/>
    <x v="752"/>
    <n v="1405659600"/>
    <b v="0"/>
    <b v="1"/>
    <x v="3"/>
    <x v="3"/>
    <x v="3"/>
  </r>
  <r>
    <x v="841"/>
    <x v="821"/>
    <s v="Automated even-keeled emulation"/>
    <n v="9100"/>
    <n v="12991"/>
    <x v="1"/>
    <n v="143"/>
    <x v="287"/>
    <x v="688"/>
    <x v="1"/>
    <s v="USD"/>
    <x v="753"/>
    <n v="1457244000"/>
    <b v="0"/>
    <b v="0"/>
    <x v="2"/>
    <x v="2"/>
    <x v="2"/>
  </r>
  <r>
    <x v="842"/>
    <x v="822"/>
    <s v="Reverse-engineered multi-tasking product"/>
    <n v="1500"/>
    <n v="8447"/>
    <x v="1"/>
    <n v="563"/>
    <x v="227"/>
    <x v="310"/>
    <x v="6"/>
    <s v="EUR"/>
    <x v="754"/>
    <n v="1529298000"/>
    <b v="0"/>
    <b v="0"/>
    <x v="8"/>
    <x v="2"/>
    <x v="8"/>
  </r>
  <r>
    <x v="843"/>
    <x v="823"/>
    <s v="De-engineered next generation parallelism"/>
    <n v="8800"/>
    <n v="2703"/>
    <x v="0"/>
    <n v="31"/>
    <x v="254"/>
    <x v="689"/>
    <x v="1"/>
    <s v="USD"/>
    <x v="755"/>
    <n v="1535778000"/>
    <b v="0"/>
    <b v="0"/>
    <x v="14"/>
    <x v="7"/>
    <x v="14"/>
  </r>
  <r>
    <x v="844"/>
    <x v="824"/>
    <s v="Intuitive cohesive groupware"/>
    <n v="8800"/>
    <n v="8747"/>
    <x v="3"/>
    <n v="99"/>
    <x v="115"/>
    <x v="690"/>
    <x v="1"/>
    <s v="USD"/>
    <x v="756"/>
    <n v="1327471200"/>
    <b v="0"/>
    <b v="0"/>
    <x v="4"/>
    <x v="4"/>
    <x v="4"/>
  </r>
  <r>
    <x v="845"/>
    <x v="825"/>
    <s v="Up-sized high-level access"/>
    <n v="69900"/>
    <n v="138087"/>
    <x v="1"/>
    <n v="198"/>
    <x v="534"/>
    <x v="230"/>
    <x v="4"/>
    <s v="GBP"/>
    <x v="757"/>
    <n v="1529557200"/>
    <b v="0"/>
    <b v="0"/>
    <x v="2"/>
    <x v="2"/>
    <x v="2"/>
  </r>
  <r>
    <x v="846"/>
    <x v="826"/>
    <s v="Phased empowering success"/>
    <n v="1000"/>
    <n v="5085"/>
    <x v="1"/>
    <n v="509"/>
    <x v="44"/>
    <x v="691"/>
    <x v="1"/>
    <s v="USD"/>
    <x v="758"/>
    <n v="1535259600"/>
    <b v="1"/>
    <b v="1"/>
    <x v="2"/>
    <x v="2"/>
    <x v="2"/>
  </r>
  <r>
    <x v="847"/>
    <x v="827"/>
    <s v="Distributed actuating project"/>
    <n v="4700"/>
    <n v="11174"/>
    <x v="1"/>
    <n v="238"/>
    <x v="460"/>
    <x v="692"/>
    <x v="1"/>
    <s v="USD"/>
    <x v="759"/>
    <n v="1515564000"/>
    <b v="0"/>
    <b v="0"/>
    <x v="0"/>
    <x v="0"/>
    <x v="0"/>
  </r>
  <r>
    <x v="848"/>
    <x v="828"/>
    <s v="Robust motivating orchestration"/>
    <n v="3200"/>
    <n v="10831"/>
    <x v="1"/>
    <n v="338"/>
    <x v="535"/>
    <x v="387"/>
    <x v="1"/>
    <s v="USD"/>
    <x v="760"/>
    <n v="1277096400"/>
    <b v="0"/>
    <b v="0"/>
    <x v="6"/>
    <x v="4"/>
    <x v="6"/>
  </r>
  <r>
    <x v="849"/>
    <x v="829"/>
    <s v="Vision-oriented uniform instruction set"/>
    <n v="6700"/>
    <n v="8917"/>
    <x v="1"/>
    <n v="133"/>
    <x v="253"/>
    <x v="693"/>
    <x v="1"/>
    <s v="USD"/>
    <x v="761"/>
    <n v="1329026400"/>
    <b v="0"/>
    <b v="1"/>
    <x v="7"/>
    <x v="1"/>
    <x v="7"/>
  </r>
  <r>
    <x v="850"/>
    <x v="830"/>
    <s v="Cross-group upward-trending hierarchy"/>
    <n v="100"/>
    <n v="1"/>
    <x v="0"/>
    <n v="1"/>
    <x v="49"/>
    <x v="98"/>
    <x v="1"/>
    <s v="USD"/>
    <x v="762"/>
    <n v="1322978400"/>
    <b v="1"/>
    <b v="0"/>
    <x v="1"/>
    <x v="1"/>
    <x v="1"/>
  </r>
  <r>
    <x v="851"/>
    <x v="831"/>
    <s v="Object-based needs-based info-mediaries"/>
    <n v="6000"/>
    <n v="12468"/>
    <x v="1"/>
    <n v="208"/>
    <x v="415"/>
    <x v="244"/>
    <x v="1"/>
    <s v="USD"/>
    <x v="444"/>
    <n v="1338786000"/>
    <b v="0"/>
    <b v="0"/>
    <x v="5"/>
    <x v="1"/>
    <x v="5"/>
  </r>
  <r>
    <x v="852"/>
    <x v="832"/>
    <s v="Open-source reciprocal standardization"/>
    <n v="4900"/>
    <n v="2505"/>
    <x v="0"/>
    <n v="51"/>
    <x v="249"/>
    <x v="694"/>
    <x v="1"/>
    <s v="USD"/>
    <x v="763"/>
    <n v="1311656400"/>
    <b v="0"/>
    <b v="1"/>
    <x v="11"/>
    <x v="6"/>
    <x v="11"/>
  </r>
  <r>
    <x v="853"/>
    <x v="833"/>
    <s v="Secured well-modulated projection"/>
    <n v="17100"/>
    <n v="111502"/>
    <x v="1"/>
    <n v="652"/>
    <x v="50"/>
    <x v="555"/>
    <x v="0"/>
    <s v="CAD"/>
    <x v="764"/>
    <n v="1308978000"/>
    <b v="0"/>
    <b v="1"/>
    <x v="7"/>
    <x v="1"/>
    <x v="7"/>
  </r>
  <r>
    <x v="854"/>
    <x v="834"/>
    <s v="Multi-channeled secondary middleware"/>
    <n v="171000"/>
    <n v="194309"/>
    <x v="1"/>
    <n v="114"/>
    <x v="536"/>
    <x v="695"/>
    <x v="0"/>
    <s v="CAD"/>
    <x v="765"/>
    <n v="1576389600"/>
    <b v="0"/>
    <b v="0"/>
    <x v="13"/>
    <x v="5"/>
    <x v="13"/>
  </r>
  <r>
    <x v="855"/>
    <x v="835"/>
    <s v="Horizontal clear-thinking framework"/>
    <n v="23400"/>
    <n v="23956"/>
    <x v="1"/>
    <n v="102"/>
    <x v="15"/>
    <x v="395"/>
    <x v="2"/>
    <s v="AUD"/>
    <x v="766"/>
    <n v="1311051600"/>
    <b v="0"/>
    <b v="0"/>
    <x v="3"/>
    <x v="3"/>
    <x v="3"/>
  </r>
  <r>
    <x v="856"/>
    <x v="764"/>
    <s v="Profound composite core"/>
    <n v="2400"/>
    <n v="8558"/>
    <x v="1"/>
    <n v="357"/>
    <x v="1"/>
    <x v="696"/>
    <x v="1"/>
    <s v="USD"/>
    <x v="767"/>
    <n v="1336712400"/>
    <b v="0"/>
    <b v="0"/>
    <x v="0"/>
    <x v="0"/>
    <x v="0"/>
  </r>
  <r>
    <x v="857"/>
    <x v="836"/>
    <s v="Programmable disintermediate matrices"/>
    <n v="5300"/>
    <n v="7413"/>
    <x v="1"/>
    <n v="140"/>
    <x v="537"/>
    <x v="697"/>
    <x v="5"/>
    <s v="CHF"/>
    <x v="768"/>
    <n v="1330408800"/>
    <b v="1"/>
    <b v="0"/>
    <x v="12"/>
    <x v="4"/>
    <x v="12"/>
  </r>
  <r>
    <x v="858"/>
    <x v="837"/>
    <s v="Realigned 5thgeneration knowledge user"/>
    <n v="4000"/>
    <n v="2778"/>
    <x v="0"/>
    <n v="69"/>
    <x v="164"/>
    <x v="698"/>
    <x v="1"/>
    <s v="USD"/>
    <x v="769"/>
    <n v="1524891600"/>
    <b v="1"/>
    <b v="0"/>
    <x v="0"/>
    <x v="0"/>
    <x v="0"/>
  </r>
  <r>
    <x v="859"/>
    <x v="838"/>
    <s v="Multi-layered upward-trending groupware"/>
    <n v="7300"/>
    <n v="2594"/>
    <x v="0"/>
    <n v="36"/>
    <x v="377"/>
    <x v="699"/>
    <x v="1"/>
    <s v="USD"/>
    <x v="770"/>
    <n v="1363669200"/>
    <b v="0"/>
    <b v="1"/>
    <x v="3"/>
    <x v="3"/>
    <x v="3"/>
  </r>
  <r>
    <x v="860"/>
    <x v="839"/>
    <s v="Re-contextualized leadingedge firmware"/>
    <n v="2000"/>
    <n v="5033"/>
    <x v="1"/>
    <n v="252"/>
    <x v="167"/>
    <x v="700"/>
    <x v="1"/>
    <s v="USD"/>
    <x v="771"/>
    <n v="1551420000"/>
    <b v="0"/>
    <b v="1"/>
    <x v="8"/>
    <x v="2"/>
    <x v="8"/>
  </r>
  <r>
    <x v="861"/>
    <x v="840"/>
    <s v="Devolved disintermediate analyzer"/>
    <n v="8800"/>
    <n v="9317"/>
    <x v="1"/>
    <n v="106"/>
    <x v="25"/>
    <x v="701"/>
    <x v="1"/>
    <s v="USD"/>
    <x v="772"/>
    <n v="1269838800"/>
    <b v="0"/>
    <b v="0"/>
    <x v="3"/>
    <x v="3"/>
    <x v="3"/>
  </r>
  <r>
    <x v="862"/>
    <x v="841"/>
    <s v="Profound disintermediate open system"/>
    <n v="3500"/>
    <n v="6560"/>
    <x v="1"/>
    <n v="187"/>
    <x v="72"/>
    <x v="702"/>
    <x v="1"/>
    <s v="USD"/>
    <x v="773"/>
    <n v="1312520400"/>
    <b v="0"/>
    <b v="0"/>
    <x v="3"/>
    <x v="3"/>
    <x v="3"/>
  </r>
  <r>
    <x v="863"/>
    <x v="842"/>
    <s v="Automated reciprocal protocol"/>
    <n v="1400"/>
    <n v="5415"/>
    <x v="1"/>
    <n v="387"/>
    <x v="538"/>
    <x v="703"/>
    <x v="1"/>
    <s v="USD"/>
    <x v="774"/>
    <n v="1436504400"/>
    <b v="0"/>
    <b v="1"/>
    <x v="19"/>
    <x v="4"/>
    <x v="19"/>
  </r>
  <r>
    <x v="864"/>
    <x v="843"/>
    <s v="Automated static workforce"/>
    <n v="4200"/>
    <n v="14577"/>
    <x v="1"/>
    <n v="347"/>
    <x v="503"/>
    <x v="704"/>
    <x v="1"/>
    <s v="USD"/>
    <x v="775"/>
    <n v="1472014800"/>
    <b v="0"/>
    <b v="0"/>
    <x v="12"/>
    <x v="4"/>
    <x v="12"/>
  </r>
  <r>
    <x v="865"/>
    <x v="844"/>
    <s v="Horizontal attitude-oriented help-desk"/>
    <n v="81000"/>
    <n v="150515"/>
    <x v="1"/>
    <n v="186"/>
    <x v="539"/>
    <x v="705"/>
    <x v="1"/>
    <s v="USD"/>
    <x v="776"/>
    <n v="1411534800"/>
    <b v="0"/>
    <b v="0"/>
    <x v="3"/>
    <x v="3"/>
    <x v="3"/>
  </r>
  <r>
    <x v="866"/>
    <x v="845"/>
    <s v="Versatile 5thgeneration matrices"/>
    <n v="182800"/>
    <n v="79045"/>
    <x v="3"/>
    <n v="43"/>
    <x v="540"/>
    <x v="706"/>
    <x v="1"/>
    <s v="USD"/>
    <x v="777"/>
    <n v="1304917200"/>
    <b v="0"/>
    <b v="0"/>
    <x v="14"/>
    <x v="7"/>
    <x v="14"/>
  </r>
  <r>
    <x v="867"/>
    <x v="846"/>
    <s v="Cross-platform next generation service-desk"/>
    <n v="4800"/>
    <n v="7797"/>
    <x v="1"/>
    <n v="162"/>
    <x v="402"/>
    <x v="707"/>
    <x v="1"/>
    <s v="USD"/>
    <x v="778"/>
    <n v="1539579600"/>
    <b v="0"/>
    <b v="0"/>
    <x v="0"/>
    <x v="0"/>
    <x v="0"/>
  </r>
  <r>
    <x v="868"/>
    <x v="847"/>
    <s v="Front-line web-enabled installation"/>
    <n v="7000"/>
    <n v="12939"/>
    <x v="1"/>
    <n v="185"/>
    <x v="105"/>
    <x v="708"/>
    <x v="1"/>
    <s v="USD"/>
    <x v="779"/>
    <n v="1382504400"/>
    <b v="0"/>
    <b v="0"/>
    <x v="3"/>
    <x v="3"/>
    <x v="3"/>
  </r>
  <r>
    <x v="869"/>
    <x v="848"/>
    <s v="Multi-channeled responsive product"/>
    <n v="161900"/>
    <n v="38376"/>
    <x v="0"/>
    <n v="24"/>
    <x v="541"/>
    <x v="709"/>
    <x v="1"/>
    <s v="USD"/>
    <x v="780"/>
    <n v="1278306000"/>
    <b v="0"/>
    <b v="0"/>
    <x v="6"/>
    <x v="4"/>
    <x v="6"/>
  </r>
  <r>
    <x v="870"/>
    <x v="849"/>
    <s v="Adaptive demand-driven encryption"/>
    <n v="7700"/>
    <n v="6920"/>
    <x v="0"/>
    <n v="90"/>
    <x v="246"/>
    <x v="710"/>
    <x v="1"/>
    <s v="USD"/>
    <x v="335"/>
    <n v="1442552400"/>
    <b v="0"/>
    <b v="0"/>
    <x v="3"/>
    <x v="3"/>
    <x v="3"/>
  </r>
  <r>
    <x v="871"/>
    <x v="850"/>
    <s v="Re-engineered client-driven knowledge user"/>
    <n v="71500"/>
    <n v="194912"/>
    <x v="1"/>
    <n v="273"/>
    <x v="542"/>
    <x v="685"/>
    <x v="1"/>
    <s v="USD"/>
    <x v="535"/>
    <n v="1511071200"/>
    <b v="0"/>
    <b v="1"/>
    <x v="3"/>
    <x v="3"/>
    <x v="3"/>
  </r>
  <r>
    <x v="872"/>
    <x v="851"/>
    <s v="Compatible logistical paradigm"/>
    <n v="4700"/>
    <n v="7992"/>
    <x v="1"/>
    <n v="170"/>
    <x v="543"/>
    <x v="711"/>
    <x v="2"/>
    <s v="AUD"/>
    <x v="270"/>
    <n v="1536382800"/>
    <b v="0"/>
    <b v="0"/>
    <x v="22"/>
    <x v="4"/>
    <x v="22"/>
  </r>
  <r>
    <x v="873"/>
    <x v="852"/>
    <s v="Intuitive value-added installation"/>
    <n v="42100"/>
    <n v="79268"/>
    <x v="1"/>
    <n v="188"/>
    <x v="544"/>
    <x v="362"/>
    <x v="1"/>
    <s v="USD"/>
    <x v="781"/>
    <n v="1389592800"/>
    <b v="0"/>
    <b v="0"/>
    <x v="14"/>
    <x v="7"/>
    <x v="14"/>
  </r>
  <r>
    <x v="874"/>
    <x v="853"/>
    <s v="Managed discrete parallelism"/>
    <n v="40200"/>
    <n v="139468"/>
    <x v="1"/>
    <n v="347"/>
    <x v="545"/>
    <x v="637"/>
    <x v="1"/>
    <s v="USD"/>
    <x v="782"/>
    <n v="1275282000"/>
    <b v="0"/>
    <b v="1"/>
    <x v="14"/>
    <x v="7"/>
    <x v="14"/>
  </r>
  <r>
    <x v="875"/>
    <x v="854"/>
    <s v="Implemented tangible approach"/>
    <n v="7900"/>
    <n v="5465"/>
    <x v="0"/>
    <n v="69"/>
    <x v="109"/>
    <x v="712"/>
    <x v="1"/>
    <s v="USD"/>
    <x v="783"/>
    <n v="1294984800"/>
    <b v="0"/>
    <b v="0"/>
    <x v="1"/>
    <x v="1"/>
    <x v="1"/>
  </r>
  <r>
    <x v="876"/>
    <x v="855"/>
    <s v="Re-engineered encompassing definition"/>
    <n v="8300"/>
    <n v="2111"/>
    <x v="0"/>
    <n v="25"/>
    <x v="176"/>
    <x v="444"/>
    <x v="0"/>
    <s v="CAD"/>
    <x v="784"/>
    <n v="1562043600"/>
    <b v="0"/>
    <b v="0"/>
    <x v="14"/>
    <x v="7"/>
    <x v="14"/>
  </r>
  <r>
    <x v="877"/>
    <x v="856"/>
    <s v="Multi-lateral uniform collaboration"/>
    <n v="163600"/>
    <n v="126628"/>
    <x v="0"/>
    <n v="77"/>
    <x v="546"/>
    <x v="713"/>
    <x v="1"/>
    <s v="USD"/>
    <x v="785"/>
    <n v="1469595600"/>
    <b v="0"/>
    <b v="0"/>
    <x v="0"/>
    <x v="0"/>
    <x v="0"/>
  </r>
  <r>
    <x v="878"/>
    <x v="857"/>
    <s v="Enterprise-wide foreground paradigm"/>
    <n v="2700"/>
    <n v="1012"/>
    <x v="0"/>
    <n v="37"/>
    <x v="65"/>
    <x v="714"/>
    <x v="6"/>
    <s v="EUR"/>
    <x v="786"/>
    <n v="1581141600"/>
    <b v="0"/>
    <b v="0"/>
    <x v="16"/>
    <x v="1"/>
    <x v="16"/>
  </r>
  <r>
    <x v="879"/>
    <x v="858"/>
    <s v="Stand-alone incremental parallelism"/>
    <n v="1000"/>
    <n v="5438"/>
    <x v="1"/>
    <n v="544"/>
    <x v="4"/>
    <x v="715"/>
    <x v="1"/>
    <s v="USD"/>
    <x v="787"/>
    <n v="1488520800"/>
    <b v="0"/>
    <b v="0"/>
    <x v="9"/>
    <x v="5"/>
    <x v="9"/>
  </r>
  <r>
    <x v="880"/>
    <x v="859"/>
    <s v="Persevering 5thgeneration throughput"/>
    <n v="84500"/>
    <n v="193101"/>
    <x v="1"/>
    <n v="229"/>
    <x v="547"/>
    <x v="442"/>
    <x v="1"/>
    <s v="USD"/>
    <x v="788"/>
    <n v="1563858000"/>
    <b v="0"/>
    <b v="0"/>
    <x v="5"/>
    <x v="1"/>
    <x v="5"/>
  </r>
  <r>
    <x v="881"/>
    <x v="860"/>
    <s v="Implemented object-oriented synergy"/>
    <n v="81300"/>
    <n v="31665"/>
    <x v="0"/>
    <n v="39"/>
    <x v="15"/>
    <x v="716"/>
    <x v="1"/>
    <s v="USD"/>
    <x v="330"/>
    <n v="1438923600"/>
    <b v="0"/>
    <b v="1"/>
    <x v="3"/>
    <x v="3"/>
    <x v="3"/>
  </r>
  <r>
    <x v="882"/>
    <x v="861"/>
    <s v="Balanced demand-driven definition"/>
    <n v="800"/>
    <n v="2960"/>
    <x v="1"/>
    <n v="370"/>
    <x v="175"/>
    <x v="408"/>
    <x v="1"/>
    <s v="USD"/>
    <x v="789"/>
    <n v="1422165600"/>
    <b v="0"/>
    <b v="0"/>
    <x v="3"/>
    <x v="3"/>
    <x v="3"/>
  </r>
  <r>
    <x v="883"/>
    <x v="862"/>
    <s v="Customer-focused mobile Graphic Interface"/>
    <n v="3400"/>
    <n v="8089"/>
    <x v="1"/>
    <n v="238"/>
    <x v="548"/>
    <x v="717"/>
    <x v="1"/>
    <s v="USD"/>
    <x v="790"/>
    <n v="1277874000"/>
    <b v="0"/>
    <b v="0"/>
    <x v="12"/>
    <x v="4"/>
    <x v="12"/>
  </r>
  <r>
    <x v="884"/>
    <x v="863"/>
    <s v="Horizontal secondary interface"/>
    <n v="170800"/>
    <n v="109374"/>
    <x v="0"/>
    <n v="64"/>
    <x v="549"/>
    <x v="718"/>
    <x v="1"/>
    <s v="USD"/>
    <x v="791"/>
    <n v="1399352400"/>
    <b v="0"/>
    <b v="1"/>
    <x v="3"/>
    <x v="3"/>
    <x v="3"/>
  </r>
  <r>
    <x v="885"/>
    <x v="864"/>
    <s v="Virtual analyzing collaboration"/>
    <n v="1800"/>
    <n v="2129"/>
    <x v="1"/>
    <n v="118"/>
    <x v="550"/>
    <x v="719"/>
    <x v="1"/>
    <s v="USD"/>
    <x v="792"/>
    <n v="1279083600"/>
    <b v="0"/>
    <b v="0"/>
    <x v="3"/>
    <x v="3"/>
    <x v="3"/>
  </r>
  <r>
    <x v="886"/>
    <x v="865"/>
    <s v="Multi-tiered explicit focus group"/>
    <n v="150600"/>
    <n v="127745"/>
    <x v="0"/>
    <n v="85"/>
    <x v="551"/>
    <x v="720"/>
    <x v="1"/>
    <s v="USD"/>
    <x v="793"/>
    <n v="1284354000"/>
    <b v="0"/>
    <b v="0"/>
    <x v="7"/>
    <x v="1"/>
    <x v="7"/>
  </r>
  <r>
    <x v="887"/>
    <x v="866"/>
    <s v="Multi-layered systematic knowledgebase"/>
    <n v="7800"/>
    <n v="2289"/>
    <x v="0"/>
    <n v="29"/>
    <x v="249"/>
    <x v="721"/>
    <x v="1"/>
    <s v="USD"/>
    <x v="794"/>
    <n v="1441170000"/>
    <b v="0"/>
    <b v="1"/>
    <x v="3"/>
    <x v="3"/>
    <x v="3"/>
  </r>
  <r>
    <x v="888"/>
    <x v="867"/>
    <s v="Reverse-engineered uniform knowledge user"/>
    <n v="5800"/>
    <n v="12174"/>
    <x v="1"/>
    <n v="210"/>
    <x v="552"/>
    <x v="722"/>
    <x v="1"/>
    <s v="USD"/>
    <x v="795"/>
    <n v="1493528400"/>
    <b v="0"/>
    <b v="0"/>
    <x v="3"/>
    <x v="3"/>
    <x v="3"/>
  </r>
  <r>
    <x v="889"/>
    <x v="868"/>
    <s v="Secured dynamic capacity"/>
    <n v="5600"/>
    <n v="9508"/>
    <x v="1"/>
    <n v="170"/>
    <x v="393"/>
    <x v="244"/>
    <x v="1"/>
    <s v="USD"/>
    <x v="796"/>
    <n v="1395205200"/>
    <b v="0"/>
    <b v="1"/>
    <x v="5"/>
    <x v="1"/>
    <x v="5"/>
  </r>
  <r>
    <x v="890"/>
    <x v="869"/>
    <s v="Devolved foreground throughput"/>
    <n v="134400"/>
    <n v="155849"/>
    <x v="1"/>
    <n v="116"/>
    <x v="553"/>
    <x v="723"/>
    <x v="1"/>
    <s v="USD"/>
    <x v="797"/>
    <n v="1561438800"/>
    <b v="0"/>
    <b v="0"/>
    <x v="7"/>
    <x v="1"/>
    <x v="7"/>
  </r>
  <r>
    <x v="891"/>
    <x v="870"/>
    <s v="Synchronized demand-driven infrastructure"/>
    <n v="3000"/>
    <n v="7758"/>
    <x v="1"/>
    <n v="259"/>
    <x v="34"/>
    <x v="724"/>
    <x v="0"/>
    <s v="CAD"/>
    <x v="798"/>
    <n v="1326693600"/>
    <b v="0"/>
    <b v="0"/>
    <x v="4"/>
    <x v="4"/>
    <x v="4"/>
  </r>
  <r>
    <x v="892"/>
    <x v="871"/>
    <s v="Realigned discrete structure"/>
    <n v="6000"/>
    <n v="13835"/>
    <x v="1"/>
    <n v="231"/>
    <x v="554"/>
    <x v="725"/>
    <x v="1"/>
    <s v="USD"/>
    <x v="799"/>
    <n v="1277960400"/>
    <b v="0"/>
    <b v="0"/>
    <x v="18"/>
    <x v="5"/>
    <x v="18"/>
  </r>
  <r>
    <x v="893"/>
    <x v="872"/>
    <s v="Progressive grid-enabled website"/>
    <n v="8400"/>
    <n v="10770"/>
    <x v="1"/>
    <n v="128"/>
    <x v="134"/>
    <x v="486"/>
    <x v="6"/>
    <s v="EUR"/>
    <x v="800"/>
    <n v="1434690000"/>
    <b v="0"/>
    <b v="1"/>
    <x v="4"/>
    <x v="4"/>
    <x v="4"/>
  </r>
  <r>
    <x v="894"/>
    <x v="873"/>
    <s v="Organic cohesive neural-net"/>
    <n v="1700"/>
    <n v="3208"/>
    <x v="1"/>
    <n v="189"/>
    <x v="75"/>
    <x v="726"/>
    <x v="4"/>
    <s v="GBP"/>
    <x v="801"/>
    <n v="1376110800"/>
    <b v="0"/>
    <b v="1"/>
    <x v="19"/>
    <x v="4"/>
    <x v="19"/>
  </r>
  <r>
    <x v="895"/>
    <x v="874"/>
    <s v="Integrated demand-driven info-mediaries"/>
    <n v="159800"/>
    <n v="11108"/>
    <x v="0"/>
    <n v="7"/>
    <x v="37"/>
    <x v="727"/>
    <x v="1"/>
    <s v="USD"/>
    <x v="802"/>
    <n v="1518415200"/>
    <b v="0"/>
    <b v="0"/>
    <x v="3"/>
    <x v="3"/>
    <x v="3"/>
  </r>
  <r>
    <x v="896"/>
    <x v="875"/>
    <s v="Reverse-engineered client-server extranet"/>
    <n v="19800"/>
    <n v="153338"/>
    <x v="1"/>
    <n v="774"/>
    <x v="555"/>
    <x v="728"/>
    <x v="2"/>
    <s v="AUD"/>
    <x v="803"/>
    <n v="1310878800"/>
    <b v="0"/>
    <b v="1"/>
    <x v="0"/>
    <x v="0"/>
    <x v="0"/>
  </r>
  <r>
    <x v="897"/>
    <x v="876"/>
    <s v="Organized discrete encoding"/>
    <n v="8800"/>
    <n v="2437"/>
    <x v="0"/>
    <n v="28"/>
    <x v="11"/>
    <x v="729"/>
    <x v="1"/>
    <s v="USD"/>
    <x v="212"/>
    <n v="1556600400"/>
    <b v="0"/>
    <b v="0"/>
    <x v="3"/>
    <x v="3"/>
    <x v="3"/>
  </r>
  <r>
    <x v="898"/>
    <x v="877"/>
    <s v="Balanced regional flexibility"/>
    <n v="179100"/>
    <n v="93991"/>
    <x v="0"/>
    <n v="52"/>
    <x v="556"/>
    <x v="730"/>
    <x v="1"/>
    <s v="USD"/>
    <x v="804"/>
    <n v="1576994400"/>
    <b v="0"/>
    <b v="0"/>
    <x v="4"/>
    <x v="4"/>
    <x v="4"/>
  </r>
  <r>
    <x v="899"/>
    <x v="878"/>
    <s v="Implemented multimedia time-frame"/>
    <n v="3100"/>
    <n v="12620"/>
    <x v="1"/>
    <n v="407"/>
    <x v="300"/>
    <x v="715"/>
    <x v="5"/>
    <s v="CHF"/>
    <x v="805"/>
    <n v="1382677200"/>
    <b v="0"/>
    <b v="0"/>
    <x v="17"/>
    <x v="1"/>
    <x v="17"/>
  </r>
  <r>
    <x v="900"/>
    <x v="879"/>
    <s v="Enhanced uniform service-desk"/>
    <n v="100"/>
    <n v="2"/>
    <x v="0"/>
    <n v="2"/>
    <x v="49"/>
    <x v="49"/>
    <x v="1"/>
    <s v="USD"/>
    <x v="806"/>
    <n v="1411189200"/>
    <b v="0"/>
    <b v="1"/>
    <x v="2"/>
    <x v="2"/>
    <x v="2"/>
  </r>
  <r>
    <x v="901"/>
    <x v="880"/>
    <s v="Versatile bottom-line definition"/>
    <n v="5600"/>
    <n v="8746"/>
    <x v="1"/>
    <n v="156"/>
    <x v="122"/>
    <x v="731"/>
    <x v="1"/>
    <s v="USD"/>
    <x v="807"/>
    <n v="1534654800"/>
    <b v="0"/>
    <b v="1"/>
    <x v="1"/>
    <x v="1"/>
    <x v="1"/>
  </r>
  <r>
    <x v="902"/>
    <x v="881"/>
    <s v="Integrated bifurcated software"/>
    <n v="1400"/>
    <n v="3534"/>
    <x v="1"/>
    <n v="252"/>
    <x v="460"/>
    <x v="732"/>
    <x v="1"/>
    <s v="USD"/>
    <x v="722"/>
    <n v="1457762400"/>
    <b v="0"/>
    <b v="0"/>
    <x v="2"/>
    <x v="2"/>
    <x v="2"/>
  </r>
  <r>
    <x v="903"/>
    <x v="882"/>
    <s v="Assimilated next generation instruction set"/>
    <n v="41000"/>
    <n v="709"/>
    <x v="2"/>
    <n v="2"/>
    <x v="443"/>
    <x v="733"/>
    <x v="1"/>
    <s v="USD"/>
    <x v="477"/>
    <n v="1337490000"/>
    <b v="0"/>
    <b v="1"/>
    <x v="9"/>
    <x v="5"/>
    <x v="9"/>
  </r>
  <r>
    <x v="904"/>
    <x v="883"/>
    <s v="Digitized foreground array"/>
    <n v="6500"/>
    <n v="795"/>
    <x v="0"/>
    <n v="12"/>
    <x v="36"/>
    <x v="734"/>
    <x v="1"/>
    <s v="USD"/>
    <x v="259"/>
    <n v="1349672400"/>
    <b v="0"/>
    <b v="0"/>
    <x v="15"/>
    <x v="5"/>
    <x v="15"/>
  </r>
  <r>
    <x v="905"/>
    <x v="884"/>
    <s v="Re-engineered clear-thinking project"/>
    <n v="7900"/>
    <n v="12955"/>
    <x v="1"/>
    <n v="164"/>
    <x v="64"/>
    <x v="735"/>
    <x v="1"/>
    <s v="USD"/>
    <x v="9"/>
    <n v="1379826000"/>
    <b v="0"/>
    <b v="0"/>
    <x v="3"/>
    <x v="3"/>
    <x v="3"/>
  </r>
  <r>
    <x v="906"/>
    <x v="885"/>
    <s v="Implemented even-keeled standardization"/>
    <n v="5500"/>
    <n v="8964"/>
    <x v="1"/>
    <n v="163"/>
    <x v="271"/>
    <x v="736"/>
    <x v="1"/>
    <s v="USD"/>
    <x v="808"/>
    <n v="1497762000"/>
    <b v="1"/>
    <b v="1"/>
    <x v="4"/>
    <x v="4"/>
    <x v="4"/>
  </r>
  <r>
    <x v="907"/>
    <x v="886"/>
    <s v="Quality-focused asymmetric adapter"/>
    <n v="9100"/>
    <n v="1843"/>
    <x v="0"/>
    <n v="20"/>
    <x v="142"/>
    <x v="737"/>
    <x v="1"/>
    <s v="USD"/>
    <x v="809"/>
    <n v="1304485200"/>
    <b v="0"/>
    <b v="0"/>
    <x v="3"/>
    <x v="3"/>
    <x v="3"/>
  </r>
  <r>
    <x v="908"/>
    <x v="887"/>
    <s v="Networked intangible help-desk"/>
    <n v="38200"/>
    <n v="121950"/>
    <x v="1"/>
    <n v="319"/>
    <x v="557"/>
    <x v="8"/>
    <x v="1"/>
    <s v="USD"/>
    <x v="444"/>
    <n v="1336885200"/>
    <b v="0"/>
    <b v="0"/>
    <x v="11"/>
    <x v="6"/>
    <x v="11"/>
  </r>
  <r>
    <x v="909"/>
    <x v="888"/>
    <s v="Synchronized attitude-oriented frame"/>
    <n v="1800"/>
    <n v="8621"/>
    <x v="1"/>
    <n v="479"/>
    <x v="175"/>
    <x v="738"/>
    <x v="0"/>
    <s v="CAD"/>
    <x v="384"/>
    <n v="1530421200"/>
    <b v="0"/>
    <b v="1"/>
    <x v="3"/>
    <x v="3"/>
    <x v="3"/>
  </r>
  <r>
    <x v="910"/>
    <x v="889"/>
    <s v="Proactive incremental architecture"/>
    <n v="154500"/>
    <n v="30215"/>
    <x v="3"/>
    <n v="20"/>
    <x v="102"/>
    <x v="739"/>
    <x v="1"/>
    <s v="USD"/>
    <x v="810"/>
    <n v="1421992800"/>
    <b v="0"/>
    <b v="0"/>
    <x v="3"/>
    <x v="3"/>
    <x v="3"/>
  </r>
  <r>
    <x v="911"/>
    <x v="890"/>
    <s v="Cloned responsive standardization"/>
    <n v="5800"/>
    <n v="11539"/>
    <x v="1"/>
    <n v="199"/>
    <x v="558"/>
    <x v="740"/>
    <x v="1"/>
    <s v="USD"/>
    <x v="811"/>
    <n v="1568178000"/>
    <b v="1"/>
    <b v="0"/>
    <x v="2"/>
    <x v="2"/>
    <x v="2"/>
  </r>
  <r>
    <x v="912"/>
    <x v="891"/>
    <s v="Reduced bifurcated pricing structure"/>
    <n v="1800"/>
    <n v="14310"/>
    <x v="1"/>
    <n v="795"/>
    <x v="559"/>
    <x v="741"/>
    <x v="1"/>
    <s v="USD"/>
    <x v="812"/>
    <n v="1347944400"/>
    <b v="1"/>
    <b v="0"/>
    <x v="6"/>
    <x v="4"/>
    <x v="6"/>
  </r>
  <r>
    <x v="913"/>
    <x v="892"/>
    <s v="Re-engineered asymmetric challenge"/>
    <n v="70200"/>
    <n v="35536"/>
    <x v="0"/>
    <n v="51"/>
    <x v="560"/>
    <x v="742"/>
    <x v="2"/>
    <s v="AUD"/>
    <x v="813"/>
    <n v="1558760400"/>
    <b v="0"/>
    <b v="0"/>
    <x v="6"/>
    <x v="4"/>
    <x v="6"/>
  </r>
  <r>
    <x v="914"/>
    <x v="893"/>
    <s v="Diverse client-driven conglomeration"/>
    <n v="6400"/>
    <n v="3676"/>
    <x v="0"/>
    <n v="57"/>
    <x v="561"/>
    <x v="743"/>
    <x v="4"/>
    <s v="GBP"/>
    <x v="814"/>
    <n v="1376629200"/>
    <b v="0"/>
    <b v="0"/>
    <x v="3"/>
    <x v="3"/>
    <x v="3"/>
  </r>
  <r>
    <x v="915"/>
    <x v="894"/>
    <s v="Configurable upward-trending solution"/>
    <n v="125900"/>
    <n v="195936"/>
    <x v="1"/>
    <n v="156"/>
    <x v="562"/>
    <x v="744"/>
    <x v="4"/>
    <s v="GBP"/>
    <x v="80"/>
    <n v="1504760400"/>
    <b v="0"/>
    <b v="0"/>
    <x v="19"/>
    <x v="4"/>
    <x v="19"/>
  </r>
  <r>
    <x v="916"/>
    <x v="895"/>
    <s v="Persistent bandwidth-monitored framework"/>
    <n v="3700"/>
    <n v="1343"/>
    <x v="0"/>
    <n v="36"/>
    <x v="550"/>
    <x v="745"/>
    <x v="1"/>
    <s v="USD"/>
    <x v="815"/>
    <n v="1419660000"/>
    <b v="0"/>
    <b v="0"/>
    <x v="14"/>
    <x v="7"/>
    <x v="14"/>
  </r>
  <r>
    <x v="917"/>
    <x v="896"/>
    <s v="Polarized discrete product"/>
    <n v="3600"/>
    <n v="2097"/>
    <x v="2"/>
    <n v="58"/>
    <x v="11"/>
    <x v="746"/>
    <x v="4"/>
    <s v="GBP"/>
    <x v="816"/>
    <n v="1311310800"/>
    <b v="0"/>
    <b v="1"/>
    <x v="12"/>
    <x v="4"/>
    <x v="12"/>
  </r>
  <r>
    <x v="918"/>
    <x v="897"/>
    <s v="Seamless dynamic website"/>
    <n v="3800"/>
    <n v="9021"/>
    <x v="1"/>
    <n v="237"/>
    <x v="388"/>
    <x v="747"/>
    <x v="5"/>
    <s v="CHF"/>
    <x v="474"/>
    <n v="1344315600"/>
    <b v="0"/>
    <b v="0"/>
    <x v="15"/>
    <x v="5"/>
    <x v="15"/>
  </r>
  <r>
    <x v="919"/>
    <x v="898"/>
    <s v="Extended multimedia firmware"/>
    <n v="35600"/>
    <n v="20915"/>
    <x v="0"/>
    <n v="59"/>
    <x v="537"/>
    <x v="748"/>
    <x v="2"/>
    <s v="AUD"/>
    <x v="817"/>
    <n v="1510725600"/>
    <b v="0"/>
    <b v="1"/>
    <x v="3"/>
    <x v="3"/>
    <x v="3"/>
  </r>
  <r>
    <x v="920"/>
    <x v="899"/>
    <s v="Versatile directional project"/>
    <n v="5300"/>
    <n v="9676"/>
    <x v="1"/>
    <n v="183"/>
    <x v="563"/>
    <x v="749"/>
    <x v="1"/>
    <s v="USD"/>
    <x v="818"/>
    <n v="1551247200"/>
    <b v="1"/>
    <b v="0"/>
    <x v="10"/>
    <x v="4"/>
    <x v="10"/>
  </r>
  <r>
    <x v="921"/>
    <x v="900"/>
    <s v="Profound directional knowledge user"/>
    <n v="160400"/>
    <n v="1210"/>
    <x v="0"/>
    <n v="1"/>
    <x v="63"/>
    <x v="750"/>
    <x v="1"/>
    <s v="USD"/>
    <x v="819"/>
    <n v="1330236000"/>
    <b v="0"/>
    <b v="0"/>
    <x v="2"/>
    <x v="2"/>
    <x v="2"/>
  </r>
  <r>
    <x v="922"/>
    <x v="901"/>
    <s v="Ameliorated logistical capability"/>
    <n v="51400"/>
    <n v="90440"/>
    <x v="1"/>
    <n v="176"/>
    <x v="564"/>
    <x v="81"/>
    <x v="1"/>
    <s v="USD"/>
    <x v="609"/>
    <n v="1545112800"/>
    <b v="0"/>
    <b v="1"/>
    <x v="21"/>
    <x v="1"/>
    <x v="21"/>
  </r>
  <r>
    <x v="923"/>
    <x v="902"/>
    <s v="Sharable discrete definition"/>
    <n v="1700"/>
    <n v="4044"/>
    <x v="1"/>
    <n v="238"/>
    <x v="174"/>
    <x v="751"/>
    <x v="1"/>
    <s v="USD"/>
    <x v="547"/>
    <n v="1279170000"/>
    <b v="0"/>
    <b v="0"/>
    <x v="3"/>
    <x v="3"/>
    <x v="3"/>
  </r>
  <r>
    <x v="924"/>
    <x v="903"/>
    <s v="User-friendly next generation core"/>
    <n v="39400"/>
    <n v="192292"/>
    <x v="1"/>
    <n v="488"/>
    <x v="565"/>
    <x v="685"/>
    <x v="6"/>
    <s v="EUR"/>
    <x v="820"/>
    <n v="1573452000"/>
    <b v="0"/>
    <b v="0"/>
    <x v="3"/>
    <x v="3"/>
    <x v="3"/>
  </r>
  <r>
    <x v="925"/>
    <x v="904"/>
    <s v="Profit-focused empowering system engine"/>
    <n v="3000"/>
    <n v="6722"/>
    <x v="1"/>
    <n v="224"/>
    <x v="167"/>
    <x v="752"/>
    <x v="1"/>
    <s v="USD"/>
    <x v="821"/>
    <n v="1507093200"/>
    <b v="0"/>
    <b v="0"/>
    <x v="3"/>
    <x v="3"/>
    <x v="3"/>
  </r>
  <r>
    <x v="926"/>
    <x v="905"/>
    <s v="Synchronized cohesive encoding"/>
    <n v="8700"/>
    <n v="1577"/>
    <x v="0"/>
    <n v="18"/>
    <x v="27"/>
    <x v="753"/>
    <x v="1"/>
    <s v="USD"/>
    <x v="151"/>
    <n v="1463374800"/>
    <b v="0"/>
    <b v="0"/>
    <x v="0"/>
    <x v="0"/>
    <x v="0"/>
  </r>
  <r>
    <x v="927"/>
    <x v="906"/>
    <s v="Synergistic dynamic utilization"/>
    <n v="7200"/>
    <n v="3301"/>
    <x v="0"/>
    <n v="46"/>
    <x v="95"/>
    <x v="754"/>
    <x v="1"/>
    <s v="USD"/>
    <x v="822"/>
    <n v="1344574800"/>
    <b v="0"/>
    <b v="0"/>
    <x v="3"/>
    <x v="3"/>
    <x v="3"/>
  </r>
  <r>
    <x v="928"/>
    <x v="907"/>
    <s v="Triple-buffered bi-directional model"/>
    <n v="167400"/>
    <n v="196386"/>
    <x v="1"/>
    <n v="117"/>
    <x v="566"/>
    <x v="213"/>
    <x v="6"/>
    <s v="EUR"/>
    <x v="823"/>
    <n v="1389074400"/>
    <b v="0"/>
    <b v="0"/>
    <x v="2"/>
    <x v="2"/>
    <x v="2"/>
  </r>
  <r>
    <x v="929"/>
    <x v="908"/>
    <s v="Polarized tertiary function"/>
    <n v="5500"/>
    <n v="11952"/>
    <x v="1"/>
    <n v="217"/>
    <x v="229"/>
    <x v="418"/>
    <x v="4"/>
    <s v="GBP"/>
    <x v="824"/>
    <n v="1494997200"/>
    <b v="0"/>
    <b v="0"/>
    <x v="3"/>
    <x v="3"/>
    <x v="3"/>
  </r>
  <r>
    <x v="930"/>
    <x v="909"/>
    <s v="Configurable fault-tolerant structure"/>
    <n v="3500"/>
    <n v="3930"/>
    <x v="1"/>
    <n v="112"/>
    <x v="72"/>
    <x v="755"/>
    <x v="1"/>
    <s v="USD"/>
    <x v="825"/>
    <n v="1425448800"/>
    <b v="0"/>
    <b v="1"/>
    <x v="3"/>
    <x v="3"/>
    <x v="3"/>
  </r>
  <r>
    <x v="931"/>
    <x v="910"/>
    <s v="Digitized 24/7 budgetary management"/>
    <n v="7900"/>
    <n v="5729"/>
    <x v="0"/>
    <n v="73"/>
    <x v="192"/>
    <x v="756"/>
    <x v="1"/>
    <s v="USD"/>
    <x v="826"/>
    <n v="1404104400"/>
    <b v="0"/>
    <b v="1"/>
    <x v="3"/>
    <x v="3"/>
    <x v="3"/>
  </r>
  <r>
    <x v="932"/>
    <x v="911"/>
    <s v="Stand-alone zero tolerance algorithm"/>
    <n v="2300"/>
    <n v="4883"/>
    <x v="1"/>
    <n v="212"/>
    <x v="358"/>
    <x v="757"/>
    <x v="1"/>
    <s v="USD"/>
    <x v="827"/>
    <n v="1394773200"/>
    <b v="0"/>
    <b v="0"/>
    <x v="1"/>
    <x v="1"/>
    <x v="1"/>
  </r>
  <r>
    <x v="933"/>
    <x v="912"/>
    <s v="Implemented tangible support"/>
    <n v="73000"/>
    <n v="175015"/>
    <x v="1"/>
    <n v="240"/>
    <x v="567"/>
    <x v="758"/>
    <x v="1"/>
    <s v="USD"/>
    <x v="828"/>
    <n v="1366520400"/>
    <b v="0"/>
    <b v="0"/>
    <x v="3"/>
    <x v="3"/>
    <x v="3"/>
  </r>
  <r>
    <x v="934"/>
    <x v="913"/>
    <s v="Reactive radical framework"/>
    <n v="6200"/>
    <n v="11280"/>
    <x v="1"/>
    <n v="182"/>
    <x v="339"/>
    <x v="759"/>
    <x v="1"/>
    <s v="USD"/>
    <x v="829"/>
    <n v="1456639200"/>
    <b v="0"/>
    <b v="0"/>
    <x v="3"/>
    <x v="3"/>
    <x v="3"/>
  </r>
  <r>
    <x v="935"/>
    <x v="914"/>
    <s v="Object-based full-range knowledge user"/>
    <n v="6100"/>
    <n v="10012"/>
    <x v="1"/>
    <n v="164"/>
    <x v="227"/>
    <x v="760"/>
    <x v="1"/>
    <s v="USD"/>
    <x v="830"/>
    <n v="1438318800"/>
    <b v="0"/>
    <b v="0"/>
    <x v="3"/>
    <x v="3"/>
    <x v="3"/>
  </r>
  <r>
    <x v="936"/>
    <x v="591"/>
    <s v="Enhanced composite contingency"/>
    <n v="103200"/>
    <n v="1690"/>
    <x v="0"/>
    <n v="2"/>
    <x v="356"/>
    <x v="761"/>
    <x v="1"/>
    <s v="USD"/>
    <x v="831"/>
    <n v="1564030800"/>
    <b v="1"/>
    <b v="0"/>
    <x v="3"/>
    <x v="3"/>
    <x v="3"/>
  </r>
  <r>
    <x v="937"/>
    <x v="915"/>
    <s v="Cloned fresh-thinking model"/>
    <n v="171000"/>
    <n v="84891"/>
    <x v="3"/>
    <n v="50"/>
    <x v="568"/>
    <x v="762"/>
    <x v="1"/>
    <s v="USD"/>
    <x v="832"/>
    <n v="1449295200"/>
    <b v="0"/>
    <b v="0"/>
    <x v="4"/>
    <x v="4"/>
    <x v="4"/>
  </r>
  <r>
    <x v="938"/>
    <x v="916"/>
    <s v="Total dedicated benchmark"/>
    <n v="9200"/>
    <n v="10093"/>
    <x v="1"/>
    <n v="110"/>
    <x v="87"/>
    <x v="763"/>
    <x v="1"/>
    <s v="USD"/>
    <x v="833"/>
    <n v="1531890000"/>
    <b v="0"/>
    <b v="1"/>
    <x v="13"/>
    <x v="5"/>
    <x v="13"/>
  </r>
  <r>
    <x v="939"/>
    <x v="917"/>
    <s v="Streamlined human-resource Graphic Interface"/>
    <n v="7800"/>
    <n v="3839"/>
    <x v="0"/>
    <n v="49"/>
    <x v="109"/>
    <x v="764"/>
    <x v="1"/>
    <s v="USD"/>
    <x v="834"/>
    <n v="1306213200"/>
    <b v="0"/>
    <b v="1"/>
    <x v="11"/>
    <x v="6"/>
    <x v="11"/>
  </r>
  <r>
    <x v="940"/>
    <x v="918"/>
    <s v="Upgradable analyzing core"/>
    <n v="9900"/>
    <n v="6161"/>
    <x v="2"/>
    <n v="62"/>
    <x v="569"/>
    <x v="765"/>
    <x v="0"/>
    <s v="CAD"/>
    <x v="835"/>
    <n v="1356242400"/>
    <b v="0"/>
    <b v="0"/>
    <x v="2"/>
    <x v="2"/>
    <x v="2"/>
  </r>
  <r>
    <x v="941"/>
    <x v="919"/>
    <s v="Profound exuding pricing structure"/>
    <n v="43000"/>
    <n v="5615"/>
    <x v="0"/>
    <n v="13"/>
    <x v="373"/>
    <x v="766"/>
    <x v="1"/>
    <s v="USD"/>
    <x v="836"/>
    <n v="1297576800"/>
    <b v="1"/>
    <b v="0"/>
    <x v="3"/>
    <x v="3"/>
    <x v="3"/>
  </r>
  <r>
    <x v="942"/>
    <x v="916"/>
    <s v="Horizontal optimizing model"/>
    <n v="9600"/>
    <n v="6205"/>
    <x v="0"/>
    <n v="65"/>
    <x v="109"/>
    <x v="767"/>
    <x v="2"/>
    <s v="AUD"/>
    <x v="837"/>
    <n v="1296194400"/>
    <b v="0"/>
    <b v="0"/>
    <x v="3"/>
    <x v="3"/>
    <x v="3"/>
  </r>
  <r>
    <x v="943"/>
    <x v="920"/>
    <s v="Synchronized fault-tolerant algorithm"/>
    <n v="7500"/>
    <n v="11969"/>
    <x v="1"/>
    <n v="160"/>
    <x v="493"/>
    <x v="768"/>
    <x v="1"/>
    <s v="USD"/>
    <x v="219"/>
    <n v="1414558800"/>
    <b v="0"/>
    <b v="0"/>
    <x v="0"/>
    <x v="0"/>
    <x v="0"/>
  </r>
  <r>
    <x v="944"/>
    <x v="921"/>
    <s v="Streamlined 5thgeneration intranet"/>
    <n v="10000"/>
    <n v="8142"/>
    <x v="0"/>
    <n v="81"/>
    <x v="570"/>
    <x v="769"/>
    <x v="2"/>
    <s v="AUD"/>
    <x v="365"/>
    <n v="1488348000"/>
    <b v="0"/>
    <b v="0"/>
    <x v="14"/>
    <x v="7"/>
    <x v="14"/>
  </r>
  <r>
    <x v="945"/>
    <x v="922"/>
    <s v="Cross-group clear-thinking task-force"/>
    <n v="172000"/>
    <n v="55805"/>
    <x v="0"/>
    <n v="32"/>
    <x v="571"/>
    <x v="640"/>
    <x v="1"/>
    <s v="USD"/>
    <x v="838"/>
    <n v="1334898000"/>
    <b v="1"/>
    <b v="0"/>
    <x v="14"/>
    <x v="7"/>
    <x v="14"/>
  </r>
  <r>
    <x v="946"/>
    <x v="923"/>
    <s v="Public-key bandwidth-monitored intranet"/>
    <n v="153700"/>
    <n v="15238"/>
    <x v="0"/>
    <n v="10"/>
    <x v="483"/>
    <x v="770"/>
    <x v="1"/>
    <s v="USD"/>
    <x v="839"/>
    <n v="1308373200"/>
    <b v="0"/>
    <b v="0"/>
    <x v="3"/>
    <x v="3"/>
    <x v="3"/>
  </r>
  <r>
    <x v="947"/>
    <x v="924"/>
    <s v="Upgradable clear-thinking hardware"/>
    <n v="3600"/>
    <n v="961"/>
    <x v="0"/>
    <n v="27"/>
    <x v="171"/>
    <x v="636"/>
    <x v="1"/>
    <s v="USD"/>
    <x v="840"/>
    <n v="1412312400"/>
    <b v="0"/>
    <b v="0"/>
    <x v="3"/>
    <x v="3"/>
    <x v="3"/>
  </r>
  <r>
    <x v="948"/>
    <x v="925"/>
    <s v="Integrated holistic paradigm"/>
    <n v="9400"/>
    <n v="5918"/>
    <x v="3"/>
    <n v="63"/>
    <x v="415"/>
    <x v="261"/>
    <x v="1"/>
    <s v="USD"/>
    <x v="841"/>
    <n v="1419228000"/>
    <b v="1"/>
    <b v="1"/>
    <x v="4"/>
    <x v="4"/>
    <x v="4"/>
  </r>
  <r>
    <x v="949"/>
    <x v="926"/>
    <s v="Seamless clear-thinking conglomeration"/>
    <n v="5900"/>
    <n v="9520"/>
    <x v="1"/>
    <n v="161"/>
    <x v="84"/>
    <x v="771"/>
    <x v="1"/>
    <s v="USD"/>
    <x v="842"/>
    <n v="1430974800"/>
    <b v="0"/>
    <b v="0"/>
    <x v="2"/>
    <x v="2"/>
    <x v="2"/>
  </r>
  <r>
    <x v="950"/>
    <x v="927"/>
    <s v="Persistent content-based methodology"/>
    <n v="100"/>
    <n v="5"/>
    <x v="0"/>
    <n v="5"/>
    <x v="49"/>
    <x v="280"/>
    <x v="1"/>
    <s v="USD"/>
    <x v="843"/>
    <n v="1555822800"/>
    <b v="0"/>
    <b v="1"/>
    <x v="3"/>
    <x v="3"/>
    <x v="3"/>
  </r>
  <r>
    <x v="951"/>
    <x v="928"/>
    <s v="Re-engineered 24hour matrix"/>
    <n v="14500"/>
    <n v="159056"/>
    <x v="1"/>
    <n v="1097"/>
    <x v="572"/>
    <x v="772"/>
    <x v="1"/>
    <s v="USD"/>
    <x v="844"/>
    <n v="1482818400"/>
    <b v="0"/>
    <b v="1"/>
    <x v="1"/>
    <x v="1"/>
    <x v="1"/>
  </r>
  <r>
    <x v="952"/>
    <x v="929"/>
    <s v="Virtual multi-tasking core"/>
    <n v="145500"/>
    <n v="101987"/>
    <x v="3"/>
    <n v="70"/>
    <x v="428"/>
    <x v="172"/>
    <x v="1"/>
    <s v="USD"/>
    <x v="845"/>
    <n v="1471928400"/>
    <b v="0"/>
    <b v="0"/>
    <x v="4"/>
    <x v="4"/>
    <x v="4"/>
  </r>
  <r>
    <x v="953"/>
    <x v="930"/>
    <s v="Streamlined fault-tolerant conglomeration"/>
    <n v="3300"/>
    <n v="1980"/>
    <x v="0"/>
    <n v="60"/>
    <x v="356"/>
    <x v="773"/>
    <x v="1"/>
    <s v="USD"/>
    <x v="846"/>
    <n v="1453701600"/>
    <b v="0"/>
    <b v="1"/>
    <x v="22"/>
    <x v="4"/>
    <x v="22"/>
  </r>
  <r>
    <x v="954"/>
    <x v="931"/>
    <s v="Enterprise-wide client-driven policy"/>
    <n v="42600"/>
    <n v="156384"/>
    <x v="1"/>
    <n v="367"/>
    <x v="573"/>
    <x v="271"/>
    <x v="2"/>
    <s v="AUD"/>
    <x v="110"/>
    <n v="1350363600"/>
    <b v="0"/>
    <b v="0"/>
    <x v="2"/>
    <x v="2"/>
    <x v="2"/>
  </r>
  <r>
    <x v="955"/>
    <x v="932"/>
    <s v="Function-based next generation emulation"/>
    <n v="700"/>
    <n v="7763"/>
    <x v="1"/>
    <n v="1109"/>
    <x v="175"/>
    <x v="774"/>
    <x v="1"/>
    <s v="USD"/>
    <x v="847"/>
    <n v="1353996000"/>
    <b v="0"/>
    <b v="0"/>
    <x v="3"/>
    <x v="3"/>
    <x v="3"/>
  </r>
  <r>
    <x v="956"/>
    <x v="933"/>
    <s v="Re-engineered composite focus group"/>
    <n v="187600"/>
    <n v="35698"/>
    <x v="0"/>
    <n v="19"/>
    <x v="268"/>
    <x v="775"/>
    <x v="1"/>
    <s v="USD"/>
    <x v="848"/>
    <n v="1451109600"/>
    <b v="0"/>
    <b v="0"/>
    <x v="22"/>
    <x v="4"/>
    <x v="22"/>
  </r>
  <r>
    <x v="957"/>
    <x v="934"/>
    <s v="Profound mission-critical function"/>
    <n v="9800"/>
    <n v="12434"/>
    <x v="1"/>
    <n v="127"/>
    <x v="54"/>
    <x v="776"/>
    <x v="1"/>
    <s v="USD"/>
    <x v="849"/>
    <n v="1329631200"/>
    <b v="0"/>
    <b v="0"/>
    <x v="3"/>
    <x v="3"/>
    <x v="3"/>
  </r>
  <r>
    <x v="958"/>
    <x v="935"/>
    <s v="De-engineered zero-defect open system"/>
    <n v="1100"/>
    <n v="8081"/>
    <x v="1"/>
    <n v="735"/>
    <x v="192"/>
    <x v="777"/>
    <x v="1"/>
    <s v="USD"/>
    <x v="780"/>
    <n v="1278997200"/>
    <b v="0"/>
    <b v="0"/>
    <x v="10"/>
    <x v="4"/>
    <x v="10"/>
  </r>
  <r>
    <x v="959"/>
    <x v="936"/>
    <s v="Operative hybrid utilization"/>
    <n v="145000"/>
    <n v="6631"/>
    <x v="0"/>
    <n v="5"/>
    <x v="406"/>
    <x v="652"/>
    <x v="1"/>
    <s v="USD"/>
    <x v="140"/>
    <n v="1280120400"/>
    <b v="0"/>
    <b v="0"/>
    <x v="18"/>
    <x v="5"/>
    <x v="18"/>
  </r>
  <r>
    <x v="960"/>
    <x v="937"/>
    <s v="Function-based interactive matrix"/>
    <n v="5500"/>
    <n v="4678"/>
    <x v="0"/>
    <n v="85"/>
    <x v="12"/>
    <x v="778"/>
    <x v="1"/>
    <s v="USD"/>
    <x v="850"/>
    <n v="1458104400"/>
    <b v="0"/>
    <b v="0"/>
    <x v="2"/>
    <x v="2"/>
    <x v="2"/>
  </r>
  <r>
    <x v="961"/>
    <x v="938"/>
    <s v="Optimized content-based collaboration"/>
    <n v="5700"/>
    <n v="6800"/>
    <x v="1"/>
    <n v="119"/>
    <x v="287"/>
    <x v="779"/>
    <x v="1"/>
    <s v="USD"/>
    <x v="851"/>
    <n v="1298268000"/>
    <b v="0"/>
    <b v="0"/>
    <x v="18"/>
    <x v="5"/>
    <x v="18"/>
  </r>
  <r>
    <x v="962"/>
    <x v="939"/>
    <s v="User-centric cohesive policy"/>
    <n v="3600"/>
    <n v="10657"/>
    <x v="1"/>
    <n v="296"/>
    <x v="574"/>
    <x v="780"/>
    <x v="1"/>
    <s v="USD"/>
    <x v="852"/>
    <n v="1386223200"/>
    <b v="0"/>
    <b v="0"/>
    <x v="0"/>
    <x v="0"/>
    <x v="0"/>
  </r>
  <r>
    <x v="963"/>
    <x v="940"/>
    <s v="Ergonomic methodical hub"/>
    <n v="5900"/>
    <n v="4997"/>
    <x v="0"/>
    <n v="85"/>
    <x v="493"/>
    <x v="781"/>
    <x v="6"/>
    <s v="EUR"/>
    <x v="853"/>
    <n v="1299823200"/>
    <b v="0"/>
    <b v="1"/>
    <x v="14"/>
    <x v="7"/>
    <x v="14"/>
  </r>
  <r>
    <x v="964"/>
    <x v="941"/>
    <s v="Devolved disintermediate encryption"/>
    <n v="3700"/>
    <n v="13164"/>
    <x v="1"/>
    <n v="356"/>
    <x v="287"/>
    <x v="782"/>
    <x v="1"/>
    <s v="USD"/>
    <x v="854"/>
    <n v="1431752400"/>
    <b v="0"/>
    <b v="0"/>
    <x v="3"/>
    <x v="3"/>
    <x v="3"/>
  </r>
  <r>
    <x v="965"/>
    <x v="942"/>
    <s v="Phased clear-thinking policy"/>
    <n v="2200"/>
    <n v="8501"/>
    <x v="1"/>
    <n v="386"/>
    <x v="512"/>
    <x v="783"/>
    <x v="4"/>
    <s v="GBP"/>
    <x v="67"/>
    <n v="1267855200"/>
    <b v="0"/>
    <b v="0"/>
    <x v="1"/>
    <x v="1"/>
    <x v="1"/>
  </r>
  <r>
    <x v="966"/>
    <x v="411"/>
    <s v="Seamless solution-oriented capacity"/>
    <n v="1700"/>
    <n v="13468"/>
    <x v="1"/>
    <n v="792"/>
    <x v="242"/>
    <x v="784"/>
    <x v="1"/>
    <s v="USD"/>
    <x v="855"/>
    <n v="1497675600"/>
    <b v="0"/>
    <b v="0"/>
    <x v="3"/>
    <x v="3"/>
    <x v="3"/>
  </r>
  <r>
    <x v="967"/>
    <x v="943"/>
    <s v="Organized human-resource attitude"/>
    <n v="88400"/>
    <n v="121138"/>
    <x v="1"/>
    <n v="137"/>
    <x v="575"/>
    <x v="785"/>
    <x v="1"/>
    <s v="USD"/>
    <x v="107"/>
    <n v="1336885200"/>
    <b v="0"/>
    <b v="0"/>
    <x v="21"/>
    <x v="1"/>
    <x v="21"/>
  </r>
  <r>
    <x v="968"/>
    <x v="944"/>
    <s v="Open-architected disintermediate budgetary management"/>
    <n v="2400"/>
    <n v="8117"/>
    <x v="1"/>
    <n v="338"/>
    <x v="493"/>
    <x v="786"/>
    <x v="1"/>
    <s v="USD"/>
    <x v="344"/>
    <n v="1295157600"/>
    <b v="0"/>
    <b v="0"/>
    <x v="0"/>
    <x v="0"/>
    <x v="0"/>
  </r>
  <r>
    <x v="969"/>
    <x v="945"/>
    <s v="Multi-lateral radical solution"/>
    <n v="7900"/>
    <n v="8550"/>
    <x v="1"/>
    <n v="108"/>
    <x v="576"/>
    <x v="787"/>
    <x v="1"/>
    <s v="USD"/>
    <x v="856"/>
    <n v="1577599200"/>
    <b v="0"/>
    <b v="0"/>
    <x v="3"/>
    <x v="3"/>
    <x v="3"/>
  </r>
  <r>
    <x v="970"/>
    <x v="946"/>
    <s v="Inverse context-sensitive info-mediaries"/>
    <n v="94900"/>
    <n v="57659"/>
    <x v="0"/>
    <n v="61"/>
    <x v="577"/>
    <x v="788"/>
    <x v="1"/>
    <s v="USD"/>
    <x v="857"/>
    <n v="1305003600"/>
    <b v="0"/>
    <b v="0"/>
    <x v="3"/>
    <x v="3"/>
    <x v="3"/>
  </r>
  <r>
    <x v="971"/>
    <x v="947"/>
    <s v="Versatile neutral workforce"/>
    <n v="5100"/>
    <n v="1414"/>
    <x v="0"/>
    <n v="28"/>
    <x v="3"/>
    <x v="789"/>
    <x v="1"/>
    <s v="USD"/>
    <x v="858"/>
    <n v="1381726800"/>
    <b v="0"/>
    <b v="0"/>
    <x v="19"/>
    <x v="4"/>
    <x v="19"/>
  </r>
  <r>
    <x v="972"/>
    <x v="948"/>
    <s v="Multi-tiered systematic knowledge user"/>
    <n v="42700"/>
    <n v="97524"/>
    <x v="1"/>
    <n v="228"/>
    <x v="578"/>
    <x v="790"/>
    <x v="1"/>
    <s v="USD"/>
    <x v="859"/>
    <n v="1402462800"/>
    <b v="0"/>
    <b v="1"/>
    <x v="2"/>
    <x v="2"/>
    <x v="2"/>
  </r>
  <r>
    <x v="973"/>
    <x v="949"/>
    <s v="Programmable multi-state algorithm"/>
    <n v="121100"/>
    <n v="26176"/>
    <x v="0"/>
    <n v="22"/>
    <x v="526"/>
    <x v="292"/>
    <x v="1"/>
    <s v="USD"/>
    <x v="860"/>
    <n v="1292133600"/>
    <b v="0"/>
    <b v="1"/>
    <x v="3"/>
    <x v="3"/>
    <x v="3"/>
  </r>
  <r>
    <x v="974"/>
    <x v="950"/>
    <s v="Multi-channeled reciprocal interface"/>
    <n v="800"/>
    <n v="2991"/>
    <x v="1"/>
    <n v="374"/>
    <x v="235"/>
    <x v="791"/>
    <x v="1"/>
    <s v="USD"/>
    <x v="170"/>
    <n v="1368939600"/>
    <b v="0"/>
    <b v="0"/>
    <x v="7"/>
    <x v="1"/>
    <x v="7"/>
  </r>
  <r>
    <x v="975"/>
    <x v="951"/>
    <s v="Right-sized maximized migration"/>
    <n v="5400"/>
    <n v="8366"/>
    <x v="1"/>
    <n v="155"/>
    <x v="18"/>
    <x v="792"/>
    <x v="1"/>
    <s v="USD"/>
    <x v="861"/>
    <n v="1452146400"/>
    <b v="0"/>
    <b v="1"/>
    <x v="3"/>
    <x v="3"/>
    <x v="3"/>
  </r>
  <r>
    <x v="976"/>
    <x v="952"/>
    <s v="Self-enabling value-added artificial intelligence"/>
    <n v="4000"/>
    <n v="12886"/>
    <x v="1"/>
    <n v="322"/>
    <x v="382"/>
    <x v="603"/>
    <x v="1"/>
    <s v="USD"/>
    <x v="862"/>
    <n v="1296712800"/>
    <b v="0"/>
    <b v="1"/>
    <x v="3"/>
    <x v="3"/>
    <x v="3"/>
  </r>
  <r>
    <x v="977"/>
    <x v="597"/>
    <s v="Vision-oriented interactive solution"/>
    <n v="7000"/>
    <n v="5177"/>
    <x v="0"/>
    <n v="74"/>
    <x v="109"/>
    <x v="793"/>
    <x v="1"/>
    <s v="USD"/>
    <x v="863"/>
    <n v="1520748000"/>
    <b v="0"/>
    <b v="0"/>
    <x v="0"/>
    <x v="0"/>
    <x v="0"/>
  </r>
  <r>
    <x v="978"/>
    <x v="953"/>
    <s v="Fundamental user-facing productivity"/>
    <n v="1000"/>
    <n v="8641"/>
    <x v="1"/>
    <n v="864"/>
    <x v="45"/>
    <x v="794"/>
    <x v="1"/>
    <s v="USD"/>
    <x v="864"/>
    <n v="1480831200"/>
    <b v="0"/>
    <b v="0"/>
    <x v="11"/>
    <x v="6"/>
    <x v="11"/>
  </r>
  <r>
    <x v="979"/>
    <x v="954"/>
    <s v="Innovative well-modulated capability"/>
    <n v="60200"/>
    <n v="86244"/>
    <x v="1"/>
    <n v="143"/>
    <x v="579"/>
    <x v="609"/>
    <x v="4"/>
    <s v="GBP"/>
    <x v="527"/>
    <n v="1426914000"/>
    <b v="0"/>
    <b v="0"/>
    <x v="3"/>
    <x v="3"/>
    <x v="3"/>
  </r>
  <r>
    <x v="980"/>
    <x v="955"/>
    <s v="Universal fault-tolerant orchestration"/>
    <n v="195200"/>
    <n v="78630"/>
    <x v="0"/>
    <n v="40"/>
    <x v="580"/>
    <x v="20"/>
    <x v="1"/>
    <s v="USD"/>
    <x v="865"/>
    <n v="1446616800"/>
    <b v="1"/>
    <b v="0"/>
    <x v="9"/>
    <x v="5"/>
    <x v="9"/>
  </r>
  <r>
    <x v="981"/>
    <x v="956"/>
    <s v="Grass-roots executive synergy"/>
    <n v="6700"/>
    <n v="11941"/>
    <x v="1"/>
    <n v="178"/>
    <x v="581"/>
    <x v="795"/>
    <x v="1"/>
    <s v="USD"/>
    <x v="866"/>
    <n v="1517032800"/>
    <b v="0"/>
    <b v="0"/>
    <x v="2"/>
    <x v="2"/>
    <x v="2"/>
  </r>
  <r>
    <x v="982"/>
    <x v="957"/>
    <s v="Multi-layered optimal application"/>
    <n v="7200"/>
    <n v="6115"/>
    <x v="0"/>
    <n v="85"/>
    <x v="51"/>
    <x v="796"/>
    <x v="1"/>
    <s v="USD"/>
    <x v="867"/>
    <n v="1311224400"/>
    <b v="0"/>
    <b v="1"/>
    <x v="4"/>
    <x v="4"/>
    <x v="4"/>
  </r>
  <r>
    <x v="983"/>
    <x v="958"/>
    <s v="Business-focused full-range core"/>
    <n v="129100"/>
    <n v="188404"/>
    <x v="1"/>
    <n v="146"/>
    <x v="582"/>
    <x v="530"/>
    <x v="1"/>
    <s v="USD"/>
    <x v="868"/>
    <n v="1566190800"/>
    <b v="0"/>
    <b v="0"/>
    <x v="4"/>
    <x v="4"/>
    <x v="4"/>
  </r>
  <r>
    <x v="984"/>
    <x v="959"/>
    <s v="Exclusive system-worthy Graphic Interface"/>
    <n v="6500"/>
    <n v="9910"/>
    <x v="1"/>
    <n v="152"/>
    <x v="345"/>
    <x v="483"/>
    <x v="1"/>
    <s v="USD"/>
    <x v="105"/>
    <n v="1570165200"/>
    <b v="0"/>
    <b v="0"/>
    <x v="3"/>
    <x v="3"/>
    <x v="3"/>
  </r>
  <r>
    <x v="985"/>
    <x v="960"/>
    <s v="Enhanced optimal ability"/>
    <n v="170600"/>
    <n v="114523"/>
    <x v="0"/>
    <n v="67"/>
    <x v="583"/>
    <x v="119"/>
    <x v="1"/>
    <s v="USD"/>
    <x v="481"/>
    <n v="1388556000"/>
    <b v="0"/>
    <b v="1"/>
    <x v="1"/>
    <x v="1"/>
    <x v="1"/>
  </r>
  <r>
    <x v="986"/>
    <x v="961"/>
    <s v="Optional zero administration neural-net"/>
    <n v="7800"/>
    <n v="3144"/>
    <x v="0"/>
    <n v="40"/>
    <x v="45"/>
    <x v="797"/>
    <x v="1"/>
    <s v="USD"/>
    <x v="253"/>
    <n v="1303189200"/>
    <b v="0"/>
    <b v="0"/>
    <x v="1"/>
    <x v="1"/>
    <x v="1"/>
  </r>
  <r>
    <x v="987"/>
    <x v="962"/>
    <s v="Ameliorated foreground focus group"/>
    <n v="6200"/>
    <n v="13441"/>
    <x v="1"/>
    <n v="217"/>
    <x v="584"/>
    <x v="127"/>
    <x v="1"/>
    <s v="USD"/>
    <x v="869"/>
    <n v="1494478800"/>
    <b v="0"/>
    <b v="0"/>
    <x v="4"/>
    <x v="4"/>
    <x v="4"/>
  </r>
  <r>
    <x v="988"/>
    <x v="963"/>
    <s v="Triple-buffered multi-tasking matrices"/>
    <n v="9400"/>
    <n v="4899"/>
    <x v="0"/>
    <n v="52"/>
    <x v="251"/>
    <x v="798"/>
    <x v="1"/>
    <s v="USD"/>
    <x v="864"/>
    <n v="1480744800"/>
    <b v="0"/>
    <b v="0"/>
    <x v="15"/>
    <x v="5"/>
    <x v="15"/>
  </r>
  <r>
    <x v="989"/>
    <x v="964"/>
    <s v="Versatile dedicated migration"/>
    <n v="2400"/>
    <n v="11990"/>
    <x v="1"/>
    <n v="500"/>
    <x v="31"/>
    <x v="452"/>
    <x v="1"/>
    <s v="USD"/>
    <x v="843"/>
    <n v="1555822800"/>
    <b v="0"/>
    <b v="0"/>
    <x v="18"/>
    <x v="5"/>
    <x v="18"/>
  </r>
  <r>
    <x v="990"/>
    <x v="965"/>
    <s v="Devolved foreground customer loyalty"/>
    <n v="7800"/>
    <n v="6839"/>
    <x v="0"/>
    <n v="88"/>
    <x v="251"/>
    <x v="799"/>
    <x v="1"/>
    <s v="USD"/>
    <x v="289"/>
    <n v="1458882000"/>
    <b v="0"/>
    <b v="1"/>
    <x v="6"/>
    <x v="4"/>
    <x v="6"/>
  </r>
  <r>
    <x v="991"/>
    <x v="509"/>
    <s v="Reduced reciprocal focus group"/>
    <n v="9800"/>
    <n v="11091"/>
    <x v="1"/>
    <n v="113"/>
    <x v="585"/>
    <x v="800"/>
    <x v="1"/>
    <s v="USD"/>
    <x v="870"/>
    <n v="1411966800"/>
    <b v="0"/>
    <b v="1"/>
    <x v="1"/>
    <x v="1"/>
    <x v="1"/>
  </r>
  <r>
    <x v="992"/>
    <x v="966"/>
    <s v="Networked global migration"/>
    <n v="3100"/>
    <n v="13223"/>
    <x v="1"/>
    <n v="427"/>
    <x v="227"/>
    <x v="801"/>
    <x v="1"/>
    <s v="USD"/>
    <x v="871"/>
    <n v="1526878800"/>
    <b v="0"/>
    <b v="1"/>
    <x v="6"/>
    <x v="4"/>
    <x v="6"/>
  </r>
  <r>
    <x v="993"/>
    <x v="967"/>
    <s v="De-engineered even-keeled definition"/>
    <n v="9800"/>
    <n v="7608"/>
    <x v="3"/>
    <n v="78"/>
    <x v="51"/>
    <x v="802"/>
    <x v="6"/>
    <s v="EUR"/>
    <x v="872"/>
    <n v="1452405600"/>
    <b v="0"/>
    <b v="1"/>
    <x v="14"/>
    <x v="7"/>
    <x v="14"/>
  </r>
  <r>
    <x v="994"/>
    <x v="968"/>
    <s v="Implemented bi-directional flexibility"/>
    <n v="141100"/>
    <n v="74073"/>
    <x v="0"/>
    <n v="52"/>
    <x v="586"/>
    <x v="212"/>
    <x v="1"/>
    <s v="USD"/>
    <x v="873"/>
    <n v="1414040400"/>
    <b v="0"/>
    <b v="1"/>
    <x v="18"/>
    <x v="5"/>
    <x v="18"/>
  </r>
  <r>
    <x v="995"/>
    <x v="969"/>
    <s v="Vision-oriented scalable definition"/>
    <n v="97300"/>
    <n v="153216"/>
    <x v="1"/>
    <n v="157"/>
    <x v="587"/>
    <x v="180"/>
    <x v="1"/>
    <s v="USD"/>
    <x v="874"/>
    <n v="1543816800"/>
    <b v="0"/>
    <b v="1"/>
    <x v="0"/>
    <x v="0"/>
    <x v="0"/>
  </r>
  <r>
    <x v="996"/>
    <x v="970"/>
    <s v="Future-proofed upward-trending migration"/>
    <n v="6600"/>
    <n v="4814"/>
    <x v="0"/>
    <n v="73"/>
    <x v="192"/>
    <x v="666"/>
    <x v="1"/>
    <s v="USD"/>
    <x v="875"/>
    <n v="1359698400"/>
    <b v="0"/>
    <b v="0"/>
    <x v="3"/>
    <x v="3"/>
    <x v="3"/>
  </r>
  <r>
    <x v="997"/>
    <x v="971"/>
    <s v="Right-sized full-range throughput"/>
    <n v="7600"/>
    <n v="4603"/>
    <x v="3"/>
    <n v="61"/>
    <x v="279"/>
    <x v="803"/>
    <x v="6"/>
    <s v="EUR"/>
    <x v="876"/>
    <n v="1390629600"/>
    <b v="0"/>
    <b v="0"/>
    <x v="3"/>
    <x v="3"/>
    <x v="3"/>
  </r>
  <r>
    <x v="998"/>
    <x v="972"/>
    <s v="Polarized composite customer loyalty"/>
    <n v="66600"/>
    <n v="37823"/>
    <x v="0"/>
    <n v="57"/>
    <x v="82"/>
    <x v="804"/>
    <x v="1"/>
    <s v="USD"/>
    <x v="877"/>
    <n v="1267077600"/>
    <b v="0"/>
    <b v="1"/>
    <x v="7"/>
    <x v="1"/>
    <x v="7"/>
  </r>
  <r>
    <x v="999"/>
    <x v="973"/>
    <s v="Expanded eco-centric policy"/>
    <n v="111100"/>
    <n v="62819"/>
    <x v="3"/>
    <n v="57"/>
    <x v="588"/>
    <x v="369"/>
    <x v="1"/>
    <s v="USD"/>
    <x v="878"/>
    <n v="1467781200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E1917-CA0C-4861-AE08-8231DEC30B1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F15" firstHeaderRow="1" firstDataRow="2" firstDataCol="1" rowPageCount="2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Page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5" subtotal="count" baseField="0" baseItem="0"/>
  </dataFields>
  <chartFormats count="8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861F8-760C-45CA-AAFB-B2F05B734A1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4CE0F6-277A-40D8-B1B0-FF98BA43643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8" firstHeaderRow="1" firstDataRow="2" firstDataCol="1" rowPageCount="2" colPageCount="1"/>
  <pivotFields count="5">
    <pivotField dataField="1" subtotalTop="0" showAll="0" defaultSubtota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3" hier="20" name="[Range].[Date Created Conversion (Year)].[All]" cap="All"/>
    <pageField fld="4" hier="18" name="[Range].[Parent Category].[All]" cap="All"/>
  </pageFields>
  <dataFields count="1">
    <dataField name="Count of outcome" fld="0" subtotal="count" baseField="0" baseItem="0"/>
  </dataFields>
  <chartFormats count="8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C6D4E-3AB1-408F-9D8E-B453E52EBDE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10" firstHeaderRow="1" firstDataRow="2" firstDataCol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multipleItemSelectionAllowed="1" showAll="0" sortType="ascending">
      <items count="5">
        <item h="1" x="3"/>
        <item x="0"/>
        <item h="1" x="2"/>
        <item x="1"/>
        <item t="default"/>
      </items>
    </pivotField>
    <pivotField showAll="0"/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>
      <items count="806">
        <item x="0"/>
        <item x="98"/>
        <item x="49"/>
        <item x="236"/>
        <item x="405"/>
        <item x="280"/>
        <item x="383"/>
        <item x="339"/>
        <item x="703"/>
        <item x="740"/>
        <item x="499"/>
        <item x="372"/>
        <item x="253"/>
        <item x="266"/>
        <item x="166"/>
        <item x="745"/>
        <item x="301"/>
        <item x="707"/>
        <item x="119"/>
        <item x="483"/>
        <item x="625"/>
        <item x="327"/>
        <item x="743"/>
        <item x="632"/>
        <item x="42"/>
        <item x="96"/>
        <item x="441"/>
        <item x="612"/>
        <item x="127"/>
        <item x="662"/>
        <item x="201"/>
        <item x="463"/>
        <item x="410"/>
        <item x="65"/>
        <item x="562"/>
        <item x="693"/>
        <item x="57"/>
        <item x="361"/>
        <item x="324"/>
        <item x="617"/>
        <item x="142"/>
        <item x="460"/>
        <item x="401"/>
        <item x="214"/>
        <item x="377"/>
        <item x="539"/>
        <item x="58"/>
        <item x="302"/>
        <item x="440"/>
        <item x="769"/>
        <item x="622"/>
        <item x="114"/>
        <item x="8"/>
        <item x="207"/>
        <item x="100"/>
        <item x="176"/>
        <item x="56"/>
        <item x="750"/>
        <item x="434"/>
        <item x="614"/>
        <item x="637"/>
        <item x="178"/>
        <item x="254"/>
        <item x="663"/>
        <item x="732"/>
        <item x="51"/>
        <item x="697"/>
        <item x="607"/>
        <item x="536"/>
        <item x="171"/>
        <item x="640"/>
        <item x="316"/>
        <item x="645"/>
        <item x="803"/>
        <item x="274"/>
        <item x="430"/>
        <item x="757"/>
        <item x="686"/>
        <item x="797"/>
        <item x="33"/>
        <item x="26"/>
        <item x="184"/>
        <item x="398"/>
        <item x="190"/>
        <item x="41"/>
        <item x="447"/>
        <item x="157"/>
        <item x="567"/>
        <item x="455"/>
        <item x="399"/>
        <item x="621"/>
        <item x="795"/>
        <item x="261"/>
        <item x="408"/>
        <item x="624"/>
        <item x="444"/>
        <item x="183"/>
        <item x="93"/>
        <item x="177"/>
        <item x="299"/>
        <item x="749"/>
        <item x="256"/>
        <item x="32"/>
        <item x="237"/>
        <item x="245"/>
        <item x="24"/>
        <item x="224"/>
        <item x="174"/>
        <item x="209"/>
        <item x="475"/>
        <item x="279"/>
        <item x="569"/>
        <item x="422"/>
        <item x="269"/>
        <item x="270"/>
        <item x="81"/>
        <item x="259"/>
        <item x="620"/>
        <item x="780"/>
        <item x="348"/>
        <item x="423"/>
        <item x="719"/>
        <item x="175"/>
        <item x="354"/>
        <item x="321"/>
        <item x="76"/>
        <item x="633"/>
        <item x="783"/>
        <item x="288"/>
        <item x="699"/>
        <item x="503"/>
        <item x="717"/>
        <item x="722"/>
        <item x="364"/>
        <item x="162"/>
        <item x="362"/>
        <item x="205"/>
        <item x="566"/>
        <item x="294"/>
        <item x="231"/>
        <item x="579"/>
        <item x="429"/>
        <item x="666"/>
        <item x="194"/>
        <item x="775"/>
        <item x="232"/>
        <item x="676"/>
        <item x="129"/>
        <item x="781"/>
        <item x="779"/>
        <item x="275"/>
        <item x="112"/>
        <item x="159"/>
        <item x="660"/>
        <item x="448"/>
        <item x="560"/>
        <item x="53"/>
        <item x="737"/>
        <item x="551"/>
        <item x="19"/>
        <item x="172"/>
        <item x="524"/>
        <item x="657"/>
        <item x="226"/>
        <item x="48"/>
        <item x="18"/>
        <item x="407"/>
        <item x="705"/>
        <item x="800"/>
        <item x="367"/>
        <item x="45"/>
        <item x="755"/>
        <item x="185"/>
        <item x="771"/>
        <item x="132"/>
        <item x="143"/>
        <item x="736"/>
        <item x="332"/>
        <item x="323"/>
        <item x="724"/>
        <item x="307"/>
        <item x="122"/>
        <item x="385"/>
        <item x="351"/>
        <item x="46"/>
        <item x="211"/>
        <item x="77"/>
        <item x="31"/>
        <item x="490"/>
        <item x="92"/>
        <item x="467"/>
        <item x="291"/>
        <item x="734"/>
        <item x="247"/>
        <item x="330"/>
        <item x="627"/>
        <item x="120"/>
        <item x="355"/>
        <item x="345"/>
        <item x="512"/>
        <item x="733"/>
        <item x="296"/>
        <item x="593"/>
        <item x="528"/>
        <item x="380"/>
        <item x="200"/>
        <item x="652"/>
        <item x="438"/>
        <item x="756"/>
        <item x="510"/>
        <item x="107"/>
        <item x="257"/>
        <item x="188"/>
        <item x="393"/>
        <item x="576"/>
        <item x="250"/>
        <item x="213"/>
        <item x="147"/>
        <item x="498"/>
        <item x="264"/>
        <item x="649"/>
        <item x="658"/>
        <item x="395"/>
        <item x="47"/>
        <item x="543"/>
        <item x="452"/>
        <item x="295"/>
        <item x="638"/>
        <item x="493"/>
        <item x="303"/>
        <item x="381"/>
        <item x="411"/>
        <item x="248"/>
        <item x="505"/>
        <item x="486"/>
        <item x="696"/>
        <item x="396"/>
        <item x="656"/>
        <item x="735"/>
        <item x="223"/>
        <item x="392"/>
        <item x="784"/>
        <item x="210"/>
        <item x="731"/>
        <item x="634"/>
        <item x="160"/>
        <item x="78"/>
        <item x="668"/>
        <item x="369"/>
        <item x="535"/>
        <item x="489"/>
        <item x="99"/>
        <item x="573"/>
        <item x="72"/>
        <item x="251"/>
        <item x="585"/>
        <item x="526"/>
        <item x="74"/>
        <item x="474"/>
        <item x="38"/>
        <item x="701"/>
        <item x="710"/>
        <item x="726"/>
        <item x="764"/>
        <item x="155"/>
        <item x="521"/>
        <item x="747"/>
        <item x="88"/>
        <item x="246"/>
        <item x="718"/>
        <item x="790"/>
        <item x="60"/>
        <item x="678"/>
        <item x="547"/>
        <item x="156"/>
        <item x="554"/>
        <item x="644"/>
        <item x="789"/>
        <item x="454"/>
        <item x="66"/>
        <item x="170"/>
        <item x="342"/>
        <item x="135"/>
        <item x="52"/>
        <item x="346"/>
        <item x="293"/>
        <item x="335"/>
        <item x="552"/>
        <item x="443"/>
        <item x="146"/>
        <item x="659"/>
        <item x="394"/>
        <item x="491"/>
        <item x="235"/>
        <item x="6"/>
        <item x="495"/>
        <item x="202"/>
        <item x="137"/>
        <item x="478"/>
        <item x="63"/>
        <item x="84"/>
        <item x="197"/>
        <item x="619"/>
        <item x="265"/>
        <item x="792"/>
        <item x="28"/>
        <item x="470"/>
        <item x="520"/>
        <item x="458"/>
        <item x="517"/>
        <item x="378"/>
        <item x="10"/>
        <item x="387"/>
        <item x="117"/>
        <item x="456"/>
        <item x="400"/>
        <item x="487"/>
        <item x="195"/>
        <item x="221"/>
        <item x="529"/>
        <item x="466"/>
        <item x="468"/>
        <item x="331"/>
        <item x="241"/>
        <item x="310"/>
        <item x="68"/>
        <item x="508"/>
        <item x="672"/>
        <item x="683"/>
        <item x="684"/>
        <item x="7"/>
        <item x="418"/>
        <item x="218"/>
        <item x="94"/>
        <item x="277"/>
        <item x="388"/>
        <item x="597"/>
        <item x="681"/>
        <item x="286"/>
        <item x="136"/>
        <item x="610"/>
        <item x="320"/>
        <item x="366"/>
        <item x="350"/>
        <item x="101"/>
        <item x="217"/>
        <item x="507"/>
        <item x="518"/>
        <item x="513"/>
        <item x="626"/>
        <item x="742"/>
        <item x="677"/>
        <item x="558"/>
        <item x="128"/>
        <item x="439"/>
        <item x="643"/>
        <item x="647"/>
        <item x="263"/>
        <item x="379"/>
        <item x="541"/>
        <item x="36"/>
        <item x="590"/>
        <item x="370"/>
        <item x="414"/>
        <item x="229"/>
        <item x="21"/>
        <item x="574"/>
        <item x="186"/>
        <item x="500"/>
        <item x="116"/>
        <item x="340"/>
        <item x="145"/>
        <item x="278"/>
        <item x="318"/>
        <item x="390"/>
        <item x="720"/>
        <item x="716"/>
        <item x="55"/>
        <item x="349"/>
        <item x="249"/>
        <item x="196"/>
        <item x="580"/>
        <item x="462"/>
        <item x="450"/>
        <item x="435"/>
        <item x="150"/>
        <item x="515"/>
        <item x="577"/>
        <item x="424"/>
        <item x="786"/>
        <item x="273"/>
        <item x="62"/>
        <item x="108"/>
        <item x="766"/>
        <item x="334"/>
        <item x="504"/>
        <item x="654"/>
        <item x="538"/>
        <item x="777"/>
        <item x="243"/>
        <item x="595"/>
        <item x="9"/>
        <item x="709"/>
        <item x="482"/>
        <item x="695"/>
        <item x="516"/>
        <item x="262"/>
        <item x="25"/>
        <item x="203"/>
        <item x="285"/>
        <item x="605"/>
        <item x="563"/>
        <item x="664"/>
        <item x="525"/>
        <item x="368"/>
        <item x="151"/>
        <item x="721"/>
        <item x="636"/>
        <item x="540"/>
        <item x="312"/>
        <item x="161"/>
        <item x="533"/>
        <item x="191"/>
        <item x="651"/>
        <item x="70"/>
        <item x="682"/>
        <item x="180"/>
        <item x="403"/>
        <item x="592"/>
        <item x="397"/>
        <item x="268"/>
        <item x="353"/>
        <item x="39"/>
        <item x="655"/>
        <item x="233"/>
        <item x="37"/>
        <item x="523"/>
        <item x="5"/>
        <item x="225"/>
        <item x="760"/>
        <item x="105"/>
        <item x="149"/>
        <item x="555"/>
        <item x="725"/>
        <item x="228"/>
        <item x="798"/>
        <item x="427"/>
        <item x="272"/>
        <item x="546"/>
        <item x="557"/>
        <item x="730"/>
        <item x="141"/>
        <item x="785"/>
        <item x="476"/>
        <item x="436"/>
        <item x="305"/>
        <item x="702"/>
        <item x="793"/>
        <item x="700"/>
        <item x="746"/>
        <item x="244"/>
        <item x="163"/>
        <item x="386"/>
        <item x="344"/>
        <item x="479"/>
        <item x="336"/>
        <item x="572"/>
        <item x="373"/>
        <item x="646"/>
        <item x="124"/>
        <item x="492"/>
        <item x="630"/>
        <item x="154"/>
        <item x="698"/>
        <item x="561"/>
        <item x="75"/>
        <item x="193"/>
        <item x="741"/>
        <item x="519"/>
        <item x="442"/>
        <item x="514"/>
        <item x="125"/>
        <item x="134"/>
        <item x="761"/>
        <item x="480"/>
        <item x="283"/>
        <item x="300"/>
        <item x="694"/>
        <item x="496"/>
        <item x="530"/>
        <item x="325"/>
        <item x="239"/>
        <item x="604"/>
        <item x="258"/>
        <item x="796"/>
        <item x="712"/>
        <item x="689"/>
        <item x="671"/>
        <item x="173"/>
        <item x="59"/>
        <item x="189"/>
        <item x="255"/>
        <item x="412"/>
        <item x="220"/>
        <item x="164"/>
        <item x="298"/>
        <item x="588"/>
        <item x="469"/>
        <item x="85"/>
        <item x="570"/>
        <item x="80"/>
        <item x="667"/>
        <item x="688"/>
        <item x="431"/>
        <item x="679"/>
        <item x="685"/>
        <item x="313"/>
        <item x="420"/>
        <item x="770"/>
        <item x="714"/>
        <item x="384"/>
        <item x="457"/>
        <item x="343"/>
        <item x="599"/>
        <item x="782"/>
        <item x="609"/>
        <item x="15"/>
        <item x="34"/>
        <item x="22"/>
        <item x="778"/>
        <item x="527"/>
        <item x="69"/>
        <item x="328"/>
        <item x="461"/>
        <item x="598"/>
        <item x="73"/>
        <item x="550"/>
        <item x="402"/>
        <item x="661"/>
        <item x="531"/>
        <item x="140"/>
        <item x="126"/>
        <item x="352"/>
        <item x="113"/>
        <item x="204"/>
        <item x="641"/>
        <item x="631"/>
        <item x="762"/>
        <item x="309"/>
        <item x="428"/>
        <item x="611"/>
        <item x="591"/>
        <item x="282"/>
        <item x="130"/>
        <item x="212"/>
        <item x="359"/>
        <item x="706"/>
        <item x="464"/>
        <item x="623"/>
        <item x="306"/>
        <item x="276"/>
        <item x="559"/>
        <item x="680"/>
        <item x="314"/>
        <item x="102"/>
        <item x="754"/>
        <item x="358"/>
        <item x="87"/>
        <item x="360"/>
        <item x="54"/>
        <item x="123"/>
        <item x="629"/>
        <item x="208"/>
        <item x="594"/>
        <item x="532"/>
        <item x="729"/>
        <item x="391"/>
        <item x="465"/>
        <item x="242"/>
        <item x="600"/>
        <item x="83"/>
        <item x="511"/>
        <item x="192"/>
        <item x="97"/>
        <item x="787"/>
        <item x="601"/>
        <item x="758"/>
        <item x="603"/>
        <item x="587"/>
        <item x="79"/>
        <item x="1"/>
        <item x="477"/>
        <item x="534"/>
        <item x="473"/>
        <item x="767"/>
        <item x="748"/>
        <item x="690"/>
        <item x="602"/>
        <item x="453"/>
        <item x="687"/>
        <item x="765"/>
        <item x="791"/>
        <item x="537"/>
        <item x="347"/>
        <item x="794"/>
        <item x="501"/>
        <item x="29"/>
        <item x="472"/>
        <item x="497"/>
        <item x="14"/>
        <item x="133"/>
        <item x="284"/>
        <item x="773"/>
        <item x="326"/>
        <item x="44"/>
        <item x="115"/>
        <item x="416"/>
        <item x="776"/>
        <item x="110"/>
        <item x="409"/>
        <item x="131"/>
        <item x="449"/>
        <item x="148"/>
        <item x="104"/>
        <item x="341"/>
        <item x="675"/>
        <item x="179"/>
        <item x="571"/>
        <item x="35"/>
        <item x="608"/>
        <item x="509"/>
        <item x="481"/>
        <item x="556"/>
        <item x="240"/>
        <item x="260"/>
        <item x="222"/>
        <item x="642"/>
        <item x="581"/>
        <item x="356"/>
        <item x="199"/>
        <item x="586"/>
        <item x="774"/>
        <item x="382"/>
        <item x="788"/>
        <item x="653"/>
        <item x="315"/>
        <item x="704"/>
        <item x="234"/>
        <item x="451"/>
        <item x="215"/>
        <item x="406"/>
        <item x="138"/>
        <item x="502"/>
        <item x="711"/>
        <item x="281"/>
        <item x="553"/>
        <item x="198"/>
        <item x="50"/>
        <item x="289"/>
        <item x="365"/>
        <item x="4"/>
        <item x="425"/>
        <item x="615"/>
        <item x="374"/>
        <item x="219"/>
        <item x="317"/>
        <item x="445"/>
        <item x="2"/>
        <item x="801"/>
        <item x="357"/>
        <item x="167"/>
        <item x="271"/>
        <item x="568"/>
        <item x="751"/>
        <item x="804"/>
        <item x="297"/>
        <item x="404"/>
        <item x="417"/>
        <item x="432"/>
        <item x="802"/>
        <item x="692"/>
        <item x="252"/>
        <item x="618"/>
        <item x="121"/>
        <item x="437"/>
        <item x="304"/>
        <item x="648"/>
        <item x="230"/>
        <item x="772"/>
        <item x="181"/>
        <item x="739"/>
        <item x="485"/>
        <item x="12"/>
        <item x="650"/>
        <item x="715"/>
        <item x="708"/>
        <item x="421"/>
        <item x="522"/>
        <item x="713"/>
        <item x="589"/>
        <item x="3"/>
        <item x="752"/>
        <item x="103"/>
        <item x="549"/>
        <item x="329"/>
        <item x="548"/>
        <item x="613"/>
        <item x="727"/>
        <item x="544"/>
        <item x="292"/>
        <item x="322"/>
        <item x="90"/>
        <item x="206"/>
        <item x="426"/>
        <item x="488"/>
        <item x="165"/>
        <item x="484"/>
        <item x="389"/>
        <item x="227"/>
        <item x="139"/>
        <item x="337"/>
        <item x="375"/>
        <item x="419"/>
        <item x="471"/>
        <item x="768"/>
        <item x="744"/>
        <item x="153"/>
        <item x="728"/>
        <item x="669"/>
        <item x="13"/>
        <item x="753"/>
        <item x="763"/>
        <item x="71"/>
        <item x="144"/>
        <item x="23"/>
        <item x="338"/>
        <item x="182"/>
        <item x="290"/>
        <item x="691"/>
        <item x="20"/>
        <item x="311"/>
        <item x="723"/>
        <item x="238"/>
        <item x="267"/>
        <item x="673"/>
        <item x="459"/>
        <item x="578"/>
        <item x="639"/>
        <item x="27"/>
        <item x="95"/>
        <item x="799"/>
        <item x="575"/>
        <item x="545"/>
        <item x="40"/>
        <item x="759"/>
        <item x="43"/>
        <item x="106"/>
        <item x="738"/>
        <item x="506"/>
        <item x="413"/>
        <item x="635"/>
        <item x="17"/>
        <item x="564"/>
        <item x="158"/>
        <item x="91"/>
        <item x="376"/>
        <item x="333"/>
        <item x="596"/>
        <item x="665"/>
        <item x="616"/>
        <item x="64"/>
        <item x="109"/>
        <item x="216"/>
        <item x="582"/>
        <item x="287"/>
        <item x="187"/>
        <item x="111"/>
        <item x="433"/>
        <item x="89"/>
        <item x="628"/>
        <item x="118"/>
        <item x="169"/>
        <item x="319"/>
        <item x="415"/>
        <item x="16"/>
        <item x="363"/>
        <item x="86"/>
        <item x="606"/>
        <item x="371"/>
        <item x="584"/>
        <item x="308"/>
        <item x="565"/>
        <item x="674"/>
        <item x="82"/>
        <item x="542"/>
        <item x="61"/>
        <item x="494"/>
        <item x="583"/>
        <item x="446"/>
        <item x="67"/>
        <item x="168"/>
        <item x="30"/>
        <item x="11"/>
        <item x="670"/>
        <item x="15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</pivotFields>
  <rowFields count="1">
    <field x="1"/>
  </rowFields>
  <rowItems count="9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6"/>
    </i>
    <i>
      <x v="187"/>
    </i>
    <i>
      <x v="188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7"/>
    </i>
    <i>
      <x v="339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7"/>
    </i>
    <i>
      <x v="588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1"/>
    </i>
    <i>
      <x v="643"/>
    </i>
    <i>
      <x v="644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9"/>
    </i>
    <i>
      <x v="740"/>
    </i>
    <i>
      <x v="741"/>
    </i>
    <i>
      <x v="742"/>
    </i>
    <i>
      <x v="743"/>
    </i>
    <i>
      <x v="744"/>
    </i>
    <i>
      <x v="746"/>
    </i>
    <i>
      <x v="747"/>
    </i>
    <i>
      <x v="748"/>
    </i>
    <i>
      <x v="749"/>
    </i>
    <i>
      <x v="750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6"/>
    </i>
    <i>
      <x v="797"/>
    </i>
    <i>
      <x v="798"/>
    </i>
    <i>
      <x v="799"/>
    </i>
    <i>
      <x v="800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3"/>
    </i>
    <i>
      <x v="844"/>
    </i>
    <i>
      <x v="845"/>
    </i>
    <i>
      <x v="846"/>
    </i>
    <i>
      <x v="848"/>
    </i>
    <i>
      <x v="849"/>
    </i>
    <i>
      <x v="850"/>
    </i>
    <i>
      <x v="851"/>
    </i>
    <i>
      <x v="852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8"/>
    </i>
    <i>
      <x v="879"/>
    </i>
    <i>
      <x v="880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8"/>
    </i>
    <i>
      <x v="930"/>
    </i>
    <i>
      <x v="931"/>
    </i>
    <i>
      <x v="932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CE5A1-DFCF-490B-A0BC-E96E3ED7B81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8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1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5EB7-ADBB-437D-B105-F4F2987F0D01}">
  <sheetPr codeName="Sheet3"/>
  <dimension ref="A1:M1001"/>
  <sheetViews>
    <sheetView workbookViewId="0">
      <selection activeCell="F13" sqref="F13"/>
    </sheetView>
  </sheetViews>
  <sheetFormatPr defaultRowHeight="15.6" x14ac:dyDescent="0.3"/>
  <cols>
    <col min="1" max="1" width="11.19921875" style="4"/>
    <col min="2" max="2" width="13" bestFit="1" customWidth="1"/>
    <col min="4" max="4" width="9.3984375" bestFit="1" customWidth="1"/>
    <col min="5" max="5" width="13.09765625" bestFit="1" customWidth="1"/>
    <col min="7" max="7" width="8.296875" bestFit="1" customWidth="1"/>
    <col min="8" max="8" width="13.09765625" bestFit="1" customWidth="1"/>
    <col min="11" max="11" width="11.19921875" style="4"/>
    <col min="12" max="12" width="13.8984375" style="4" bestFit="1" customWidth="1"/>
    <col min="13" max="13" width="13" bestFit="1" customWidth="1"/>
    <col min="14" max="14" width="10.5" bestFit="1" customWidth="1"/>
  </cols>
  <sheetData>
    <row r="1" spans="1:13" x14ac:dyDescent="0.3">
      <c r="A1" s="5" t="s">
        <v>4</v>
      </c>
      <c r="B1" s="1" t="s">
        <v>5</v>
      </c>
      <c r="D1" t="s">
        <v>4</v>
      </c>
      <c r="E1" t="s">
        <v>5</v>
      </c>
      <c r="G1" t="s">
        <v>4</v>
      </c>
      <c r="H1" t="s">
        <v>5</v>
      </c>
      <c r="K1" s="5"/>
      <c r="L1" s="5"/>
      <c r="M1" s="1"/>
    </row>
    <row r="2" spans="1:13" x14ac:dyDescent="0.3">
      <c r="A2" s="4" t="s">
        <v>14</v>
      </c>
      <c r="B2">
        <v>0</v>
      </c>
      <c r="D2" t="str" cm="1">
        <f t="array" ref="D2:D1001">IF(Crowdfunding!F2:F1001 ="successful", "successful", "")</f>
        <v/>
      </c>
      <c r="G2" t="str" cm="1">
        <f t="array" ref="G2:G1001">IF(Crowdfunding!F2:F1001 ="failed", "failed", "")</f>
        <v>failed</v>
      </c>
    </row>
    <row r="3" spans="1:13" x14ac:dyDescent="0.3">
      <c r="A3" s="4" t="s">
        <v>20</v>
      </c>
      <c r="B3">
        <v>158</v>
      </c>
      <c r="D3" t="str">
        <v>successful</v>
      </c>
      <c r="G3" t="str">
        <v/>
      </c>
    </row>
    <row r="4" spans="1:13" x14ac:dyDescent="0.3">
      <c r="A4" s="4" t="s">
        <v>20</v>
      </c>
      <c r="B4">
        <v>1425</v>
      </c>
      <c r="D4" t="str">
        <v/>
      </c>
      <c r="G4" t="str">
        <v>failed</v>
      </c>
    </row>
    <row r="5" spans="1:13" x14ac:dyDescent="0.3">
      <c r="A5" s="4" t="s">
        <v>14</v>
      </c>
      <c r="B5">
        <v>24</v>
      </c>
      <c r="D5" t="str">
        <v>successful</v>
      </c>
      <c r="G5" t="str">
        <v/>
      </c>
    </row>
    <row r="6" spans="1:13" x14ac:dyDescent="0.3">
      <c r="A6" s="4" t="s">
        <v>14</v>
      </c>
      <c r="B6">
        <v>53</v>
      </c>
      <c r="D6" t="str">
        <v>successful</v>
      </c>
      <c r="G6" t="str">
        <v/>
      </c>
    </row>
    <row r="7" spans="1:13" x14ac:dyDescent="0.3">
      <c r="A7" s="4" t="s">
        <v>20</v>
      </c>
      <c r="B7">
        <v>174</v>
      </c>
      <c r="D7" t="str">
        <v/>
      </c>
      <c r="G7" t="str">
        <v>failed</v>
      </c>
    </row>
    <row r="8" spans="1:13" x14ac:dyDescent="0.3">
      <c r="A8" s="4" t="s">
        <v>14</v>
      </c>
      <c r="B8">
        <v>18</v>
      </c>
      <c r="D8" t="str">
        <v/>
      </c>
      <c r="G8" t="str">
        <v>failed</v>
      </c>
    </row>
    <row r="9" spans="1:13" x14ac:dyDescent="0.3">
      <c r="A9" s="4" t="s">
        <v>20</v>
      </c>
      <c r="B9">
        <v>227</v>
      </c>
      <c r="D9" t="str">
        <v/>
      </c>
      <c r="G9" t="str">
        <v>failed</v>
      </c>
    </row>
    <row r="10" spans="1:13" x14ac:dyDescent="0.3">
      <c r="A10" s="4" t="s">
        <v>47</v>
      </c>
      <c r="B10">
        <v>708</v>
      </c>
      <c r="D10" t="str">
        <v>successful</v>
      </c>
      <c r="G10" t="str">
        <v/>
      </c>
    </row>
    <row r="11" spans="1:13" x14ac:dyDescent="0.3">
      <c r="A11" s="4" t="s">
        <v>14</v>
      </c>
      <c r="B11">
        <v>44</v>
      </c>
      <c r="D11" t="str">
        <v/>
      </c>
      <c r="G11" t="str">
        <v>failed</v>
      </c>
    </row>
    <row r="12" spans="1:13" x14ac:dyDescent="0.3">
      <c r="A12" s="4" t="s">
        <v>20</v>
      </c>
      <c r="B12">
        <v>220</v>
      </c>
      <c r="D12" t="str">
        <v/>
      </c>
      <c r="G12" t="str">
        <v/>
      </c>
    </row>
    <row r="13" spans="1:13" x14ac:dyDescent="0.3">
      <c r="A13" s="4" t="s">
        <v>14</v>
      </c>
      <c r="B13">
        <v>27</v>
      </c>
      <c r="D13" t="str">
        <v>successful</v>
      </c>
      <c r="G13" t="str">
        <v/>
      </c>
    </row>
    <row r="14" spans="1:13" x14ac:dyDescent="0.3">
      <c r="A14" s="4" t="s">
        <v>14</v>
      </c>
      <c r="B14">
        <v>55</v>
      </c>
      <c r="D14" t="str">
        <v>successful</v>
      </c>
      <c r="G14" t="str">
        <v/>
      </c>
    </row>
    <row r="15" spans="1:13" x14ac:dyDescent="0.3">
      <c r="A15" s="4" t="s">
        <v>20</v>
      </c>
      <c r="B15">
        <v>98</v>
      </c>
      <c r="D15" t="str">
        <v>successful</v>
      </c>
      <c r="G15" t="str">
        <v/>
      </c>
    </row>
    <row r="16" spans="1:13" x14ac:dyDescent="0.3">
      <c r="A16" s="4" t="s">
        <v>14</v>
      </c>
      <c r="B16">
        <v>200</v>
      </c>
      <c r="D16" t="str">
        <v>successful</v>
      </c>
      <c r="G16" t="str">
        <v/>
      </c>
    </row>
    <row r="17" spans="1:7" x14ac:dyDescent="0.3">
      <c r="A17" s="4" t="s">
        <v>14</v>
      </c>
      <c r="B17">
        <v>452</v>
      </c>
      <c r="D17" t="str">
        <v>successful</v>
      </c>
      <c r="G17" t="str">
        <v/>
      </c>
    </row>
    <row r="18" spans="1:7" x14ac:dyDescent="0.3">
      <c r="A18" s="4" t="s">
        <v>20</v>
      </c>
      <c r="B18">
        <v>100</v>
      </c>
      <c r="D18" t="str">
        <v/>
      </c>
      <c r="G18" t="str">
        <v>failed</v>
      </c>
    </row>
    <row r="19" spans="1:7" x14ac:dyDescent="0.3">
      <c r="A19" s="4" t="s">
        <v>20</v>
      </c>
      <c r="B19">
        <v>1249</v>
      </c>
      <c r="D19" t="str">
        <v>successful</v>
      </c>
      <c r="G19" t="str">
        <v/>
      </c>
    </row>
    <row r="20" spans="1:7" x14ac:dyDescent="0.3">
      <c r="A20" s="4" t="s">
        <v>74</v>
      </c>
      <c r="B20">
        <v>135</v>
      </c>
      <c r="D20" t="str">
        <v>successful</v>
      </c>
      <c r="G20" t="str">
        <v/>
      </c>
    </row>
    <row r="21" spans="1:7" x14ac:dyDescent="0.3">
      <c r="A21" s="4" t="s">
        <v>14</v>
      </c>
      <c r="B21">
        <v>674</v>
      </c>
      <c r="D21" t="str">
        <v>successful</v>
      </c>
      <c r="G21" t="str">
        <v/>
      </c>
    </row>
    <row r="22" spans="1:7" x14ac:dyDescent="0.3">
      <c r="A22" s="4" t="s">
        <v>20</v>
      </c>
      <c r="B22">
        <v>1396</v>
      </c>
      <c r="D22" t="str">
        <v>successful</v>
      </c>
      <c r="G22" t="str">
        <v/>
      </c>
    </row>
    <row r="23" spans="1:7" x14ac:dyDescent="0.3">
      <c r="A23" s="4" t="s">
        <v>14</v>
      </c>
      <c r="B23">
        <v>558</v>
      </c>
      <c r="D23" t="str">
        <v/>
      </c>
      <c r="G23" t="str">
        <v>failed</v>
      </c>
    </row>
    <row r="24" spans="1:7" x14ac:dyDescent="0.3">
      <c r="A24" s="4" t="s">
        <v>20</v>
      </c>
      <c r="B24">
        <v>890</v>
      </c>
      <c r="D24" t="str">
        <v/>
      </c>
      <c r="G24" t="str">
        <v/>
      </c>
    </row>
    <row r="25" spans="1:7" x14ac:dyDescent="0.3">
      <c r="A25" s="4" t="s">
        <v>20</v>
      </c>
      <c r="B25">
        <v>142</v>
      </c>
      <c r="D25" t="str">
        <v/>
      </c>
      <c r="G25" t="str">
        <v>failed</v>
      </c>
    </row>
    <row r="26" spans="1:7" x14ac:dyDescent="0.3">
      <c r="A26" s="4" t="s">
        <v>20</v>
      </c>
      <c r="B26">
        <v>2673</v>
      </c>
      <c r="D26" t="str">
        <v/>
      </c>
      <c r="G26" t="str">
        <v/>
      </c>
    </row>
    <row r="27" spans="1:7" x14ac:dyDescent="0.3">
      <c r="A27" s="4" t="s">
        <v>20</v>
      </c>
      <c r="B27">
        <v>163</v>
      </c>
      <c r="D27" t="str">
        <v/>
      </c>
      <c r="G27" t="str">
        <v>failed</v>
      </c>
    </row>
    <row r="28" spans="1:7" x14ac:dyDescent="0.3">
      <c r="A28" s="4" t="s">
        <v>74</v>
      </c>
      <c r="B28">
        <v>1480</v>
      </c>
      <c r="D28" t="str">
        <v/>
      </c>
      <c r="G28" t="str">
        <v>failed</v>
      </c>
    </row>
    <row r="29" spans="1:7" x14ac:dyDescent="0.3">
      <c r="A29" s="4" t="s">
        <v>14</v>
      </c>
      <c r="B29">
        <v>15</v>
      </c>
      <c r="D29" t="str">
        <v>successful</v>
      </c>
      <c r="G29" t="str">
        <v/>
      </c>
    </row>
    <row r="30" spans="1:7" x14ac:dyDescent="0.3">
      <c r="A30" s="4" t="s">
        <v>20</v>
      </c>
      <c r="B30">
        <v>2220</v>
      </c>
      <c r="D30" t="str">
        <v>successful</v>
      </c>
      <c r="G30" t="str">
        <v/>
      </c>
    </row>
    <row r="31" spans="1:7" x14ac:dyDescent="0.3">
      <c r="A31" s="4" t="s">
        <v>20</v>
      </c>
      <c r="B31">
        <v>1606</v>
      </c>
      <c r="D31" t="str">
        <v>successful</v>
      </c>
      <c r="G31" t="str">
        <v/>
      </c>
    </row>
    <row r="32" spans="1:7" x14ac:dyDescent="0.3">
      <c r="A32" s="4" t="s">
        <v>20</v>
      </c>
      <c r="B32">
        <v>129</v>
      </c>
      <c r="D32" t="str">
        <v/>
      </c>
      <c r="G32" t="str">
        <v>failed</v>
      </c>
    </row>
    <row r="33" spans="1:7" x14ac:dyDescent="0.3">
      <c r="A33" s="4" t="s">
        <v>20</v>
      </c>
      <c r="B33">
        <v>226</v>
      </c>
      <c r="D33" t="str">
        <v/>
      </c>
      <c r="G33" t="str">
        <v>failed</v>
      </c>
    </row>
    <row r="34" spans="1:7" x14ac:dyDescent="0.3">
      <c r="A34" s="4" t="s">
        <v>14</v>
      </c>
      <c r="B34">
        <v>2307</v>
      </c>
      <c r="D34" t="str">
        <v/>
      </c>
      <c r="G34" t="str">
        <v>failed</v>
      </c>
    </row>
    <row r="35" spans="1:7" x14ac:dyDescent="0.3">
      <c r="A35" s="4" t="s">
        <v>20</v>
      </c>
      <c r="B35">
        <v>5419</v>
      </c>
      <c r="D35" t="str">
        <v>successful</v>
      </c>
      <c r="G35" t="str">
        <v/>
      </c>
    </row>
    <row r="36" spans="1:7" x14ac:dyDescent="0.3">
      <c r="A36" s="4" t="s">
        <v>20</v>
      </c>
      <c r="B36">
        <v>165</v>
      </c>
      <c r="D36" t="str">
        <v>successful</v>
      </c>
      <c r="G36" t="str">
        <v/>
      </c>
    </row>
    <row r="37" spans="1:7" x14ac:dyDescent="0.3">
      <c r="A37" s="4" t="s">
        <v>20</v>
      </c>
      <c r="B37">
        <v>1965</v>
      </c>
      <c r="D37" t="str">
        <v>successful</v>
      </c>
      <c r="G37" t="str">
        <v/>
      </c>
    </row>
    <row r="38" spans="1:7" x14ac:dyDescent="0.3">
      <c r="A38" s="4" t="s">
        <v>20</v>
      </c>
      <c r="B38">
        <v>16</v>
      </c>
      <c r="D38" t="str">
        <v>successful</v>
      </c>
      <c r="G38" t="str">
        <v/>
      </c>
    </row>
    <row r="39" spans="1:7" x14ac:dyDescent="0.3">
      <c r="A39" s="4" t="s">
        <v>20</v>
      </c>
      <c r="B39">
        <v>107</v>
      </c>
      <c r="D39" t="str">
        <v/>
      </c>
      <c r="G39" t="str">
        <v>failed</v>
      </c>
    </row>
    <row r="40" spans="1:7" x14ac:dyDescent="0.3">
      <c r="A40" s="4" t="s">
        <v>20</v>
      </c>
      <c r="B40">
        <v>134</v>
      </c>
      <c r="D40" t="str">
        <v/>
      </c>
      <c r="G40" t="str">
        <v>failed</v>
      </c>
    </row>
    <row r="41" spans="1:7" x14ac:dyDescent="0.3">
      <c r="A41" s="4" t="s">
        <v>14</v>
      </c>
      <c r="B41">
        <v>88</v>
      </c>
      <c r="D41" t="str">
        <v>successful</v>
      </c>
      <c r="G41" t="str">
        <v/>
      </c>
    </row>
    <row r="42" spans="1:7" x14ac:dyDescent="0.3">
      <c r="A42" s="4" t="s">
        <v>20</v>
      </c>
      <c r="B42">
        <v>198</v>
      </c>
      <c r="D42" t="str">
        <v/>
      </c>
      <c r="G42" t="str">
        <v>failed</v>
      </c>
    </row>
    <row r="43" spans="1:7" x14ac:dyDescent="0.3">
      <c r="A43" s="4" t="s">
        <v>20</v>
      </c>
      <c r="B43">
        <v>111</v>
      </c>
      <c r="D43" t="str">
        <v/>
      </c>
      <c r="G43" t="str">
        <v/>
      </c>
    </row>
    <row r="44" spans="1:7" x14ac:dyDescent="0.3">
      <c r="A44" s="4" t="s">
        <v>20</v>
      </c>
      <c r="B44">
        <v>222</v>
      </c>
      <c r="D44" t="str">
        <v>successful</v>
      </c>
      <c r="G44" t="str">
        <v/>
      </c>
    </row>
    <row r="45" spans="1:7" x14ac:dyDescent="0.3">
      <c r="A45" s="4" t="s">
        <v>20</v>
      </c>
      <c r="B45">
        <v>6212</v>
      </c>
      <c r="D45" t="str">
        <v>successful</v>
      </c>
      <c r="G45" t="str">
        <v/>
      </c>
    </row>
    <row r="46" spans="1:7" x14ac:dyDescent="0.3">
      <c r="A46" s="4" t="s">
        <v>20</v>
      </c>
      <c r="B46">
        <v>98</v>
      </c>
      <c r="D46" t="str">
        <v>successful</v>
      </c>
      <c r="G46" t="str">
        <v/>
      </c>
    </row>
    <row r="47" spans="1:7" x14ac:dyDescent="0.3">
      <c r="A47" s="4" t="s">
        <v>14</v>
      </c>
      <c r="B47">
        <v>48</v>
      </c>
      <c r="D47" t="str">
        <v/>
      </c>
      <c r="G47" t="str">
        <v/>
      </c>
    </row>
    <row r="48" spans="1:7" x14ac:dyDescent="0.3">
      <c r="A48" s="4" t="s">
        <v>20</v>
      </c>
      <c r="B48">
        <v>92</v>
      </c>
      <c r="D48" t="str">
        <v>successful</v>
      </c>
      <c r="G48" t="str">
        <v/>
      </c>
    </row>
    <row r="49" spans="1:7" x14ac:dyDescent="0.3">
      <c r="A49" s="4" t="s">
        <v>20</v>
      </c>
      <c r="B49">
        <v>149</v>
      </c>
      <c r="D49" t="str">
        <v>successful</v>
      </c>
      <c r="G49" t="str">
        <v/>
      </c>
    </row>
    <row r="50" spans="1:7" x14ac:dyDescent="0.3">
      <c r="A50" s="4" t="s">
        <v>20</v>
      </c>
      <c r="B50">
        <v>2431</v>
      </c>
      <c r="D50" t="str">
        <v/>
      </c>
      <c r="G50" t="str">
        <v>failed</v>
      </c>
    </row>
    <row r="51" spans="1:7" x14ac:dyDescent="0.3">
      <c r="A51" s="4" t="s">
        <v>20</v>
      </c>
      <c r="B51">
        <v>303</v>
      </c>
      <c r="D51" t="str">
        <v>successful</v>
      </c>
      <c r="G51" t="str">
        <v/>
      </c>
    </row>
    <row r="52" spans="1:7" x14ac:dyDescent="0.3">
      <c r="A52" s="4" t="s">
        <v>14</v>
      </c>
      <c r="B52">
        <v>1</v>
      </c>
      <c r="D52" t="str">
        <v>successful</v>
      </c>
      <c r="G52" t="str">
        <v/>
      </c>
    </row>
    <row r="53" spans="1:7" x14ac:dyDescent="0.3">
      <c r="A53" s="4" t="s">
        <v>14</v>
      </c>
      <c r="B53">
        <v>1467</v>
      </c>
      <c r="D53" t="str">
        <v>successful</v>
      </c>
      <c r="G53" t="str">
        <v/>
      </c>
    </row>
    <row r="54" spans="1:7" x14ac:dyDescent="0.3">
      <c r="A54" s="4" t="s">
        <v>14</v>
      </c>
      <c r="B54">
        <v>75</v>
      </c>
      <c r="D54" t="str">
        <v/>
      </c>
      <c r="G54" t="str">
        <v>failed</v>
      </c>
    </row>
    <row r="55" spans="1:7" x14ac:dyDescent="0.3">
      <c r="A55" s="4" t="s">
        <v>20</v>
      </c>
      <c r="B55">
        <v>209</v>
      </c>
      <c r="D55" t="str">
        <v/>
      </c>
      <c r="G55" t="str">
        <v>failed</v>
      </c>
    </row>
    <row r="56" spans="1:7" x14ac:dyDescent="0.3">
      <c r="A56" s="4" t="s">
        <v>14</v>
      </c>
      <c r="B56">
        <v>120</v>
      </c>
      <c r="D56" t="str">
        <v>successful</v>
      </c>
      <c r="G56" t="str">
        <v/>
      </c>
    </row>
    <row r="57" spans="1:7" x14ac:dyDescent="0.3">
      <c r="A57" s="4" t="s">
        <v>20</v>
      </c>
      <c r="B57">
        <v>131</v>
      </c>
      <c r="D57" t="str">
        <v>successful</v>
      </c>
      <c r="G57" t="str">
        <v/>
      </c>
    </row>
    <row r="58" spans="1:7" x14ac:dyDescent="0.3">
      <c r="A58" s="4" t="s">
        <v>20</v>
      </c>
      <c r="B58">
        <v>164</v>
      </c>
      <c r="D58" t="str">
        <v/>
      </c>
      <c r="G58" t="str">
        <v>failed</v>
      </c>
    </row>
    <row r="59" spans="1:7" x14ac:dyDescent="0.3">
      <c r="A59" s="4" t="s">
        <v>20</v>
      </c>
      <c r="B59">
        <v>201</v>
      </c>
      <c r="D59" t="str">
        <v>successful</v>
      </c>
      <c r="G59" t="str">
        <v/>
      </c>
    </row>
    <row r="60" spans="1:7" x14ac:dyDescent="0.3">
      <c r="A60" s="4" t="s">
        <v>20</v>
      </c>
      <c r="B60">
        <v>211</v>
      </c>
      <c r="D60" t="str">
        <v>successful</v>
      </c>
      <c r="G60" t="str">
        <v/>
      </c>
    </row>
    <row r="61" spans="1:7" x14ac:dyDescent="0.3">
      <c r="A61" s="4" t="s">
        <v>20</v>
      </c>
      <c r="B61">
        <v>128</v>
      </c>
      <c r="D61" t="str">
        <v>successful</v>
      </c>
      <c r="G61" t="str">
        <v/>
      </c>
    </row>
    <row r="62" spans="1:7" x14ac:dyDescent="0.3">
      <c r="A62" s="4" t="s">
        <v>20</v>
      </c>
      <c r="B62">
        <v>1600</v>
      </c>
      <c r="D62" t="str">
        <v>successful</v>
      </c>
      <c r="G62" t="str">
        <v/>
      </c>
    </row>
    <row r="63" spans="1:7" x14ac:dyDescent="0.3">
      <c r="A63" s="4" t="s">
        <v>14</v>
      </c>
      <c r="B63">
        <v>2253</v>
      </c>
      <c r="D63" t="str">
        <v/>
      </c>
      <c r="G63" t="str">
        <v>failed</v>
      </c>
    </row>
    <row r="64" spans="1:7" x14ac:dyDescent="0.3">
      <c r="A64" s="4" t="s">
        <v>20</v>
      </c>
      <c r="B64">
        <v>249</v>
      </c>
      <c r="D64" t="str">
        <v>successful</v>
      </c>
      <c r="G64" t="str">
        <v/>
      </c>
    </row>
    <row r="65" spans="1:7" x14ac:dyDescent="0.3">
      <c r="A65" s="4" t="s">
        <v>14</v>
      </c>
      <c r="B65">
        <v>5</v>
      </c>
      <c r="D65" t="str">
        <v/>
      </c>
      <c r="G65" t="str">
        <v>failed</v>
      </c>
    </row>
    <row r="66" spans="1:7" x14ac:dyDescent="0.3">
      <c r="A66" s="4" t="s">
        <v>14</v>
      </c>
      <c r="B66">
        <v>38</v>
      </c>
      <c r="D66" t="str">
        <v/>
      </c>
      <c r="G66" t="str">
        <v/>
      </c>
    </row>
    <row r="67" spans="1:7" x14ac:dyDescent="0.3">
      <c r="A67" s="4" t="s">
        <v>20</v>
      </c>
      <c r="B67">
        <v>236</v>
      </c>
      <c r="D67" t="str">
        <v/>
      </c>
      <c r="G67" t="str">
        <v>failed</v>
      </c>
    </row>
    <row r="68" spans="1:7" x14ac:dyDescent="0.3">
      <c r="A68" s="4" t="s">
        <v>14</v>
      </c>
      <c r="B68">
        <v>12</v>
      </c>
      <c r="D68" t="str">
        <v>successful</v>
      </c>
      <c r="G68" t="str">
        <v/>
      </c>
    </row>
    <row r="69" spans="1:7" x14ac:dyDescent="0.3">
      <c r="A69" s="4" t="s">
        <v>20</v>
      </c>
      <c r="B69">
        <v>4065</v>
      </c>
      <c r="D69" t="str">
        <v>successful</v>
      </c>
      <c r="G69" t="str">
        <v/>
      </c>
    </row>
    <row r="70" spans="1:7" x14ac:dyDescent="0.3">
      <c r="A70" s="4" t="s">
        <v>20</v>
      </c>
      <c r="B70">
        <v>246</v>
      </c>
      <c r="D70" t="str">
        <v>successful</v>
      </c>
      <c r="G70" t="str">
        <v/>
      </c>
    </row>
    <row r="71" spans="1:7" x14ac:dyDescent="0.3">
      <c r="A71" s="4" t="s">
        <v>74</v>
      </c>
      <c r="B71">
        <v>17</v>
      </c>
      <c r="D71" t="str">
        <v/>
      </c>
      <c r="G71" t="str">
        <v>failed</v>
      </c>
    </row>
    <row r="72" spans="1:7" x14ac:dyDescent="0.3">
      <c r="A72" s="4" t="s">
        <v>20</v>
      </c>
      <c r="B72">
        <v>2475</v>
      </c>
      <c r="D72" t="str">
        <v/>
      </c>
      <c r="G72" t="str">
        <v>failed</v>
      </c>
    </row>
    <row r="73" spans="1:7" x14ac:dyDescent="0.3">
      <c r="A73" s="4" t="s">
        <v>20</v>
      </c>
      <c r="B73">
        <v>76</v>
      </c>
      <c r="D73" t="str">
        <v/>
      </c>
      <c r="G73" t="str">
        <v>failed</v>
      </c>
    </row>
    <row r="74" spans="1:7" x14ac:dyDescent="0.3">
      <c r="A74" s="4" t="s">
        <v>20</v>
      </c>
      <c r="B74">
        <v>54</v>
      </c>
      <c r="D74" t="str">
        <v>successful</v>
      </c>
      <c r="G74" t="str">
        <v/>
      </c>
    </row>
    <row r="75" spans="1:7" x14ac:dyDescent="0.3">
      <c r="A75" s="4" t="s">
        <v>20</v>
      </c>
      <c r="B75">
        <v>88</v>
      </c>
      <c r="D75" t="str">
        <v>successful</v>
      </c>
      <c r="G75" t="str">
        <v/>
      </c>
    </row>
    <row r="76" spans="1:7" x14ac:dyDescent="0.3">
      <c r="A76" s="4" t="s">
        <v>20</v>
      </c>
      <c r="B76">
        <v>85</v>
      </c>
      <c r="D76" t="str">
        <v>successful</v>
      </c>
      <c r="G76" t="str">
        <v/>
      </c>
    </row>
    <row r="77" spans="1:7" x14ac:dyDescent="0.3">
      <c r="A77" s="4" t="s">
        <v>20</v>
      </c>
      <c r="B77">
        <v>170</v>
      </c>
      <c r="D77" t="str">
        <v>successful</v>
      </c>
      <c r="G77" t="str">
        <v/>
      </c>
    </row>
    <row r="78" spans="1:7" x14ac:dyDescent="0.3">
      <c r="A78" s="4" t="s">
        <v>14</v>
      </c>
      <c r="B78">
        <v>1684</v>
      </c>
      <c r="D78" t="str">
        <v>successful</v>
      </c>
      <c r="G78" t="str">
        <v/>
      </c>
    </row>
    <row r="79" spans="1:7" x14ac:dyDescent="0.3">
      <c r="A79" s="4" t="s">
        <v>14</v>
      </c>
      <c r="B79">
        <v>56</v>
      </c>
      <c r="D79" t="str">
        <v/>
      </c>
      <c r="G79" t="str">
        <v>failed</v>
      </c>
    </row>
    <row r="80" spans="1:7" x14ac:dyDescent="0.3">
      <c r="A80" s="4" t="s">
        <v>20</v>
      </c>
      <c r="B80">
        <v>330</v>
      </c>
      <c r="D80" t="str">
        <v/>
      </c>
      <c r="G80" t="str">
        <v>failed</v>
      </c>
    </row>
    <row r="81" spans="1:7" x14ac:dyDescent="0.3">
      <c r="A81" s="4" t="s">
        <v>14</v>
      </c>
      <c r="B81">
        <v>838</v>
      </c>
      <c r="D81" t="str">
        <v>successful</v>
      </c>
      <c r="G81" t="str">
        <v/>
      </c>
    </row>
    <row r="82" spans="1:7" x14ac:dyDescent="0.3">
      <c r="A82" s="4" t="s">
        <v>20</v>
      </c>
      <c r="B82">
        <v>127</v>
      </c>
      <c r="D82" t="str">
        <v/>
      </c>
      <c r="G82" t="str">
        <v>failed</v>
      </c>
    </row>
    <row r="83" spans="1:7" x14ac:dyDescent="0.3">
      <c r="A83" s="4" t="s">
        <v>20</v>
      </c>
      <c r="B83">
        <v>411</v>
      </c>
      <c r="D83" t="str">
        <v/>
      </c>
      <c r="G83" t="str">
        <v>failed</v>
      </c>
    </row>
    <row r="84" spans="1:7" x14ac:dyDescent="0.3">
      <c r="A84" s="4" t="s">
        <v>20</v>
      </c>
      <c r="B84">
        <v>180</v>
      </c>
      <c r="D84" t="str">
        <v/>
      </c>
      <c r="G84" t="str">
        <v>failed</v>
      </c>
    </row>
    <row r="85" spans="1:7" x14ac:dyDescent="0.3">
      <c r="A85" s="4" t="s">
        <v>14</v>
      </c>
      <c r="B85">
        <v>1000</v>
      </c>
      <c r="D85" t="str">
        <v/>
      </c>
      <c r="G85" t="str">
        <v/>
      </c>
    </row>
    <row r="86" spans="1:7" x14ac:dyDescent="0.3">
      <c r="A86" s="4" t="s">
        <v>20</v>
      </c>
      <c r="B86">
        <v>374</v>
      </c>
      <c r="D86" t="str">
        <v>successful</v>
      </c>
      <c r="G86" t="str">
        <v/>
      </c>
    </row>
    <row r="87" spans="1:7" x14ac:dyDescent="0.3">
      <c r="A87" s="4" t="s">
        <v>20</v>
      </c>
      <c r="B87">
        <v>71</v>
      </c>
      <c r="D87" t="str">
        <v>successful</v>
      </c>
      <c r="G87" t="str">
        <v/>
      </c>
    </row>
    <row r="88" spans="1:7" x14ac:dyDescent="0.3">
      <c r="A88" s="4" t="s">
        <v>20</v>
      </c>
      <c r="B88">
        <v>203</v>
      </c>
      <c r="D88" t="str">
        <v>successful</v>
      </c>
      <c r="G88" t="str">
        <v/>
      </c>
    </row>
    <row r="89" spans="1:7" x14ac:dyDescent="0.3">
      <c r="A89" s="4" t="s">
        <v>14</v>
      </c>
      <c r="B89">
        <v>1482</v>
      </c>
      <c r="D89" t="str">
        <v/>
      </c>
      <c r="G89" t="str">
        <v/>
      </c>
    </row>
    <row r="90" spans="1:7" x14ac:dyDescent="0.3">
      <c r="A90" s="4" t="s">
        <v>20</v>
      </c>
      <c r="B90">
        <v>113</v>
      </c>
      <c r="D90" t="str">
        <v>successful</v>
      </c>
      <c r="G90" t="str">
        <v/>
      </c>
    </row>
    <row r="91" spans="1:7" x14ac:dyDescent="0.3">
      <c r="A91" s="4" t="s">
        <v>20</v>
      </c>
      <c r="B91">
        <v>96</v>
      </c>
      <c r="D91" t="str">
        <v/>
      </c>
      <c r="G91" t="str">
        <v>failed</v>
      </c>
    </row>
    <row r="92" spans="1:7" x14ac:dyDescent="0.3">
      <c r="A92" s="4" t="s">
        <v>14</v>
      </c>
      <c r="B92">
        <v>106</v>
      </c>
      <c r="D92" t="str">
        <v>successful</v>
      </c>
      <c r="G92" t="str">
        <v/>
      </c>
    </row>
    <row r="93" spans="1:7" x14ac:dyDescent="0.3">
      <c r="A93" s="4" t="s">
        <v>14</v>
      </c>
      <c r="B93">
        <v>679</v>
      </c>
      <c r="D93" t="str">
        <v/>
      </c>
      <c r="G93" t="str">
        <v>failed</v>
      </c>
    </row>
    <row r="94" spans="1:7" x14ac:dyDescent="0.3">
      <c r="A94" s="4" t="s">
        <v>20</v>
      </c>
      <c r="B94">
        <v>498</v>
      </c>
      <c r="D94" t="str">
        <v>successful</v>
      </c>
      <c r="G94" t="str">
        <v/>
      </c>
    </row>
    <row r="95" spans="1:7" x14ac:dyDescent="0.3">
      <c r="A95" s="4" t="s">
        <v>74</v>
      </c>
      <c r="B95">
        <v>610</v>
      </c>
      <c r="D95" t="str">
        <v/>
      </c>
      <c r="G95" t="str">
        <v>failed</v>
      </c>
    </row>
    <row r="96" spans="1:7" x14ac:dyDescent="0.3">
      <c r="A96" s="4" t="s">
        <v>20</v>
      </c>
      <c r="B96">
        <v>180</v>
      </c>
      <c r="D96" t="str">
        <v>successful</v>
      </c>
      <c r="G96" t="str">
        <v/>
      </c>
    </row>
    <row r="97" spans="1:7" x14ac:dyDescent="0.3">
      <c r="A97" s="4" t="s">
        <v>20</v>
      </c>
      <c r="B97">
        <v>27</v>
      </c>
      <c r="D97" t="str">
        <v/>
      </c>
      <c r="G97" t="str">
        <v>failed</v>
      </c>
    </row>
    <row r="98" spans="1:7" x14ac:dyDescent="0.3">
      <c r="A98" s="4" t="s">
        <v>20</v>
      </c>
      <c r="B98">
        <v>2331</v>
      </c>
      <c r="D98" t="str">
        <v>successful</v>
      </c>
      <c r="G98" t="str">
        <v/>
      </c>
    </row>
    <row r="99" spans="1:7" x14ac:dyDescent="0.3">
      <c r="A99" s="4" t="s">
        <v>20</v>
      </c>
      <c r="B99">
        <v>113</v>
      </c>
      <c r="D99" t="str">
        <v>successful</v>
      </c>
      <c r="G99" t="str">
        <v/>
      </c>
    </row>
    <row r="100" spans="1:7" x14ac:dyDescent="0.3">
      <c r="A100" s="4" t="s">
        <v>14</v>
      </c>
      <c r="B100">
        <v>1220</v>
      </c>
      <c r="D100" t="str">
        <v/>
      </c>
      <c r="G100" t="str">
        <v>failed</v>
      </c>
    </row>
    <row r="101" spans="1:7" x14ac:dyDescent="0.3">
      <c r="A101" s="4" t="s">
        <v>20</v>
      </c>
      <c r="B101">
        <v>164</v>
      </c>
      <c r="D101" t="str">
        <v/>
      </c>
      <c r="G101" t="str">
        <v>failed</v>
      </c>
    </row>
    <row r="102" spans="1:7" x14ac:dyDescent="0.3">
      <c r="A102" s="4" t="s">
        <v>14</v>
      </c>
      <c r="B102">
        <v>1</v>
      </c>
      <c r="D102" t="str">
        <v>successful</v>
      </c>
      <c r="G102" t="str">
        <v/>
      </c>
    </row>
    <row r="103" spans="1:7" x14ac:dyDescent="0.3">
      <c r="A103" s="4" t="s">
        <v>20</v>
      </c>
      <c r="B103">
        <v>164</v>
      </c>
      <c r="D103" t="str">
        <v/>
      </c>
      <c r="G103" t="str">
        <v>failed</v>
      </c>
    </row>
    <row r="104" spans="1:7" x14ac:dyDescent="0.3">
      <c r="A104" s="4" t="s">
        <v>20</v>
      </c>
      <c r="B104">
        <v>336</v>
      </c>
      <c r="D104" t="str">
        <v>successful</v>
      </c>
      <c r="G104" t="str">
        <v/>
      </c>
    </row>
    <row r="105" spans="1:7" x14ac:dyDescent="0.3">
      <c r="A105" s="4" t="s">
        <v>14</v>
      </c>
      <c r="B105">
        <v>37</v>
      </c>
      <c r="D105" t="str">
        <v/>
      </c>
      <c r="G105" t="str">
        <v>failed</v>
      </c>
    </row>
    <row r="106" spans="1:7" x14ac:dyDescent="0.3">
      <c r="A106" s="4" t="s">
        <v>20</v>
      </c>
      <c r="B106">
        <v>1917</v>
      </c>
      <c r="D106" t="str">
        <v>successful</v>
      </c>
      <c r="G106" t="str">
        <v/>
      </c>
    </row>
    <row r="107" spans="1:7" x14ac:dyDescent="0.3">
      <c r="A107" s="4" t="s">
        <v>20</v>
      </c>
      <c r="B107">
        <v>95</v>
      </c>
      <c r="D107" t="str">
        <v>successful</v>
      </c>
      <c r="G107" t="str">
        <v/>
      </c>
    </row>
    <row r="108" spans="1:7" x14ac:dyDescent="0.3">
      <c r="A108" s="4" t="s">
        <v>20</v>
      </c>
      <c r="B108">
        <v>147</v>
      </c>
      <c r="D108" t="str">
        <v>successful</v>
      </c>
      <c r="G108" t="str">
        <v/>
      </c>
    </row>
    <row r="109" spans="1:7" x14ac:dyDescent="0.3">
      <c r="A109" s="4" t="s">
        <v>20</v>
      </c>
      <c r="B109">
        <v>86</v>
      </c>
      <c r="D109" t="str">
        <v/>
      </c>
      <c r="G109" t="str">
        <v>failed</v>
      </c>
    </row>
    <row r="110" spans="1:7" x14ac:dyDescent="0.3">
      <c r="A110" s="4" t="s">
        <v>20</v>
      </c>
      <c r="B110">
        <v>83</v>
      </c>
      <c r="D110" t="str">
        <v/>
      </c>
      <c r="G110" t="str">
        <v>failed</v>
      </c>
    </row>
    <row r="111" spans="1:7" x14ac:dyDescent="0.3">
      <c r="A111" s="4" t="s">
        <v>14</v>
      </c>
      <c r="B111">
        <v>60</v>
      </c>
      <c r="D111" t="str">
        <v>successful</v>
      </c>
      <c r="G111" t="str">
        <v/>
      </c>
    </row>
    <row r="112" spans="1:7" x14ac:dyDescent="0.3">
      <c r="A112" s="4" t="s">
        <v>14</v>
      </c>
      <c r="B112">
        <v>296</v>
      </c>
      <c r="D112" t="str">
        <v/>
      </c>
      <c r="G112" t="str">
        <v>failed</v>
      </c>
    </row>
    <row r="113" spans="1:7" x14ac:dyDescent="0.3">
      <c r="A113" s="4" t="s">
        <v>20</v>
      </c>
      <c r="B113">
        <v>676</v>
      </c>
      <c r="D113" t="str">
        <v>successful</v>
      </c>
      <c r="G113" t="str">
        <v/>
      </c>
    </row>
    <row r="114" spans="1:7" x14ac:dyDescent="0.3">
      <c r="A114" s="4" t="s">
        <v>20</v>
      </c>
      <c r="B114">
        <v>361</v>
      </c>
      <c r="D114" t="str">
        <v>successful</v>
      </c>
      <c r="G114" t="str">
        <v/>
      </c>
    </row>
    <row r="115" spans="1:7" x14ac:dyDescent="0.3">
      <c r="A115" s="4" t="s">
        <v>20</v>
      </c>
      <c r="B115">
        <v>131</v>
      </c>
      <c r="D115" t="str">
        <v/>
      </c>
      <c r="G115" t="str">
        <v/>
      </c>
    </row>
    <row r="116" spans="1:7" x14ac:dyDescent="0.3">
      <c r="A116" s="4" t="s">
        <v>20</v>
      </c>
      <c r="B116">
        <v>126</v>
      </c>
      <c r="D116" t="str">
        <v>successful</v>
      </c>
      <c r="G116" t="str">
        <v/>
      </c>
    </row>
    <row r="117" spans="1:7" x14ac:dyDescent="0.3">
      <c r="A117" s="4" t="s">
        <v>14</v>
      </c>
      <c r="B117">
        <v>3304</v>
      </c>
      <c r="D117" t="str">
        <v/>
      </c>
      <c r="G117" t="str">
        <v>failed</v>
      </c>
    </row>
    <row r="118" spans="1:7" x14ac:dyDescent="0.3">
      <c r="A118" s="4" t="s">
        <v>14</v>
      </c>
      <c r="B118">
        <v>73</v>
      </c>
      <c r="D118" t="str">
        <v/>
      </c>
      <c r="G118" t="str">
        <v>failed</v>
      </c>
    </row>
    <row r="119" spans="1:7" x14ac:dyDescent="0.3">
      <c r="A119" s="4" t="s">
        <v>20</v>
      </c>
      <c r="B119">
        <v>275</v>
      </c>
      <c r="D119" t="str">
        <v>successful</v>
      </c>
      <c r="G119" t="str">
        <v/>
      </c>
    </row>
    <row r="120" spans="1:7" x14ac:dyDescent="0.3">
      <c r="A120" s="4" t="s">
        <v>20</v>
      </c>
      <c r="B120">
        <v>67</v>
      </c>
      <c r="D120" t="str">
        <v>successful</v>
      </c>
      <c r="G120" t="str">
        <v/>
      </c>
    </row>
    <row r="121" spans="1:7" x14ac:dyDescent="0.3">
      <c r="A121" s="4" t="s">
        <v>20</v>
      </c>
      <c r="B121">
        <v>154</v>
      </c>
      <c r="D121" t="str">
        <v>successful</v>
      </c>
      <c r="G121" t="str">
        <v/>
      </c>
    </row>
    <row r="122" spans="1:7" x14ac:dyDescent="0.3">
      <c r="A122" s="4" t="s">
        <v>20</v>
      </c>
      <c r="B122">
        <v>1782</v>
      </c>
      <c r="D122" t="str">
        <v/>
      </c>
      <c r="G122" t="str">
        <v>failed</v>
      </c>
    </row>
    <row r="123" spans="1:7" x14ac:dyDescent="0.3">
      <c r="A123" s="4" t="s">
        <v>20</v>
      </c>
      <c r="B123">
        <v>903</v>
      </c>
      <c r="D123" t="str">
        <v>successful</v>
      </c>
      <c r="G123" t="str">
        <v/>
      </c>
    </row>
    <row r="124" spans="1:7" x14ac:dyDescent="0.3">
      <c r="A124" s="4" t="s">
        <v>14</v>
      </c>
      <c r="B124">
        <v>3387</v>
      </c>
      <c r="D124" t="str">
        <v>successful</v>
      </c>
      <c r="G124" t="str">
        <v/>
      </c>
    </row>
    <row r="125" spans="1:7" x14ac:dyDescent="0.3">
      <c r="A125" s="4" t="s">
        <v>14</v>
      </c>
      <c r="B125">
        <v>662</v>
      </c>
      <c r="D125" t="str">
        <v/>
      </c>
      <c r="G125" t="str">
        <v>failed</v>
      </c>
    </row>
    <row r="126" spans="1:7" x14ac:dyDescent="0.3">
      <c r="A126" s="4" t="s">
        <v>20</v>
      </c>
      <c r="B126">
        <v>94</v>
      </c>
      <c r="D126" t="str">
        <v>successful</v>
      </c>
      <c r="G126" t="str">
        <v/>
      </c>
    </row>
    <row r="127" spans="1:7" x14ac:dyDescent="0.3">
      <c r="A127" s="4" t="s">
        <v>20</v>
      </c>
      <c r="B127">
        <v>180</v>
      </c>
      <c r="D127" t="str">
        <v>successful</v>
      </c>
      <c r="G127" t="str">
        <v/>
      </c>
    </row>
    <row r="128" spans="1:7" x14ac:dyDescent="0.3">
      <c r="A128" s="4" t="s">
        <v>14</v>
      </c>
      <c r="B128">
        <v>774</v>
      </c>
      <c r="D128" t="str">
        <v>successful</v>
      </c>
      <c r="G128" t="str">
        <v/>
      </c>
    </row>
    <row r="129" spans="1:7" x14ac:dyDescent="0.3">
      <c r="A129" s="4" t="s">
        <v>14</v>
      </c>
      <c r="B129">
        <v>672</v>
      </c>
      <c r="D129" t="str">
        <v>successful</v>
      </c>
      <c r="G129" t="str">
        <v/>
      </c>
    </row>
    <row r="130" spans="1:7" x14ac:dyDescent="0.3">
      <c r="A130" s="4" t="s">
        <v>74</v>
      </c>
      <c r="B130">
        <v>532</v>
      </c>
      <c r="D130" t="str">
        <v>successful</v>
      </c>
      <c r="G130" t="str">
        <v/>
      </c>
    </row>
    <row r="131" spans="1:7" x14ac:dyDescent="0.3">
      <c r="A131" s="4" t="s">
        <v>74</v>
      </c>
      <c r="B131">
        <v>55</v>
      </c>
      <c r="D131" t="str">
        <v>successful</v>
      </c>
      <c r="G131" t="str">
        <v/>
      </c>
    </row>
    <row r="132" spans="1:7" x14ac:dyDescent="0.3">
      <c r="A132" s="4" t="s">
        <v>20</v>
      </c>
      <c r="B132">
        <v>533</v>
      </c>
      <c r="D132" t="str">
        <v>successful</v>
      </c>
      <c r="G132" t="str">
        <v/>
      </c>
    </row>
    <row r="133" spans="1:7" x14ac:dyDescent="0.3">
      <c r="A133" s="4" t="s">
        <v>20</v>
      </c>
      <c r="B133">
        <v>2443</v>
      </c>
      <c r="D133" t="str">
        <v>successful</v>
      </c>
      <c r="G133" t="str">
        <v/>
      </c>
    </row>
    <row r="134" spans="1:7" x14ac:dyDescent="0.3">
      <c r="A134" s="4" t="s">
        <v>20</v>
      </c>
      <c r="B134">
        <v>89</v>
      </c>
      <c r="D134" t="str">
        <v>successful</v>
      </c>
      <c r="G134" t="str">
        <v/>
      </c>
    </row>
    <row r="135" spans="1:7" x14ac:dyDescent="0.3">
      <c r="A135" s="4" t="s">
        <v>20</v>
      </c>
      <c r="B135">
        <v>159</v>
      </c>
      <c r="D135" t="str">
        <v>successful</v>
      </c>
      <c r="G135" t="str">
        <v/>
      </c>
    </row>
    <row r="136" spans="1:7" x14ac:dyDescent="0.3">
      <c r="A136" s="4" t="s">
        <v>14</v>
      </c>
      <c r="B136">
        <v>940</v>
      </c>
      <c r="D136" t="str">
        <v>successful</v>
      </c>
      <c r="G136" t="str">
        <v/>
      </c>
    </row>
    <row r="137" spans="1:7" x14ac:dyDescent="0.3">
      <c r="A137" s="4" t="s">
        <v>14</v>
      </c>
      <c r="B137">
        <v>117</v>
      </c>
      <c r="D137" t="str">
        <v/>
      </c>
      <c r="G137" t="str">
        <v>failed</v>
      </c>
    </row>
    <row r="138" spans="1:7" x14ac:dyDescent="0.3">
      <c r="A138" s="4" t="s">
        <v>74</v>
      </c>
      <c r="B138">
        <v>58</v>
      </c>
      <c r="D138" t="str">
        <v>successful</v>
      </c>
      <c r="G138" t="str">
        <v/>
      </c>
    </row>
    <row r="139" spans="1:7" x14ac:dyDescent="0.3">
      <c r="A139" s="4" t="s">
        <v>20</v>
      </c>
      <c r="B139">
        <v>50</v>
      </c>
      <c r="D139" t="str">
        <v/>
      </c>
      <c r="G139" t="str">
        <v>failed</v>
      </c>
    </row>
    <row r="140" spans="1:7" x14ac:dyDescent="0.3">
      <c r="A140" s="4" t="s">
        <v>14</v>
      </c>
      <c r="B140">
        <v>115</v>
      </c>
      <c r="D140" t="str">
        <v/>
      </c>
      <c r="G140" t="str">
        <v>failed</v>
      </c>
    </row>
    <row r="141" spans="1:7" x14ac:dyDescent="0.3">
      <c r="A141" s="4" t="s">
        <v>14</v>
      </c>
      <c r="B141">
        <v>326</v>
      </c>
      <c r="D141" t="str">
        <v>successful</v>
      </c>
      <c r="G141" t="str">
        <v/>
      </c>
    </row>
    <row r="142" spans="1:7" x14ac:dyDescent="0.3">
      <c r="A142" s="4" t="s">
        <v>20</v>
      </c>
      <c r="B142">
        <v>186</v>
      </c>
      <c r="D142" t="str">
        <v/>
      </c>
      <c r="G142" t="str">
        <v>failed</v>
      </c>
    </row>
    <row r="143" spans="1:7" x14ac:dyDescent="0.3">
      <c r="A143" s="4" t="s">
        <v>20</v>
      </c>
      <c r="B143">
        <v>1071</v>
      </c>
      <c r="D143" t="str">
        <v>successful</v>
      </c>
      <c r="G143" t="str">
        <v/>
      </c>
    </row>
    <row r="144" spans="1:7" x14ac:dyDescent="0.3">
      <c r="A144" s="4" t="s">
        <v>20</v>
      </c>
      <c r="B144">
        <v>117</v>
      </c>
      <c r="D144" t="str">
        <v>successful</v>
      </c>
      <c r="G144" t="str">
        <v/>
      </c>
    </row>
    <row r="145" spans="1:7" x14ac:dyDescent="0.3">
      <c r="A145" s="4" t="s">
        <v>20</v>
      </c>
      <c r="B145">
        <v>70</v>
      </c>
      <c r="D145" t="str">
        <v/>
      </c>
      <c r="G145" t="str">
        <v>failed</v>
      </c>
    </row>
    <row r="146" spans="1:7" x14ac:dyDescent="0.3">
      <c r="A146" s="4" t="s">
        <v>20</v>
      </c>
      <c r="B146">
        <v>135</v>
      </c>
      <c r="D146" t="str">
        <v>successful</v>
      </c>
      <c r="G146" t="str">
        <v/>
      </c>
    </row>
    <row r="147" spans="1:7" x14ac:dyDescent="0.3">
      <c r="A147" s="4" t="s">
        <v>20</v>
      </c>
      <c r="B147">
        <v>768</v>
      </c>
      <c r="D147" t="str">
        <v>successful</v>
      </c>
      <c r="G147" t="str">
        <v/>
      </c>
    </row>
    <row r="148" spans="1:7" x14ac:dyDescent="0.3">
      <c r="A148" s="4" t="s">
        <v>74</v>
      </c>
      <c r="B148">
        <v>51</v>
      </c>
      <c r="D148" t="str">
        <v>successful</v>
      </c>
      <c r="G148" t="str">
        <v/>
      </c>
    </row>
    <row r="149" spans="1:7" x14ac:dyDescent="0.3">
      <c r="A149" s="4" t="s">
        <v>20</v>
      </c>
      <c r="B149">
        <v>199</v>
      </c>
      <c r="D149" t="str">
        <v>successful</v>
      </c>
      <c r="G149" t="str">
        <v/>
      </c>
    </row>
    <row r="150" spans="1:7" x14ac:dyDescent="0.3">
      <c r="A150" s="4" t="s">
        <v>20</v>
      </c>
      <c r="B150">
        <v>107</v>
      </c>
      <c r="D150" t="str">
        <v>successful</v>
      </c>
      <c r="G150" t="str">
        <v/>
      </c>
    </row>
    <row r="151" spans="1:7" x14ac:dyDescent="0.3">
      <c r="A151" s="4" t="s">
        <v>20</v>
      </c>
      <c r="B151">
        <v>195</v>
      </c>
      <c r="D151" t="str">
        <v>successful</v>
      </c>
      <c r="G151" t="str">
        <v/>
      </c>
    </row>
    <row r="152" spans="1:7" x14ac:dyDescent="0.3">
      <c r="A152" s="4" t="s">
        <v>14</v>
      </c>
      <c r="B152">
        <v>1</v>
      </c>
      <c r="D152" t="str">
        <v>successful</v>
      </c>
      <c r="G152" t="str">
        <v/>
      </c>
    </row>
    <row r="153" spans="1:7" x14ac:dyDescent="0.3">
      <c r="A153" s="4" t="s">
        <v>14</v>
      </c>
      <c r="B153">
        <v>1467</v>
      </c>
      <c r="D153" t="str">
        <v>successful</v>
      </c>
      <c r="G153" t="str">
        <v/>
      </c>
    </row>
    <row r="154" spans="1:7" x14ac:dyDescent="0.3">
      <c r="A154" s="4" t="s">
        <v>20</v>
      </c>
      <c r="B154">
        <v>3376</v>
      </c>
      <c r="D154" t="str">
        <v>successful</v>
      </c>
      <c r="G154" t="str">
        <v/>
      </c>
    </row>
    <row r="155" spans="1:7" x14ac:dyDescent="0.3">
      <c r="A155" s="4" t="s">
        <v>14</v>
      </c>
      <c r="B155">
        <v>5681</v>
      </c>
      <c r="D155" t="str">
        <v/>
      </c>
      <c r="G155" t="str">
        <v>failed</v>
      </c>
    </row>
    <row r="156" spans="1:7" x14ac:dyDescent="0.3">
      <c r="A156" s="4" t="s">
        <v>14</v>
      </c>
      <c r="B156">
        <v>1059</v>
      </c>
      <c r="D156" t="str">
        <v/>
      </c>
      <c r="G156" t="str">
        <v/>
      </c>
    </row>
    <row r="157" spans="1:7" x14ac:dyDescent="0.3">
      <c r="A157" s="4" t="s">
        <v>14</v>
      </c>
      <c r="B157">
        <v>1194</v>
      </c>
      <c r="D157" t="str">
        <v/>
      </c>
      <c r="G157" t="str">
        <v>failed</v>
      </c>
    </row>
    <row r="158" spans="1:7" x14ac:dyDescent="0.3">
      <c r="A158" s="4" t="s">
        <v>74</v>
      </c>
      <c r="B158">
        <v>379</v>
      </c>
      <c r="D158" t="str">
        <v>successful</v>
      </c>
      <c r="G158" t="str">
        <v/>
      </c>
    </row>
    <row r="159" spans="1:7" x14ac:dyDescent="0.3">
      <c r="A159" s="4" t="s">
        <v>14</v>
      </c>
      <c r="B159">
        <v>30</v>
      </c>
      <c r="D159" t="str">
        <v>successful</v>
      </c>
      <c r="G159" t="str">
        <v/>
      </c>
    </row>
    <row r="160" spans="1:7" x14ac:dyDescent="0.3">
      <c r="A160" s="4" t="s">
        <v>20</v>
      </c>
      <c r="B160">
        <v>41</v>
      </c>
      <c r="D160" t="str">
        <v/>
      </c>
      <c r="G160" t="str">
        <v/>
      </c>
    </row>
    <row r="161" spans="1:7" x14ac:dyDescent="0.3">
      <c r="A161" s="4" t="s">
        <v>20</v>
      </c>
      <c r="B161">
        <v>1821</v>
      </c>
      <c r="D161" t="str">
        <v/>
      </c>
      <c r="G161" t="str">
        <v>failed</v>
      </c>
    </row>
    <row r="162" spans="1:7" x14ac:dyDescent="0.3">
      <c r="A162" s="4" t="s">
        <v>20</v>
      </c>
      <c r="B162">
        <v>164</v>
      </c>
      <c r="D162" t="str">
        <v/>
      </c>
      <c r="G162" t="str">
        <v>failed</v>
      </c>
    </row>
    <row r="163" spans="1:7" x14ac:dyDescent="0.3">
      <c r="A163" s="4" t="s">
        <v>14</v>
      </c>
      <c r="B163">
        <v>75</v>
      </c>
      <c r="D163" t="str">
        <v/>
      </c>
      <c r="G163" t="str">
        <v>failed</v>
      </c>
    </row>
    <row r="164" spans="1:7" x14ac:dyDescent="0.3">
      <c r="A164" s="4" t="s">
        <v>20</v>
      </c>
      <c r="B164">
        <v>157</v>
      </c>
      <c r="D164" t="str">
        <v>successful</v>
      </c>
      <c r="G164" t="str">
        <v/>
      </c>
    </row>
    <row r="165" spans="1:7" x14ac:dyDescent="0.3">
      <c r="A165" s="4" t="s">
        <v>20</v>
      </c>
      <c r="B165">
        <v>246</v>
      </c>
      <c r="D165" t="str">
        <v/>
      </c>
      <c r="G165" t="str">
        <v>failed</v>
      </c>
    </row>
    <row r="166" spans="1:7" x14ac:dyDescent="0.3">
      <c r="A166" s="4" t="s">
        <v>20</v>
      </c>
      <c r="B166">
        <v>1396</v>
      </c>
      <c r="D166" t="str">
        <v>successful</v>
      </c>
      <c r="G166" t="str">
        <v/>
      </c>
    </row>
    <row r="167" spans="1:7" x14ac:dyDescent="0.3">
      <c r="A167" s="4" t="s">
        <v>20</v>
      </c>
      <c r="B167">
        <v>2506</v>
      </c>
      <c r="D167" t="str">
        <v/>
      </c>
      <c r="G167" t="str">
        <v>failed</v>
      </c>
    </row>
    <row r="168" spans="1:7" x14ac:dyDescent="0.3">
      <c r="A168" s="4" t="s">
        <v>20</v>
      </c>
      <c r="B168">
        <v>244</v>
      </c>
      <c r="D168" t="str">
        <v>successful</v>
      </c>
      <c r="G168" t="str">
        <v/>
      </c>
    </row>
    <row r="169" spans="1:7" x14ac:dyDescent="0.3">
      <c r="A169" s="4" t="s">
        <v>20</v>
      </c>
      <c r="B169">
        <v>146</v>
      </c>
      <c r="D169" t="str">
        <v/>
      </c>
      <c r="G169" t="str">
        <v>failed</v>
      </c>
    </row>
    <row r="170" spans="1:7" x14ac:dyDescent="0.3">
      <c r="A170" s="4" t="s">
        <v>14</v>
      </c>
      <c r="B170">
        <v>955</v>
      </c>
      <c r="D170" t="str">
        <v>successful</v>
      </c>
      <c r="G170" t="str">
        <v/>
      </c>
    </row>
    <row r="171" spans="1:7" x14ac:dyDescent="0.3">
      <c r="A171" s="4" t="s">
        <v>20</v>
      </c>
      <c r="B171">
        <v>1267</v>
      </c>
      <c r="D171" t="str">
        <v>successful</v>
      </c>
      <c r="G171" t="str">
        <v/>
      </c>
    </row>
    <row r="172" spans="1:7" x14ac:dyDescent="0.3">
      <c r="A172" s="4" t="s">
        <v>14</v>
      </c>
      <c r="B172">
        <v>67</v>
      </c>
      <c r="D172" t="str">
        <v>successful</v>
      </c>
      <c r="G172" t="str">
        <v/>
      </c>
    </row>
    <row r="173" spans="1:7" x14ac:dyDescent="0.3">
      <c r="A173" s="4" t="s">
        <v>14</v>
      </c>
      <c r="B173">
        <v>5</v>
      </c>
      <c r="D173" t="str">
        <v>successful</v>
      </c>
      <c r="G173" t="str">
        <v/>
      </c>
    </row>
    <row r="174" spans="1:7" x14ac:dyDescent="0.3">
      <c r="A174" s="4" t="s">
        <v>14</v>
      </c>
      <c r="B174">
        <v>26</v>
      </c>
      <c r="D174" t="str">
        <v>successful</v>
      </c>
      <c r="G174" t="str">
        <v/>
      </c>
    </row>
    <row r="175" spans="1:7" x14ac:dyDescent="0.3">
      <c r="A175" s="4" t="s">
        <v>20</v>
      </c>
      <c r="B175">
        <v>1561</v>
      </c>
      <c r="D175" t="str">
        <v/>
      </c>
      <c r="G175" t="str">
        <v>failed</v>
      </c>
    </row>
    <row r="176" spans="1:7" x14ac:dyDescent="0.3">
      <c r="A176" s="4" t="s">
        <v>20</v>
      </c>
      <c r="B176">
        <v>48</v>
      </c>
      <c r="D176" t="str">
        <v/>
      </c>
      <c r="G176" t="str">
        <v>failed</v>
      </c>
    </row>
    <row r="177" spans="1:7" x14ac:dyDescent="0.3">
      <c r="A177" s="4" t="s">
        <v>14</v>
      </c>
      <c r="B177">
        <v>1130</v>
      </c>
      <c r="D177" t="str">
        <v>successful</v>
      </c>
      <c r="G177" t="str">
        <v/>
      </c>
    </row>
    <row r="178" spans="1:7" x14ac:dyDescent="0.3">
      <c r="A178" s="4" t="s">
        <v>14</v>
      </c>
      <c r="B178">
        <v>782</v>
      </c>
      <c r="D178" t="str">
        <v/>
      </c>
      <c r="G178" t="str">
        <v/>
      </c>
    </row>
    <row r="179" spans="1:7" x14ac:dyDescent="0.3">
      <c r="A179" s="4" t="s">
        <v>20</v>
      </c>
      <c r="B179">
        <v>2739</v>
      </c>
      <c r="D179" t="str">
        <v/>
      </c>
      <c r="G179" t="str">
        <v>failed</v>
      </c>
    </row>
    <row r="180" spans="1:7" x14ac:dyDescent="0.3">
      <c r="A180" s="4" t="s">
        <v>14</v>
      </c>
      <c r="B180">
        <v>210</v>
      </c>
      <c r="D180" t="str">
        <v>successful</v>
      </c>
      <c r="G180" t="str">
        <v/>
      </c>
    </row>
    <row r="181" spans="1:7" x14ac:dyDescent="0.3">
      <c r="A181" s="4" t="s">
        <v>20</v>
      </c>
      <c r="B181">
        <v>3537</v>
      </c>
      <c r="D181" t="str">
        <v>successful</v>
      </c>
      <c r="G181" t="str">
        <v/>
      </c>
    </row>
    <row r="182" spans="1:7" x14ac:dyDescent="0.3">
      <c r="A182" s="4" t="s">
        <v>20</v>
      </c>
      <c r="B182">
        <v>2107</v>
      </c>
      <c r="D182" t="str">
        <v>successful</v>
      </c>
      <c r="G182" t="str">
        <v/>
      </c>
    </row>
    <row r="183" spans="1:7" x14ac:dyDescent="0.3">
      <c r="A183" s="4" t="s">
        <v>14</v>
      </c>
      <c r="B183">
        <v>136</v>
      </c>
      <c r="D183" t="str">
        <v>successful</v>
      </c>
      <c r="G183" t="str">
        <v/>
      </c>
    </row>
    <row r="184" spans="1:7" x14ac:dyDescent="0.3">
      <c r="A184" s="4" t="s">
        <v>20</v>
      </c>
      <c r="B184">
        <v>3318</v>
      </c>
      <c r="D184" t="str">
        <v/>
      </c>
      <c r="G184" t="str">
        <v>failed</v>
      </c>
    </row>
    <row r="185" spans="1:7" x14ac:dyDescent="0.3">
      <c r="A185" s="4" t="s">
        <v>14</v>
      </c>
      <c r="B185">
        <v>86</v>
      </c>
      <c r="D185" t="str">
        <v/>
      </c>
      <c r="G185" t="str">
        <v>failed</v>
      </c>
    </row>
    <row r="186" spans="1:7" x14ac:dyDescent="0.3">
      <c r="A186" s="4" t="s">
        <v>20</v>
      </c>
      <c r="B186">
        <v>340</v>
      </c>
      <c r="D186" t="str">
        <v>successful</v>
      </c>
      <c r="G186" t="str">
        <v/>
      </c>
    </row>
    <row r="187" spans="1:7" x14ac:dyDescent="0.3">
      <c r="A187" s="4" t="s">
        <v>14</v>
      </c>
      <c r="B187">
        <v>19</v>
      </c>
      <c r="D187" t="str">
        <v>successful</v>
      </c>
      <c r="G187" t="str">
        <v/>
      </c>
    </row>
    <row r="188" spans="1:7" x14ac:dyDescent="0.3">
      <c r="A188" s="4" t="s">
        <v>14</v>
      </c>
      <c r="B188">
        <v>886</v>
      </c>
      <c r="D188" t="str">
        <v/>
      </c>
      <c r="G188" t="str">
        <v/>
      </c>
    </row>
    <row r="189" spans="1:7" x14ac:dyDescent="0.3">
      <c r="A189" s="4" t="s">
        <v>20</v>
      </c>
      <c r="B189">
        <v>1442</v>
      </c>
      <c r="D189" t="str">
        <v/>
      </c>
      <c r="G189" t="str">
        <v/>
      </c>
    </row>
    <row r="190" spans="1:7" x14ac:dyDescent="0.3">
      <c r="A190" s="4" t="s">
        <v>14</v>
      </c>
      <c r="B190">
        <v>35</v>
      </c>
      <c r="D190" t="str">
        <v>successful</v>
      </c>
      <c r="G190" t="str">
        <v/>
      </c>
    </row>
    <row r="191" spans="1:7" x14ac:dyDescent="0.3">
      <c r="A191" s="4" t="s">
        <v>74</v>
      </c>
      <c r="B191">
        <v>441</v>
      </c>
      <c r="D191" t="str">
        <v>successful</v>
      </c>
      <c r="G191" t="str">
        <v/>
      </c>
    </row>
    <row r="192" spans="1:7" x14ac:dyDescent="0.3">
      <c r="A192" s="4" t="s">
        <v>14</v>
      </c>
      <c r="B192">
        <v>24</v>
      </c>
      <c r="D192" t="str">
        <v>successful</v>
      </c>
      <c r="G192" t="str">
        <v/>
      </c>
    </row>
    <row r="193" spans="1:7" x14ac:dyDescent="0.3">
      <c r="A193" s="4" t="s">
        <v>14</v>
      </c>
      <c r="B193">
        <v>86</v>
      </c>
      <c r="D193" t="str">
        <v/>
      </c>
      <c r="G193" t="str">
        <v/>
      </c>
    </row>
    <row r="194" spans="1:7" x14ac:dyDescent="0.3">
      <c r="A194" s="4" t="s">
        <v>14</v>
      </c>
      <c r="B194">
        <v>243</v>
      </c>
      <c r="D194" t="str">
        <v/>
      </c>
      <c r="G194" t="str">
        <v>failed</v>
      </c>
    </row>
    <row r="195" spans="1:7" x14ac:dyDescent="0.3">
      <c r="A195" s="4" t="s">
        <v>14</v>
      </c>
      <c r="B195">
        <v>65</v>
      </c>
      <c r="D195" t="str">
        <v/>
      </c>
      <c r="G195" t="str">
        <v>failed</v>
      </c>
    </row>
    <row r="196" spans="1:7" x14ac:dyDescent="0.3">
      <c r="A196" s="4" t="s">
        <v>20</v>
      </c>
      <c r="B196">
        <v>126</v>
      </c>
      <c r="D196" t="str">
        <v/>
      </c>
      <c r="G196" t="str">
        <v>failed</v>
      </c>
    </row>
    <row r="197" spans="1:7" x14ac:dyDescent="0.3">
      <c r="A197" s="4" t="s">
        <v>20</v>
      </c>
      <c r="B197">
        <v>524</v>
      </c>
      <c r="D197" t="str">
        <v/>
      </c>
      <c r="G197" t="str">
        <v>failed</v>
      </c>
    </row>
    <row r="198" spans="1:7" x14ac:dyDescent="0.3">
      <c r="A198" s="4" t="s">
        <v>14</v>
      </c>
      <c r="B198">
        <v>100</v>
      </c>
      <c r="D198" t="str">
        <v>successful</v>
      </c>
      <c r="G198" t="str">
        <v/>
      </c>
    </row>
    <row r="199" spans="1:7" x14ac:dyDescent="0.3">
      <c r="A199" s="4" t="s">
        <v>20</v>
      </c>
      <c r="B199">
        <v>1989</v>
      </c>
      <c r="D199" t="str">
        <v/>
      </c>
      <c r="G199" t="str">
        <v>failed</v>
      </c>
    </row>
    <row r="200" spans="1:7" x14ac:dyDescent="0.3">
      <c r="A200" s="4" t="s">
        <v>14</v>
      </c>
      <c r="B200">
        <v>168</v>
      </c>
      <c r="D200" t="str">
        <v>successful</v>
      </c>
      <c r="G200" t="str">
        <v/>
      </c>
    </row>
    <row r="201" spans="1:7" x14ac:dyDescent="0.3">
      <c r="A201" s="4" t="s">
        <v>14</v>
      </c>
      <c r="B201">
        <v>13</v>
      </c>
      <c r="D201" t="str">
        <v>successful</v>
      </c>
      <c r="G201" t="str">
        <v/>
      </c>
    </row>
    <row r="202" spans="1:7" x14ac:dyDescent="0.3">
      <c r="A202" s="4" t="s">
        <v>14</v>
      </c>
      <c r="B202">
        <v>1</v>
      </c>
      <c r="D202" t="str">
        <v/>
      </c>
      <c r="G202" t="str">
        <v>failed</v>
      </c>
    </row>
    <row r="203" spans="1:7" x14ac:dyDescent="0.3">
      <c r="A203" s="4" t="s">
        <v>20</v>
      </c>
      <c r="B203">
        <v>157</v>
      </c>
      <c r="D203" t="str">
        <v>successful</v>
      </c>
      <c r="G203" t="str">
        <v/>
      </c>
    </row>
    <row r="204" spans="1:7" x14ac:dyDescent="0.3">
      <c r="A204" s="4" t="s">
        <v>74</v>
      </c>
      <c r="B204">
        <v>82</v>
      </c>
      <c r="D204" t="str">
        <v>successful</v>
      </c>
      <c r="G204" t="str">
        <v/>
      </c>
    </row>
    <row r="205" spans="1:7" x14ac:dyDescent="0.3">
      <c r="A205" s="4" t="s">
        <v>20</v>
      </c>
      <c r="B205">
        <v>4498</v>
      </c>
      <c r="D205" t="str">
        <v/>
      </c>
      <c r="G205" t="str">
        <v>failed</v>
      </c>
    </row>
    <row r="206" spans="1:7" x14ac:dyDescent="0.3">
      <c r="A206" s="4" t="s">
        <v>14</v>
      </c>
      <c r="B206">
        <v>40</v>
      </c>
      <c r="D206" t="str">
        <v>successful</v>
      </c>
      <c r="G206" t="str">
        <v/>
      </c>
    </row>
    <row r="207" spans="1:7" x14ac:dyDescent="0.3">
      <c r="A207" s="4" t="s">
        <v>20</v>
      </c>
      <c r="B207">
        <v>80</v>
      </c>
      <c r="D207" t="str">
        <v>successful</v>
      </c>
      <c r="G207" t="str">
        <v/>
      </c>
    </row>
    <row r="208" spans="1:7" x14ac:dyDescent="0.3">
      <c r="A208" s="4" t="s">
        <v>74</v>
      </c>
      <c r="B208">
        <v>57</v>
      </c>
      <c r="D208" t="str">
        <v/>
      </c>
      <c r="G208" t="str">
        <v>failed</v>
      </c>
    </row>
    <row r="209" spans="1:7" x14ac:dyDescent="0.3">
      <c r="A209" s="4" t="s">
        <v>20</v>
      </c>
      <c r="B209">
        <v>43</v>
      </c>
      <c r="D209" t="str">
        <v/>
      </c>
      <c r="G209" t="str">
        <v>failed</v>
      </c>
    </row>
    <row r="210" spans="1:7" x14ac:dyDescent="0.3">
      <c r="A210" s="4" t="s">
        <v>20</v>
      </c>
      <c r="B210">
        <v>2053</v>
      </c>
      <c r="D210" t="str">
        <v>successful</v>
      </c>
      <c r="G210" t="str">
        <v/>
      </c>
    </row>
    <row r="211" spans="1:7" x14ac:dyDescent="0.3">
      <c r="A211" s="4" t="s">
        <v>47</v>
      </c>
      <c r="B211">
        <v>808</v>
      </c>
      <c r="D211" t="str">
        <v>successful</v>
      </c>
      <c r="G211" t="str">
        <v/>
      </c>
    </row>
    <row r="212" spans="1:7" x14ac:dyDescent="0.3">
      <c r="A212" s="4" t="s">
        <v>14</v>
      </c>
      <c r="B212">
        <v>226</v>
      </c>
      <c r="D212" t="str">
        <v>successful</v>
      </c>
      <c r="G212" t="str">
        <v/>
      </c>
    </row>
    <row r="213" spans="1:7" x14ac:dyDescent="0.3">
      <c r="A213" s="4" t="s">
        <v>14</v>
      </c>
      <c r="B213">
        <v>1625</v>
      </c>
      <c r="D213" t="str">
        <v>successful</v>
      </c>
      <c r="G213" t="str">
        <v/>
      </c>
    </row>
    <row r="214" spans="1:7" x14ac:dyDescent="0.3">
      <c r="A214" s="4" t="s">
        <v>20</v>
      </c>
      <c r="B214">
        <v>168</v>
      </c>
      <c r="D214" t="str">
        <v>successful</v>
      </c>
      <c r="G214" t="str">
        <v/>
      </c>
    </row>
    <row r="215" spans="1:7" x14ac:dyDescent="0.3">
      <c r="A215" s="4" t="s">
        <v>20</v>
      </c>
      <c r="B215">
        <v>4289</v>
      </c>
      <c r="D215" t="str">
        <v>successful</v>
      </c>
      <c r="G215" t="str">
        <v/>
      </c>
    </row>
    <row r="216" spans="1:7" x14ac:dyDescent="0.3">
      <c r="A216" s="4" t="s">
        <v>20</v>
      </c>
      <c r="B216">
        <v>165</v>
      </c>
      <c r="D216" t="str">
        <v/>
      </c>
      <c r="G216" t="str">
        <v>failed</v>
      </c>
    </row>
    <row r="217" spans="1:7" x14ac:dyDescent="0.3">
      <c r="A217" s="4" t="s">
        <v>14</v>
      </c>
      <c r="B217">
        <v>143</v>
      </c>
      <c r="D217" t="str">
        <v>successful</v>
      </c>
      <c r="G217" t="str">
        <v/>
      </c>
    </row>
    <row r="218" spans="1:7" x14ac:dyDescent="0.3">
      <c r="A218" s="4" t="s">
        <v>20</v>
      </c>
      <c r="B218">
        <v>1815</v>
      </c>
      <c r="D218" t="str">
        <v>successful</v>
      </c>
      <c r="G218" t="str">
        <v/>
      </c>
    </row>
    <row r="219" spans="1:7" x14ac:dyDescent="0.3">
      <c r="A219" s="4" t="s">
        <v>14</v>
      </c>
      <c r="B219">
        <v>934</v>
      </c>
      <c r="D219" t="str">
        <v/>
      </c>
      <c r="G219" t="str">
        <v>failed</v>
      </c>
    </row>
    <row r="220" spans="1:7" x14ac:dyDescent="0.3">
      <c r="A220" s="4" t="s">
        <v>20</v>
      </c>
      <c r="B220">
        <v>397</v>
      </c>
      <c r="D220" t="str">
        <v/>
      </c>
      <c r="G220" t="str">
        <v>failed</v>
      </c>
    </row>
    <row r="221" spans="1:7" x14ac:dyDescent="0.3">
      <c r="A221" s="4" t="s">
        <v>20</v>
      </c>
      <c r="B221">
        <v>1539</v>
      </c>
      <c r="D221" t="str">
        <v/>
      </c>
      <c r="G221" t="str">
        <v>failed</v>
      </c>
    </row>
    <row r="222" spans="1:7" x14ac:dyDescent="0.3">
      <c r="A222" s="4" t="s">
        <v>14</v>
      </c>
      <c r="B222">
        <v>17</v>
      </c>
      <c r="D222" t="str">
        <v>successful</v>
      </c>
      <c r="G222" t="str">
        <v/>
      </c>
    </row>
    <row r="223" spans="1:7" x14ac:dyDescent="0.3">
      <c r="A223" s="4" t="s">
        <v>14</v>
      </c>
      <c r="B223">
        <v>2179</v>
      </c>
      <c r="D223" t="str">
        <v/>
      </c>
      <c r="G223" t="str">
        <v>failed</v>
      </c>
    </row>
    <row r="224" spans="1:7" x14ac:dyDescent="0.3">
      <c r="A224" s="4" t="s">
        <v>20</v>
      </c>
      <c r="B224">
        <v>138</v>
      </c>
      <c r="D224" t="str">
        <v/>
      </c>
      <c r="G224" t="str">
        <v/>
      </c>
    </row>
    <row r="225" spans="1:7" x14ac:dyDescent="0.3">
      <c r="A225" s="4" t="s">
        <v>14</v>
      </c>
      <c r="B225">
        <v>931</v>
      </c>
      <c r="D225" t="str">
        <v/>
      </c>
      <c r="G225" t="str">
        <v>failed</v>
      </c>
    </row>
    <row r="226" spans="1:7" x14ac:dyDescent="0.3">
      <c r="A226" s="4" t="s">
        <v>20</v>
      </c>
      <c r="B226">
        <v>3594</v>
      </c>
      <c r="D226" t="str">
        <v>successful</v>
      </c>
      <c r="G226" t="str">
        <v/>
      </c>
    </row>
    <row r="227" spans="1:7" x14ac:dyDescent="0.3">
      <c r="A227" s="4" t="s">
        <v>20</v>
      </c>
      <c r="B227">
        <v>5880</v>
      </c>
      <c r="D227" t="str">
        <v/>
      </c>
      <c r="G227" t="str">
        <v>failed</v>
      </c>
    </row>
    <row r="228" spans="1:7" x14ac:dyDescent="0.3">
      <c r="A228" s="4" t="s">
        <v>20</v>
      </c>
      <c r="B228">
        <v>112</v>
      </c>
      <c r="D228" t="str">
        <v>successful</v>
      </c>
      <c r="G228" t="str">
        <v/>
      </c>
    </row>
    <row r="229" spans="1:7" x14ac:dyDescent="0.3">
      <c r="A229" s="4" t="s">
        <v>20</v>
      </c>
      <c r="B229">
        <v>943</v>
      </c>
      <c r="D229" t="str">
        <v>successful</v>
      </c>
      <c r="G229" t="str">
        <v/>
      </c>
    </row>
    <row r="230" spans="1:7" x14ac:dyDescent="0.3">
      <c r="A230" s="4" t="s">
        <v>20</v>
      </c>
      <c r="B230">
        <v>2468</v>
      </c>
      <c r="D230" t="str">
        <v>successful</v>
      </c>
      <c r="G230" t="str">
        <v/>
      </c>
    </row>
    <row r="231" spans="1:7" x14ac:dyDescent="0.3">
      <c r="A231" s="4" t="s">
        <v>20</v>
      </c>
      <c r="B231">
        <v>2551</v>
      </c>
      <c r="D231" t="str">
        <v>successful</v>
      </c>
      <c r="G231" t="str">
        <v/>
      </c>
    </row>
    <row r="232" spans="1:7" x14ac:dyDescent="0.3">
      <c r="A232" s="4" t="s">
        <v>20</v>
      </c>
      <c r="B232">
        <v>101</v>
      </c>
      <c r="D232" t="str">
        <v>successful</v>
      </c>
      <c r="G232" t="str">
        <v/>
      </c>
    </row>
    <row r="233" spans="1:7" x14ac:dyDescent="0.3">
      <c r="A233" s="4" t="s">
        <v>74</v>
      </c>
      <c r="B233">
        <v>67</v>
      </c>
      <c r="D233" t="str">
        <v/>
      </c>
      <c r="G233" t="str">
        <v>failed</v>
      </c>
    </row>
    <row r="234" spans="1:7" x14ac:dyDescent="0.3">
      <c r="A234" s="4" t="s">
        <v>20</v>
      </c>
      <c r="B234">
        <v>92</v>
      </c>
      <c r="D234" t="str">
        <v>successful</v>
      </c>
      <c r="G234" t="str">
        <v/>
      </c>
    </row>
    <row r="235" spans="1:7" x14ac:dyDescent="0.3">
      <c r="A235" s="4" t="s">
        <v>20</v>
      </c>
      <c r="B235">
        <v>62</v>
      </c>
      <c r="D235" t="str">
        <v>successful</v>
      </c>
      <c r="G235" t="str">
        <v/>
      </c>
    </row>
    <row r="236" spans="1:7" x14ac:dyDescent="0.3">
      <c r="A236" s="4" t="s">
        <v>20</v>
      </c>
      <c r="B236">
        <v>149</v>
      </c>
      <c r="D236" t="str">
        <v>successful</v>
      </c>
      <c r="G236" t="str">
        <v/>
      </c>
    </row>
    <row r="237" spans="1:7" x14ac:dyDescent="0.3">
      <c r="A237" s="4" t="s">
        <v>14</v>
      </c>
      <c r="B237">
        <v>92</v>
      </c>
      <c r="D237" t="str">
        <v/>
      </c>
      <c r="G237" t="str">
        <v/>
      </c>
    </row>
    <row r="238" spans="1:7" x14ac:dyDescent="0.3">
      <c r="A238" s="4" t="s">
        <v>14</v>
      </c>
      <c r="B238">
        <v>57</v>
      </c>
      <c r="D238" t="str">
        <v>successful</v>
      </c>
      <c r="G238" t="str">
        <v/>
      </c>
    </row>
    <row r="239" spans="1:7" x14ac:dyDescent="0.3">
      <c r="A239" s="4" t="s">
        <v>20</v>
      </c>
      <c r="B239">
        <v>329</v>
      </c>
      <c r="D239" t="str">
        <v/>
      </c>
      <c r="G239" t="str">
        <v>failed</v>
      </c>
    </row>
    <row r="240" spans="1:7" x14ac:dyDescent="0.3">
      <c r="A240" s="4" t="s">
        <v>20</v>
      </c>
      <c r="B240">
        <v>97</v>
      </c>
      <c r="D240" t="str">
        <v>successful</v>
      </c>
      <c r="G240" t="str">
        <v/>
      </c>
    </row>
    <row r="241" spans="1:7" x14ac:dyDescent="0.3">
      <c r="A241" s="4" t="s">
        <v>14</v>
      </c>
      <c r="B241">
        <v>41</v>
      </c>
      <c r="D241" t="str">
        <v>successful</v>
      </c>
      <c r="G241" t="str">
        <v/>
      </c>
    </row>
    <row r="242" spans="1:7" x14ac:dyDescent="0.3">
      <c r="A242" s="4" t="s">
        <v>20</v>
      </c>
      <c r="B242">
        <v>1784</v>
      </c>
      <c r="D242" t="str">
        <v/>
      </c>
      <c r="G242" t="str">
        <v>failed</v>
      </c>
    </row>
    <row r="243" spans="1:7" x14ac:dyDescent="0.3">
      <c r="A243" s="4" t="s">
        <v>20</v>
      </c>
      <c r="B243">
        <v>1684</v>
      </c>
      <c r="D243" t="str">
        <v/>
      </c>
      <c r="G243" t="str">
        <v>failed</v>
      </c>
    </row>
    <row r="244" spans="1:7" x14ac:dyDescent="0.3">
      <c r="A244" s="4" t="s">
        <v>20</v>
      </c>
      <c r="B244">
        <v>250</v>
      </c>
      <c r="D244" t="str">
        <v>successful</v>
      </c>
      <c r="G244" t="str">
        <v/>
      </c>
    </row>
    <row r="245" spans="1:7" x14ac:dyDescent="0.3">
      <c r="A245" s="4" t="s">
        <v>20</v>
      </c>
      <c r="B245">
        <v>238</v>
      </c>
      <c r="D245" t="str">
        <v/>
      </c>
      <c r="G245" t="str">
        <v>failed</v>
      </c>
    </row>
    <row r="246" spans="1:7" x14ac:dyDescent="0.3">
      <c r="A246" s="4" t="s">
        <v>20</v>
      </c>
      <c r="B246">
        <v>53</v>
      </c>
      <c r="D246" t="str">
        <v/>
      </c>
      <c r="G246" t="str">
        <v>failed</v>
      </c>
    </row>
    <row r="247" spans="1:7" x14ac:dyDescent="0.3">
      <c r="A247" s="4" t="s">
        <v>20</v>
      </c>
      <c r="B247">
        <v>214</v>
      </c>
      <c r="D247" t="str">
        <v/>
      </c>
      <c r="G247" t="str">
        <v>failed</v>
      </c>
    </row>
    <row r="248" spans="1:7" x14ac:dyDescent="0.3">
      <c r="A248" s="4" t="s">
        <v>20</v>
      </c>
      <c r="B248">
        <v>222</v>
      </c>
      <c r="D248" t="str">
        <v>successful</v>
      </c>
      <c r="G248" t="str">
        <v/>
      </c>
    </row>
    <row r="249" spans="1:7" x14ac:dyDescent="0.3">
      <c r="A249" s="4" t="s">
        <v>20</v>
      </c>
      <c r="B249">
        <v>1884</v>
      </c>
      <c r="D249" t="str">
        <v>successful</v>
      </c>
      <c r="G249" t="str">
        <v/>
      </c>
    </row>
    <row r="250" spans="1:7" x14ac:dyDescent="0.3">
      <c r="A250" s="4" t="s">
        <v>20</v>
      </c>
      <c r="B250">
        <v>218</v>
      </c>
      <c r="D250" t="str">
        <v>successful</v>
      </c>
      <c r="G250" t="str">
        <v/>
      </c>
    </row>
    <row r="251" spans="1:7" x14ac:dyDescent="0.3">
      <c r="A251" s="4" t="s">
        <v>20</v>
      </c>
      <c r="B251">
        <v>6465</v>
      </c>
      <c r="D251" t="str">
        <v/>
      </c>
      <c r="G251" t="str">
        <v>failed</v>
      </c>
    </row>
    <row r="252" spans="1:7" x14ac:dyDescent="0.3">
      <c r="A252" s="4" t="s">
        <v>14</v>
      </c>
      <c r="B252">
        <v>1</v>
      </c>
      <c r="D252" t="str">
        <v>successful</v>
      </c>
      <c r="G252" t="str">
        <v/>
      </c>
    </row>
    <row r="253" spans="1:7" x14ac:dyDescent="0.3">
      <c r="A253" s="4" t="s">
        <v>14</v>
      </c>
      <c r="B253">
        <v>101</v>
      </c>
      <c r="D253" t="str">
        <v/>
      </c>
      <c r="G253" t="str">
        <v>failed</v>
      </c>
    </row>
    <row r="254" spans="1:7" x14ac:dyDescent="0.3">
      <c r="A254" s="4" t="s">
        <v>20</v>
      </c>
      <c r="B254">
        <v>59</v>
      </c>
      <c r="D254" t="str">
        <v>successful</v>
      </c>
      <c r="G254" t="str">
        <v/>
      </c>
    </row>
    <row r="255" spans="1:7" x14ac:dyDescent="0.3">
      <c r="A255" s="4" t="s">
        <v>14</v>
      </c>
      <c r="B255">
        <v>1335</v>
      </c>
      <c r="D255" t="str">
        <v/>
      </c>
      <c r="G255" t="str">
        <v>failed</v>
      </c>
    </row>
    <row r="256" spans="1:7" x14ac:dyDescent="0.3">
      <c r="A256" s="4" t="s">
        <v>20</v>
      </c>
      <c r="B256">
        <v>88</v>
      </c>
      <c r="D256" t="str">
        <v>successful</v>
      </c>
      <c r="G256" t="str">
        <v/>
      </c>
    </row>
    <row r="257" spans="1:7" x14ac:dyDescent="0.3">
      <c r="A257" s="4" t="s">
        <v>20</v>
      </c>
      <c r="B257">
        <v>1697</v>
      </c>
      <c r="D257" t="str">
        <v>successful</v>
      </c>
      <c r="G257" t="str">
        <v/>
      </c>
    </row>
    <row r="258" spans="1:7" x14ac:dyDescent="0.3">
      <c r="A258" s="4" t="s">
        <v>14</v>
      </c>
      <c r="B258">
        <v>15</v>
      </c>
      <c r="D258" t="str">
        <v/>
      </c>
      <c r="G258" t="str">
        <v>failed</v>
      </c>
    </row>
    <row r="259" spans="1:7" x14ac:dyDescent="0.3">
      <c r="A259" s="4" t="s">
        <v>20</v>
      </c>
      <c r="B259">
        <v>92</v>
      </c>
      <c r="D259" t="str">
        <v>successful</v>
      </c>
      <c r="G259" t="str">
        <v/>
      </c>
    </row>
    <row r="260" spans="1:7" x14ac:dyDescent="0.3">
      <c r="A260" s="4" t="s">
        <v>20</v>
      </c>
      <c r="B260">
        <v>186</v>
      </c>
      <c r="D260" t="str">
        <v/>
      </c>
      <c r="G260" t="str">
        <v/>
      </c>
    </row>
    <row r="261" spans="1:7" x14ac:dyDescent="0.3">
      <c r="A261" s="4" t="s">
        <v>20</v>
      </c>
      <c r="B261">
        <v>138</v>
      </c>
      <c r="D261" t="str">
        <v/>
      </c>
      <c r="G261" t="str">
        <v/>
      </c>
    </row>
    <row r="262" spans="1:7" x14ac:dyDescent="0.3">
      <c r="A262" s="4" t="s">
        <v>20</v>
      </c>
      <c r="B262">
        <v>261</v>
      </c>
      <c r="D262" t="str">
        <v/>
      </c>
      <c r="G262" t="str">
        <v>failed</v>
      </c>
    </row>
    <row r="263" spans="1:7" x14ac:dyDescent="0.3">
      <c r="A263" s="4" t="s">
        <v>14</v>
      </c>
      <c r="B263">
        <v>454</v>
      </c>
      <c r="D263" t="str">
        <v>successful</v>
      </c>
      <c r="G263" t="str">
        <v/>
      </c>
    </row>
    <row r="264" spans="1:7" x14ac:dyDescent="0.3">
      <c r="A264" s="4" t="s">
        <v>20</v>
      </c>
      <c r="B264">
        <v>107</v>
      </c>
      <c r="D264" t="str">
        <v>successful</v>
      </c>
      <c r="G264" t="str">
        <v/>
      </c>
    </row>
    <row r="265" spans="1:7" x14ac:dyDescent="0.3">
      <c r="A265" s="4" t="s">
        <v>20</v>
      </c>
      <c r="B265">
        <v>199</v>
      </c>
      <c r="D265" t="str">
        <v/>
      </c>
      <c r="G265" t="str">
        <v>failed</v>
      </c>
    </row>
    <row r="266" spans="1:7" x14ac:dyDescent="0.3">
      <c r="A266" s="4" t="s">
        <v>20</v>
      </c>
      <c r="B266">
        <v>5512</v>
      </c>
      <c r="D266" t="str">
        <v>successful</v>
      </c>
      <c r="G266" t="str">
        <v/>
      </c>
    </row>
    <row r="267" spans="1:7" x14ac:dyDescent="0.3">
      <c r="A267" s="4" t="s">
        <v>20</v>
      </c>
      <c r="B267">
        <v>86</v>
      </c>
      <c r="D267" t="str">
        <v>successful</v>
      </c>
      <c r="G267" t="str">
        <v/>
      </c>
    </row>
    <row r="268" spans="1:7" x14ac:dyDescent="0.3">
      <c r="A268" s="4" t="s">
        <v>14</v>
      </c>
      <c r="B268">
        <v>3182</v>
      </c>
      <c r="D268" t="str">
        <v>successful</v>
      </c>
      <c r="G268" t="str">
        <v/>
      </c>
    </row>
    <row r="269" spans="1:7" x14ac:dyDescent="0.3">
      <c r="A269" s="4" t="s">
        <v>20</v>
      </c>
      <c r="B269">
        <v>2768</v>
      </c>
      <c r="D269" t="str">
        <v/>
      </c>
      <c r="G269" t="str">
        <v>failed</v>
      </c>
    </row>
    <row r="270" spans="1:7" x14ac:dyDescent="0.3">
      <c r="A270" s="4" t="s">
        <v>20</v>
      </c>
      <c r="B270">
        <v>48</v>
      </c>
      <c r="D270" t="str">
        <v>successful</v>
      </c>
      <c r="G270" t="str">
        <v/>
      </c>
    </row>
    <row r="271" spans="1:7" x14ac:dyDescent="0.3">
      <c r="A271" s="4" t="s">
        <v>20</v>
      </c>
      <c r="B271">
        <v>87</v>
      </c>
      <c r="D271" t="str">
        <v/>
      </c>
      <c r="G271" t="str">
        <v>failed</v>
      </c>
    </row>
    <row r="272" spans="1:7" x14ac:dyDescent="0.3">
      <c r="A272" s="4" t="s">
        <v>74</v>
      </c>
      <c r="B272">
        <v>1890</v>
      </c>
      <c r="D272" t="str">
        <v/>
      </c>
      <c r="G272" t="str">
        <v>failed</v>
      </c>
    </row>
    <row r="273" spans="1:7" x14ac:dyDescent="0.3">
      <c r="A273" s="4" t="s">
        <v>47</v>
      </c>
      <c r="B273">
        <v>61</v>
      </c>
      <c r="D273" t="str">
        <v/>
      </c>
      <c r="G273" t="str">
        <v>failed</v>
      </c>
    </row>
    <row r="274" spans="1:7" x14ac:dyDescent="0.3">
      <c r="A274" s="4" t="s">
        <v>20</v>
      </c>
      <c r="B274">
        <v>1894</v>
      </c>
      <c r="D274" t="str">
        <v/>
      </c>
      <c r="G274" t="str">
        <v>failed</v>
      </c>
    </row>
    <row r="275" spans="1:7" x14ac:dyDescent="0.3">
      <c r="A275" s="4" t="s">
        <v>20</v>
      </c>
      <c r="B275">
        <v>282</v>
      </c>
      <c r="D275" t="str">
        <v/>
      </c>
      <c r="G275" t="str">
        <v>failed</v>
      </c>
    </row>
    <row r="276" spans="1:7" x14ac:dyDescent="0.3">
      <c r="A276" s="4" t="s">
        <v>14</v>
      </c>
      <c r="B276">
        <v>15</v>
      </c>
      <c r="D276" t="str">
        <v>successful</v>
      </c>
      <c r="G276" t="str">
        <v/>
      </c>
    </row>
    <row r="277" spans="1:7" x14ac:dyDescent="0.3">
      <c r="A277" s="4" t="s">
        <v>20</v>
      </c>
      <c r="B277">
        <v>116</v>
      </c>
      <c r="D277" t="str">
        <v/>
      </c>
      <c r="G277" t="str">
        <v>failed</v>
      </c>
    </row>
    <row r="278" spans="1:7" x14ac:dyDescent="0.3">
      <c r="A278" s="4" t="s">
        <v>14</v>
      </c>
      <c r="B278">
        <v>133</v>
      </c>
      <c r="D278" t="str">
        <v/>
      </c>
      <c r="G278" t="str">
        <v/>
      </c>
    </row>
    <row r="279" spans="1:7" x14ac:dyDescent="0.3">
      <c r="A279" s="4" t="s">
        <v>20</v>
      </c>
      <c r="B279">
        <v>83</v>
      </c>
      <c r="D279" t="str">
        <v/>
      </c>
      <c r="G279" t="str">
        <v>failed</v>
      </c>
    </row>
    <row r="280" spans="1:7" x14ac:dyDescent="0.3">
      <c r="A280" s="4" t="s">
        <v>20</v>
      </c>
      <c r="B280">
        <v>91</v>
      </c>
      <c r="D280" t="str">
        <v>successful</v>
      </c>
      <c r="G280" t="str">
        <v/>
      </c>
    </row>
    <row r="281" spans="1:7" x14ac:dyDescent="0.3">
      <c r="A281" s="4" t="s">
        <v>20</v>
      </c>
      <c r="B281">
        <v>546</v>
      </c>
      <c r="D281" t="str">
        <v>successful</v>
      </c>
      <c r="G281" t="str">
        <v/>
      </c>
    </row>
    <row r="282" spans="1:7" x14ac:dyDescent="0.3">
      <c r="A282" s="4" t="s">
        <v>20</v>
      </c>
      <c r="B282">
        <v>393</v>
      </c>
      <c r="D282" t="str">
        <v/>
      </c>
      <c r="G282" t="str">
        <v>failed</v>
      </c>
    </row>
    <row r="283" spans="1:7" x14ac:dyDescent="0.3">
      <c r="A283" s="4" t="s">
        <v>14</v>
      </c>
      <c r="B283">
        <v>2062</v>
      </c>
      <c r="D283" t="str">
        <v>successful</v>
      </c>
      <c r="G283" t="str">
        <v/>
      </c>
    </row>
    <row r="284" spans="1:7" x14ac:dyDescent="0.3">
      <c r="A284" s="4" t="s">
        <v>20</v>
      </c>
      <c r="B284">
        <v>133</v>
      </c>
      <c r="D284" t="str">
        <v>successful</v>
      </c>
      <c r="G284" t="str">
        <v/>
      </c>
    </row>
    <row r="285" spans="1:7" x14ac:dyDescent="0.3">
      <c r="A285" s="4" t="s">
        <v>14</v>
      </c>
      <c r="B285">
        <v>29</v>
      </c>
      <c r="D285" t="str">
        <v>successful</v>
      </c>
      <c r="G285" t="str">
        <v/>
      </c>
    </row>
    <row r="286" spans="1:7" x14ac:dyDescent="0.3">
      <c r="A286" s="4" t="s">
        <v>14</v>
      </c>
      <c r="B286">
        <v>132</v>
      </c>
      <c r="D286" t="str">
        <v>successful</v>
      </c>
      <c r="G286" t="str">
        <v/>
      </c>
    </row>
    <row r="287" spans="1:7" x14ac:dyDescent="0.3">
      <c r="A287" s="4" t="s">
        <v>20</v>
      </c>
      <c r="B287">
        <v>254</v>
      </c>
      <c r="D287" t="str">
        <v/>
      </c>
      <c r="G287" t="str">
        <v>failed</v>
      </c>
    </row>
    <row r="288" spans="1:7" x14ac:dyDescent="0.3">
      <c r="A288" s="4" t="s">
        <v>74</v>
      </c>
      <c r="B288">
        <v>184</v>
      </c>
      <c r="D288" t="str">
        <v>successful</v>
      </c>
      <c r="G288" t="str">
        <v/>
      </c>
    </row>
    <row r="289" spans="1:7" x14ac:dyDescent="0.3">
      <c r="A289" s="4" t="s">
        <v>20</v>
      </c>
      <c r="B289">
        <v>176</v>
      </c>
      <c r="D289" t="str">
        <v/>
      </c>
      <c r="G289" t="str">
        <v>failed</v>
      </c>
    </row>
    <row r="290" spans="1:7" x14ac:dyDescent="0.3">
      <c r="A290" s="4" t="s">
        <v>14</v>
      </c>
      <c r="B290">
        <v>137</v>
      </c>
      <c r="D290" t="str">
        <v/>
      </c>
      <c r="G290" t="str">
        <v>failed</v>
      </c>
    </row>
    <row r="291" spans="1:7" x14ac:dyDescent="0.3">
      <c r="A291" s="4" t="s">
        <v>20</v>
      </c>
      <c r="B291">
        <v>337</v>
      </c>
      <c r="D291" t="str">
        <v>successful</v>
      </c>
      <c r="G291" t="str">
        <v/>
      </c>
    </row>
    <row r="292" spans="1:7" x14ac:dyDescent="0.3">
      <c r="A292" s="4" t="s">
        <v>14</v>
      </c>
      <c r="B292">
        <v>908</v>
      </c>
      <c r="D292" t="str">
        <v>successful</v>
      </c>
      <c r="G292" t="str">
        <v/>
      </c>
    </row>
    <row r="293" spans="1:7" x14ac:dyDescent="0.3">
      <c r="A293" s="4" t="s">
        <v>20</v>
      </c>
      <c r="B293">
        <v>107</v>
      </c>
      <c r="D293" t="str">
        <v>successful</v>
      </c>
      <c r="G293" t="str">
        <v/>
      </c>
    </row>
    <row r="294" spans="1:7" x14ac:dyDescent="0.3">
      <c r="A294" s="4" t="s">
        <v>14</v>
      </c>
      <c r="B294">
        <v>10</v>
      </c>
      <c r="D294" t="str">
        <v>successful</v>
      </c>
      <c r="G294" t="str">
        <v/>
      </c>
    </row>
    <row r="295" spans="1:7" x14ac:dyDescent="0.3">
      <c r="A295" s="4" t="s">
        <v>74</v>
      </c>
      <c r="B295">
        <v>32</v>
      </c>
      <c r="D295" t="str">
        <v/>
      </c>
      <c r="G295" t="str">
        <v>failed</v>
      </c>
    </row>
    <row r="296" spans="1:7" x14ac:dyDescent="0.3">
      <c r="A296" s="4" t="s">
        <v>20</v>
      </c>
      <c r="B296">
        <v>183</v>
      </c>
      <c r="D296" t="str">
        <v>successful</v>
      </c>
      <c r="G296" t="str">
        <v/>
      </c>
    </row>
    <row r="297" spans="1:7" x14ac:dyDescent="0.3">
      <c r="A297" s="4" t="s">
        <v>14</v>
      </c>
      <c r="B297">
        <v>1910</v>
      </c>
      <c r="D297" t="str">
        <v>successful</v>
      </c>
      <c r="G297" t="str">
        <v/>
      </c>
    </row>
    <row r="298" spans="1:7" x14ac:dyDescent="0.3">
      <c r="A298" s="4" t="s">
        <v>14</v>
      </c>
      <c r="B298">
        <v>38</v>
      </c>
      <c r="D298" t="str">
        <v/>
      </c>
      <c r="G298" t="str">
        <v>failed</v>
      </c>
    </row>
    <row r="299" spans="1:7" x14ac:dyDescent="0.3">
      <c r="A299" s="4" t="s">
        <v>14</v>
      </c>
      <c r="B299">
        <v>104</v>
      </c>
      <c r="D299" t="str">
        <v/>
      </c>
      <c r="G299" t="str">
        <v>failed</v>
      </c>
    </row>
    <row r="300" spans="1:7" x14ac:dyDescent="0.3">
      <c r="A300" s="4" t="s">
        <v>20</v>
      </c>
      <c r="B300">
        <v>72</v>
      </c>
      <c r="D300" t="str">
        <v/>
      </c>
      <c r="G300" t="str">
        <v>failed</v>
      </c>
    </row>
    <row r="301" spans="1:7" x14ac:dyDescent="0.3">
      <c r="A301" s="4" t="s">
        <v>14</v>
      </c>
      <c r="B301">
        <v>49</v>
      </c>
      <c r="D301" t="str">
        <v>successful</v>
      </c>
      <c r="G301" t="str">
        <v/>
      </c>
    </row>
    <row r="302" spans="1:7" x14ac:dyDescent="0.3">
      <c r="A302" s="4" t="s">
        <v>14</v>
      </c>
      <c r="B302">
        <v>1</v>
      </c>
      <c r="D302" t="str">
        <v>successful</v>
      </c>
      <c r="G302" t="str">
        <v/>
      </c>
    </row>
    <row r="303" spans="1:7" x14ac:dyDescent="0.3">
      <c r="A303" s="4" t="s">
        <v>20</v>
      </c>
      <c r="B303">
        <v>295</v>
      </c>
      <c r="D303" t="str">
        <v>successful</v>
      </c>
      <c r="G303" t="str">
        <v/>
      </c>
    </row>
    <row r="304" spans="1:7" x14ac:dyDescent="0.3">
      <c r="A304" s="4" t="s">
        <v>14</v>
      </c>
      <c r="B304">
        <v>245</v>
      </c>
      <c r="D304" t="str">
        <v>successful</v>
      </c>
      <c r="G304" t="str">
        <v/>
      </c>
    </row>
    <row r="305" spans="1:7" x14ac:dyDescent="0.3">
      <c r="A305" s="4" t="s">
        <v>14</v>
      </c>
      <c r="B305">
        <v>32</v>
      </c>
      <c r="D305" t="str">
        <v>successful</v>
      </c>
      <c r="G305" t="str">
        <v/>
      </c>
    </row>
    <row r="306" spans="1:7" x14ac:dyDescent="0.3">
      <c r="A306" s="4" t="s">
        <v>20</v>
      </c>
      <c r="B306">
        <v>142</v>
      </c>
      <c r="D306" t="str">
        <v>successful</v>
      </c>
      <c r="G306" t="str">
        <v/>
      </c>
    </row>
    <row r="307" spans="1:7" x14ac:dyDescent="0.3">
      <c r="A307" s="4" t="s">
        <v>20</v>
      </c>
      <c r="B307">
        <v>85</v>
      </c>
      <c r="D307" t="str">
        <v>successful</v>
      </c>
      <c r="G307" t="str">
        <v/>
      </c>
    </row>
    <row r="308" spans="1:7" x14ac:dyDescent="0.3">
      <c r="A308" s="4" t="s">
        <v>14</v>
      </c>
      <c r="B308">
        <v>7</v>
      </c>
      <c r="D308" t="str">
        <v>successful</v>
      </c>
      <c r="G308" t="str">
        <v/>
      </c>
    </row>
    <row r="309" spans="1:7" x14ac:dyDescent="0.3">
      <c r="A309" s="4" t="s">
        <v>20</v>
      </c>
      <c r="B309">
        <v>659</v>
      </c>
      <c r="D309" t="str">
        <v>successful</v>
      </c>
      <c r="G309" t="str">
        <v/>
      </c>
    </row>
    <row r="310" spans="1:7" x14ac:dyDescent="0.3">
      <c r="A310" s="4" t="s">
        <v>14</v>
      </c>
      <c r="B310">
        <v>803</v>
      </c>
      <c r="D310" t="str">
        <v>successful</v>
      </c>
      <c r="G310" t="str">
        <v/>
      </c>
    </row>
    <row r="311" spans="1:7" x14ac:dyDescent="0.3">
      <c r="A311" s="4" t="s">
        <v>74</v>
      </c>
      <c r="B311">
        <v>75</v>
      </c>
      <c r="D311" t="str">
        <v>successful</v>
      </c>
      <c r="G311" t="str">
        <v/>
      </c>
    </row>
    <row r="312" spans="1:7" x14ac:dyDescent="0.3">
      <c r="A312" s="4" t="s">
        <v>14</v>
      </c>
      <c r="B312">
        <v>16</v>
      </c>
      <c r="D312" t="str">
        <v>successful</v>
      </c>
      <c r="G312" t="str">
        <v/>
      </c>
    </row>
    <row r="313" spans="1:7" x14ac:dyDescent="0.3">
      <c r="A313" s="4" t="s">
        <v>20</v>
      </c>
      <c r="B313">
        <v>121</v>
      </c>
      <c r="D313" t="str">
        <v>successful</v>
      </c>
      <c r="G313" t="str">
        <v/>
      </c>
    </row>
    <row r="314" spans="1:7" x14ac:dyDescent="0.3">
      <c r="A314" s="4" t="s">
        <v>20</v>
      </c>
      <c r="B314">
        <v>3742</v>
      </c>
      <c r="D314" t="str">
        <v>successful</v>
      </c>
      <c r="G314" t="str">
        <v/>
      </c>
    </row>
    <row r="315" spans="1:7" x14ac:dyDescent="0.3">
      <c r="A315" s="4" t="s">
        <v>20</v>
      </c>
      <c r="B315">
        <v>223</v>
      </c>
      <c r="D315" t="str">
        <v>successful</v>
      </c>
      <c r="G315" t="str">
        <v/>
      </c>
    </row>
    <row r="316" spans="1:7" x14ac:dyDescent="0.3">
      <c r="A316" s="4" t="s">
        <v>20</v>
      </c>
      <c r="B316">
        <v>133</v>
      </c>
      <c r="D316" t="str">
        <v>successful</v>
      </c>
      <c r="G316" t="str">
        <v/>
      </c>
    </row>
    <row r="317" spans="1:7" x14ac:dyDescent="0.3">
      <c r="A317" s="4" t="s">
        <v>14</v>
      </c>
      <c r="B317">
        <v>31</v>
      </c>
      <c r="D317" t="str">
        <v/>
      </c>
      <c r="G317" t="str">
        <v>failed</v>
      </c>
    </row>
    <row r="318" spans="1:7" x14ac:dyDescent="0.3">
      <c r="A318" s="4" t="s">
        <v>14</v>
      </c>
      <c r="B318">
        <v>108</v>
      </c>
      <c r="D318" t="str">
        <v>successful</v>
      </c>
      <c r="G318" t="str">
        <v/>
      </c>
    </row>
    <row r="319" spans="1:7" x14ac:dyDescent="0.3">
      <c r="A319" s="4" t="s">
        <v>14</v>
      </c>
      <c r="B319">
        <v>30</v>
      </c>
      <c r="D319" t="str">
        <v>successful</v>
      </c>
      <c r="G319" t="str">
        <v/>
      </c>
    </row>
    <row r="320" spans="1:7" x14ac:dyDescent="0.3">
      <c r="A320" s="4" t="s">
        <v>14</v>
      </c>
      <c r="B320">
        <v>17</v>
      </c>
      <c r="D320" t="str">
        <v/>
      </c>
      <c r="G320" t="str">
        <v>failed</v>
      </c>
    </row>
    <row r="321" spans="1:7" x14ac:dyDescent="0.3">
      <c r="A321" s="4" t="s">
        <v>74</v>
      </c>
      <c r="B321">
        <v>64</v>
      </c>
      <c r="D321" t="str">
        <v/>
      </c>
      <c r="G321" t="str">
        <v>failed</v>
      </c>
    </row>
    <row r="322" spans="1:7" x14ac:dyDescent="0.3">
      <c r="A322" s="4" t="s">
        <v>14</v>
      </c>
      <c r="B322">
        <v>80</v>
      </c>
      <c r="D322" t="str">
        <v>successful</v>
      </c>
      <c r="G322" t="str">
        <v/>
      </c>
    </row>
    <row r="323" spans="1:7" x14ac:dyDescent="0.3">
      <c r="A323" s="4" t="s">
        <v>14</v>
      </c>
      <c r="B323">
        <v>2468</v>
      </c>
      <c r="D323" t="str">
        <v/>
      </c>
      <c r="G323" t="str">
        <v>failed</v>
      </c>
    </row>
    <row r="324" spans="1:7" x14ac:dyDescent="0.3">
      <c r="A324" s="4" t="s">
        <v>20</v>
      </c>
      <c r="B324">
        <v>5168</v>
      </c>
      <c r="D324" t="str">
        <v/>
      </c>
      <c r="G324" t="str">
        <v>failed</v>
      </c>
    </row>
    <row r="325" spans="1:7" x14ac:dyDescent="0.3">
      <c r="A325" s="4" t="s">
        <v>14</v>
      </c>
      <c r="B325">
        <v>26</v>
      </c>
      <c r="D325" t="str">
        <v>successful</v>
      </c>
      <c r="G325" t="str">
        <v/>
      </c>
    </row>
    <row r="326" spans="1:7" x14ac:dyDescent="0.3">
      <c r="A326" s="4" t="s">
        <v>20</v>
      </c>
      <c r="B326">
        <v>307</v>
      </c>
      <c r="D326" t="str">
        <v/>
      </c>
      <c r="G326" t="str">
        <v/>
      </c>
    </row>
    <row r="327" spans="1:7" x14ac:dyDescent="0.3">
      <c r="A327" s="4" t="s">
        <v>14</v>
      </c>
      <c r="B327">
        <v>73</v>
      </c>
      <c r="D327" t="str">
        <v>successful</v>
      </c>
      <c r="G327" t="str">
        <v/>
      </c>
    </row>
    <row r="328" spans="1:7" x14ac:dyDescent="0.3">
      <c r="A328" s="4" t="s">
        <v>14</v>
      </c>
      <c r="B328">
        <v>128</v>
      </c>
      <c r="D328" t="str">
        <v/>
      </c>
      <c r="G328" t="str">
        <v>failed</v>
      </c>
    </row>
    <row r="329" spans="1:7" x14ac:dyDescent="0.3">
      <c r="A329" s="4" t="s">
        <v>14</v>
      </c>
      <c r="B329">
        <v>33</v>
      </c>
      <c r="D329" t="str">
        <v/>
      </c>
      <c r="G329" t="str">
        <v>failed</v>
      </c>
    </row>
    <row r="330" spans="1:7" x14ac:dyDescent="0.3">
      <c r="A330" s="4" t="s">
        <v>20</v>
      </c>
      <c r="B330">
        <v>2441</v>
      </c>
      <c r="D330" t="str">
        <v/>
      </c>
      <c r="G330" t="str">
        <v>failed</v>
      </c>
    </row>
    <row r="331" spans="1:7" x14ac:dyDescent="0.3">
      <c r="A331" s="4" t="s">
        <v>47</v>
      </c>
      <c r="B331">
        <v>211</v>
      </c>
      <c r="D331" t="str">
        <v>successful</v>
      </c>
      <c r="G331" t="str">
        <v/>
      </c>
    </row>
    <row r="332" spans="1:7" x14ac:dyDescent="0.3">
      <c r="A332" s="4" t="s">
        <v>20</v>
      </c>
      <c r="B332">
        <v>1385</v>
      </c>
      <c r="D332" t="str">
        <v>successful</v>
      </c>
      <c r="G332" t="str">
        <v/>
      </c>
    </row>
    <row r="333" spans="1:7" x14ac:dyDescent="0.3">
      <c r="A333" s="4" t="s">
        <v>20</v>
      </c>
      <c r="B333">
        <v>190</v>
      </c>
      <c r="D333" t="str">
        <v/>
      </c>
      <c r="G333" t="str">
        <v>failed</v>
      </c>
    </row>
    <row r="334" spans="1:7" x14ac:dyDescent="0.3">
      <c r="A334" s="4" t="s">
        <v>20</v>
      </c>
      <c r="B334">
        <v>470</v>
      </c>
      <c r="D334" t="str">
        <v>successful</v>
      </c>
      <c r="G334" t="str">
        <v/>
      </c>
    </row>
    <row r="335" spans="1:7" x14ac:dyDescent="0.3">
      <c r="A335" s="4" t="s">
        <v>20</v>
      </c>
      <c r="B335">
        <v>253</v>
      </c>
      <c r="D335" t="str">
        <v>successful</v>
      </c>
      <c r="G335" t="str">
        <v/>
      </c>
    </row>
    <row r="336" spans="1:7" x14ac:dyDescent="0.3">
      <c r="A336" s="4" t="s">
        <v>20</v>
      </c>
      <c r="B336">
        <v>1113</v>
      </c>
      <c r="D336" t="str">
        <v>successful</v>
      </c>
      <c r="G336" t="str">
        <v/>
      </c>
    </row>
    <row r="337" spans="1:7" x14ac:dyDescent="0.3">
      <c r="A337" s="4" t="s">
        <v>20</v>
      </c>
      <c r="B337">
        <v>2283</v>
      </c>
      <c r="D337" t="str">
        <v>successful</v>
      </c>
      <c r="G337" t="str">
        <v/>
      </c>
    </row>
    <row r="338" spans="1:7" x14ac:dyDescent="0.3">
      <c r="A338" s="4" t="s">
        <v>14</v>
      </c>
      <c r="B338">
        <v>1072</v>
      </c>
      <c r="D338" t="str">
        <v/>
      </c>
      <c r="G338" t="str">
        <v>failed</v>
      </c>
    </row>
    <row r="339" spans="1:7" x14ac:dyDescent="0.3">
      <c r="A339" s="4" t="s">
        <v>20</v>
      </c>
      <c r="B339">
        <v>1095</v>
      </c>
      <c r="D339" t="str">
        <v>successful</v>
      </c>
      <c r="G339" t="str">
        <v/>
      </c>
    </row>
    <row r="340" spans="1:7" x14ac:dyDescent="0.3">
      <c r="A340" s="4" t="s">
        <v>20</v>
      </c>
      <c r="B340">
        <v>1690</v>
      </c>
      <c r="D340" t="str">
        <v/>
      </c>
      <c r="G340" t="str">
        <v/>
      </c>
    </row>
    <row r="341" spans="1:7" x14ac:dyDescent="0.3">
      <c r="A341" s="4" t="s">
        <v>74</v>
      </c>
      <c r="B341">
        <v>1297</v>
      </c>
      <c r="D341" t="str">
        <v>successful</v>
      </c>
      <c r="G341" t="str">
        <v/>
      </c>
    </row>
    <row r="342" spans="1:7" x14ac:dyDescent="0.3">
      <c r="A342" s="4" t="s">
        <v>14</v>
      </c>
      <c r="B342">
        <v>393</v>
      </c>
      <c r="D342" t="str">
        <v>successful</v>
      </c>
      <c r="G342" t="str">
        <v/>
      </c>
    </row>
    <row r="343" spans="1:7" x14ac:dyDescent="0.3">
      <c r="A343" s="4" t="s">
        <v>14</v>
      </c>
      <c r="B343">
        <v>1257</v>
      </c>
      <c r="D343" t="str">
        <v>successful</v>
      </c>
      <c r="G343" t="str">
        <v/>
      </c>
    </row>
    <row r="344" spans="1:7" x14ac:dyDescent="0.3">
      <c r="A344" s="4" t="s">
        <v>14</v>
      </c>
      <c r="B344">
        <v>328</v>
      </c>
      <c r="D344" t="str">
        <v/>
      </c>
      <c r="G344" t="str">
        <v>failed</v>
      </c>
    </row>
    <row r="345" spans="1:7" x14ac:dyDescent="0.3">
      <c r="A345" s="4" t="s">
        <v>14</v>
      </c>
      <c r="B345">
        <v>147</v>
      </c>
      <c r="D345" t="str">
        <v>successful</v>
      </c>
      <c r="G345" t="str">
        <v/>
      </c>
    </row>
    <row r="346" spans="1:7" x14ac:dyDescent="0.3">
      <c r="A346" s="4" t="s">
        <v>14</v>
      </c>
      <c r="B346">
        <v>830</v>
      </c>
      <c r="D346" t="str">
        <v/>
      </c>
      <c r="G346" t="str">
        <v/>
      </c>
    </row>
    <row r="347" spans="1:7" x14ac:dyDescent="0.3">
      <c r="A347" s="4" t="s">
        <v>14</v>
      </c>
      <c r="B347">
        <v>331</v>
      </c>
      <c r="D347" t="str">
        <v>successful</v>
      </c>
      <c r="G347" t="str">
        <v/>
      </c>
    </row>
    <row r="348" spans="1:7" x14ac:dyDescent="0.3">
      <c r="A348" s="4" t="s">
        <v>14</v>
      </c>
      <c r="B348">
        <v>25</v>
      </c>
      <c r="D348" t="str">
        <v/>
      </c>
      <c r="G348" t="str">
        <v/>
      </c>
    </row>
    <row r="349" spans="1:7" x14ac:dyDescent="0.3">
      <c r="A349" s="4" t="s">
        <v>20</v>
      </c>
      <c r="B349">
        <v>191</v>
      </c>
      <c r="D349" t="str">
        <v/>
      </c>
      <c r="G349" t="str">
        <v>failed</v>
      </c>
    </row>
    <row r="350" spans="1:7" x14ac:dyDescent="0.3">
      <c r="A350" s="4" t="s">
        <v>14</v>
      </c>
      <c r="B350">
        <v>3483</v>
      </c>
      <c r="D350" t="str">
        <v/>
      </c>
      <c r="G350" t="str">
        <v/>
      </c>
    </row>
    <row r="351" spans="1:7" x14ac:dyDescent="0.3">
      <c r="A351" s="4" t="s">
        <v>14</v>
      </c>
      <c r="B351">
        <v>923</v>
      </c>
      <c r="D351" t="str">
        <v>successful</v>
      </c>
      <c r="G351" t="str">
        <v/>
      </c>
    </row>
    <row r="352" spans="1:7" x14ac:dyDescent="0.3">
      <c r="A352" s="4" t="s">
        <v>14</v>
      </c>
      <c r="B352">
        <v>1</v>
      </c>
      <c r="D352" t="str">
        <v>successful</v>
      </c>
      <c r="G352" t="str">
        <v/>
      </c>
    </row>
    <row r="353" spans="1:7" x14ac:dyDescent="0.3">
      <c r="A353" s="4" t="s">
        <v>20</v>
      </c>
      <c r="B353">
        <v>2013</v>
      </c>
      <c r="D353" t="str">
        <v>successful</v>
      </c>
      <c r="G353" t="str">
        <v/>
      </c>
    </row>
    <row r="354" spans="1:7" x14ac:dyDescent="0.3">
      <c r="A354" s="4" t="s">
        <v>14</v>
      </c>
      <c r="B354">
        <v>33</v>
      </c>
      <c r="D354" t="str">
        <v>successful</v>
      </c>
      <c r="G354" t="str">
        <v/>
      </c>
    </row>
    <row r="355" spans="1:7" x14ac:dyDescent="0.3">
      <c r="A355" s="4" t="s">
        <v>20</v>
      </c>
      <c r="B355">
        <v>1703</v>
      </c>
      <c r="D355" t="str">
        <v>successful</v>
      </c>
      <c r="G355" t="str">
        <v/>
      </c>
    </row>
    <row r="356" spans="1:7" x14ac:dyDescent="0.3">
      <c r="A356" s="4" t="s">
        <v>20</v>
      </c>
      <c r="B356">
        <v>80</v>
      </c>
      <c r="D356" t="str">
        <v>successful</v>
      </c>
      <c r="G356" t="str">
        <v/>
      </c>
    </row>
    <row r="357" spans="1:7" x14ac:dyDescent="0.3">
      <c r="A357" s="4" t="s">
        <v>47</v>
      </c>
      <c r="B357">
        <v>86</v>
      </c>
      <c r="D357" t="str">
        <v>successful</v>
      </c>
      <c r="G357" t="str">
        <v/>
      </c>
    </row>
    <row r="358" spans="1:7" x14ac:dyDescent="0.3">
      <c r="A358" s="4" t="s">
        <v>14</v>
      </c>
      <c r="B358">
        <v>40</v>
      </c>
      <c r="D358" t="str">
        <v/>
      </c>
      <c r="G358" t="str">
        <v>failed</v>
      </c>
    </row>
    <row r="359" spans="1:7" x14ac:dyDescent="0.3">
      <c r="A359" s="4" t="s">
        <v>20</v>
      </c>
      <c r="B359">
        <v>41</v>
      </c>
      <c r="D359" t="str">
        <v>successful</v>
      </c>
      <c r="G359" t="str">
        <v/>
      </c>
    </row>
    <row r="360" spans="1:7" x14ac:dyDescent="0.3">
      <c r="A360" s="4" t="s">
        <v>14</v>
      </c>
      <c r="B360">
        <v>23</v>
      </c>
      <c r="D360" t="str">
        <v/>
      </c>
      <c r="G360" t="str">
        <v>failed</v>
      </c>
    </row>
    <row r="361" spans="1:7" x14ac:dyDescent="0.3">
      <c r="A361" s="4" t="s">
        <v>20</v>
      </c>
      <c r="B361">
        <v>187</v>
      </c>
      <c r="D361" t="str">
        <v>successful</v>
      </c>
      <c r="G361" t="str">
        <v/>
      </c>
    </row>
    <row r="362" spans="1:7" x14ac:dyDescent="0.3">
      <c r="A362" s="4" t="s">
        <v>20</v>
      </c>
      <c r="B362">
        <v>2875</v>
      </c>
      <c r="D362" t="str">
        <v>successful</v>
      </c>
      <c r="G362" t="str">
        <v/>
      </c>
    </row>
    <row r="363" spans="1:7" x14ac:dyDescent="0.3">
      <c r="A363" s="4" t="s">
        <v>20</v>
      </c>
      <c r="B363">
        <v>88</v>
      </c>
      <c r="D363" t="str">
        <v/>
      </c>
      <c r="G363" t="str">
        <v>failed</v>
      </c>
    </row>
    <row r="364" spans="1:7" x14ac:dyDescent="0.3">
      <c r="A364" s="4" t="s">
        <v>20</v>
      </c>
      <c r="B364">
        <v>191</v>
      </c>
      <c r="D364" t="str">
        <v>successful</v>
      </c>
      <c r="G364" t="str">
        <v/>
      </c>
    </row>
    <row r="365" spans="1:7" x14ac:dyDescent="0.3">
      <c r="A365" s="4" t="s">
        <v>20</v>
      </c>
      <c r="B365">
        <v>139</v>
      </c>
      <c r="D365" t="str">
        <v/>
      </c>
      <c r="G365" t="str">
        <v/>
      </c>
    </row>
    <row r="366" spans="1:7" x14ac:dyDescent="0.3">
      <c r="A366" s="4" t="s">
        <v>20</v>
      </c>
      <c r="B366">
        <v>186</v>
      </c>
      <c r="D366" t="str">
        <v/>
      </c>
      <c r="G366" t="str">
        <v>failed</v>
      </c>
    </row>
    <row r="367" spans="1:7" x14ac:dyDescent="0.3">
      <c r="A367" s="4" t="s">
        <v>20</v>
      </c>
      <c r="B367">
        <v>112</v>
      </c>
      <c r="D367" t="str">
        <v/>
      </c>
      <c r="G367" t="str">
        <v>failed</v>
      </c>
    </row>
    <row r="368" spans="1:7" x14ac:dyDescent="0.3">
      <c r="A368" s="4" t="s">
        <v>20</v>
      </c>
      <c r="B368">
        <v>101</v>
      </c>
      <c r="D368" t="str">
        <v/>
      </c>
      <c r="G368" t="str">
        <v>failed</v>
      </c>
    </row>
    <row r="369" spans="1:7" x14ac:dyDescent="0.3">
      <c r="A369" s="4" t="s">
        <v>14</v>
      </c>
      <c r="B369">
        <v>75</v>
      </c>
      <c r="D369" t="str">
        <v/>
      </c>
      <c r="G369" t="str">
        <v>failed</v>
      </c>
    </row>
    <row r="370" spans="1:7" x14ac:dyDescent="0.3">
      <c r="A370" s="4" t="s">
        <v>20</v>
      </c>
      <c r="B370">
        <v>206</v>
      </c>
      <c r="D370" t="str">
        <v>successful</v>
      </c>
      <c r="G370" t="str">
        <v/>
      </c>
    </row>
    <row r="371" spans="1:7" x14ac:dyDescent="0.3">
      <c r="A371" s="4" t="s">
        <v>20</v>
      </c>
      <c r="B371">
        <v>154</v>
      </c>
      <c r="D371" t="str">
        <v>successful</v>
      </c>
      <c r="G371" t="str">
        <v/>
      </c>
    </row>
    <row r="372" spans="1:7" x14ac:dyDescent="0.3">
      <c r="A372" s="4" t="s">
        <v>20</v>
      </c>
      <c r="B372">
        <v>5966</v>
      </c>
      <c r="D372" t="str">
        <v>successful</v>
      </c>
      <c r="G372" t="str">
        <v/>
      </c>
    </row>
    <row r="373" spans="1:7" x14ac:dyDescent="0.3">
      <c r="A373" s="4" t="s">
        <v>14</v>
      </c>
      <c r="B373">
        <v>2176</v>
      </c>
      <c r="D373" t="str">
        <v>successful</v>
      </c>
      <c r="G373" t="str">
        <v/>
      </c>
    </row>
    <row r="374" spans="1:7" x14ac:dyDescent="0.3">
      <c r="A374" s="4" t="s">
        <v>20</v>
      </c>
      <c r="B374">
        <v>169</v>
      </c>
      <c r="D374" t="str">
        <v>successful</v>
      </c>
      <c r="G374" t="str">
        <v/>
      </c>
    </row>
    <row r="375" spans="1:7" x14ac:dyDescent="0.3">
      <c r="A375" s="4" t="s">
        <v>20</v>
      </c>
      <c r="B375">
        <v>2106</v>
      </c>
      <c r="D375" t="str">
        <v>successful</v>
      </c>
      <c r="G375" t="str">
        <v/>
      </c>
    </row>
    <row r="376" spans="1:7" x14ac:dyDescent="0.3">
      <c r="A376" s="4" t="s">
        <v>14</v>
      </c>
      <c r="B376">
        <v>441</v>
      </c>
      <c r="D376" t="str">
        <v/>
      </c>
      <c r="G376" t="str">
        <v>failed</v>
      </c>
    </row>
    <row r="377" spans="1:7" x14ac:dyDescent="0.3">
      <c r="A377" s="4" t="s">
        <v>14</v>
      </c>
      <c r="B377">
        <v>25</v>
      </c>
      <c r="D377" t="str">
        <v>successful</v>
      </c>
      <c r="G377" t="str">
        <v/>
      </c>
    </row>
    <row r="378" spans="1:7" x14ac:dyDescent="0.3">
      <c r="A378" s="4" t="s">
        <v>20</v>
      </c>
      <c r="B378">
        <v>131</v>
      </c>
      <c r="D378" t="str">
        <v>successful</v>
      </c>
      <c r="G378" t="str">
        <v/>
      </c>
    </row>
    <row r="379" spans="1:7" x14ac:dyDescent="0.3">
      <c r="A379" s="4" t="s">
        <v>14</v>
      </c>
      <c r="B379">
        <v>127</v>
      </c>
      <c r="D379" t="str">
        <v/>
      </c>
      <c r="G379" t="str">
        <v>failed</v>
      </c>
    </row>
    <row r="380" spans="1:7" x14ac:dyDescent="0.3">
      <c r="A380" s="4" t="s">
        <v>14</v>
      </c>
      <c r="B380">
        <v>355</v>
      </c>
      <c r="D380" t="str">
        <v/>
      </c>
      <c r="G380" t="str">
        <v>failed</v>
      </c>
    </row>
    <row r="381" spans="1:7" x14ac:dyDescent="0.3">
      <c r="A381" s="4" t="s">
        <v>14</v>
      </c>
      <c r="B381">
        <v>44</v>
      </c>
      <c r="D381" t="str">
        <v>successful</v>
      </c>
      <c r="G381" t="str">
        <v/>
      </c>
    </row>
    <row r="382" spans="1:7" x14ac:dyDescent="0.3">
      <c r="A382" s="4" t="s">
        <v>20</v>
      </c>
      <c r="B382">
        <v>84</v>
      </c>
      <c r="D382" t="str">
        <v>successful</v>
      </c>
      <c r="G382" t="str">
        <v/>
      </c>
    </row>
    <row r="383" spans="1:7" x14ac:dyDescent="0.3">
      <c r="A383" s="4" t="s">
        <v>20</v>
      </c>
      <c r="B383">
        <v>155</v>
      </c>
      <c r="D383" t="str">
        <v/>
      </c>
      <c r="G383" t="str">
        <v>failed</v>
      </c>
    </row>
    <row r="384" spans="1:7" x14ac:dyDescent="0.3">
      <c r="A384" s="4" t="s">
        <v>14</v>
      </c>
      <c r="B384">
        <v>67</v>
      </c>
      <c r="D384" t="str">
        <v/>
      </c>
      <c r="G384" t="str">
        <v>failed</v>
      </c>
    </row>
    <row r="385" spans="1:7" x14ac:dyDescent="0.3">
      <c r="A385" s="4" t="s">
        <v>20</v>
      </c>
      <c r="B385">
        <v>189</v>
      </c>
      <c r="D385" t="str">
        <v/>
      </c>
      <c r="G385" t="str">
        <v>failed</v>
      </c>
    </row>
    <row r="386" spans="1:7" x14ac:dyDescent="0.3">
      <c r="A386" s="4" t="s">
        <v>20</v>
      </c>
      <c r="B386">
        <v>4799</v>
      </c>
      <c r="D386" t="str">
        <v/>
      </c>
      <c r="G386" t="str">
        <v>failed</v>
      </c>
    </row>
    <row r="387" spans="1:7" x14ac:dyDescent="0.3">
      <c r="A387" s="4" t="s">
        <v>20</v>
      </c>
      <c r="B387">
        <v>1137</v>
      </c>
      <c r="D387" t="str">
        <v>successful</v>
      </c>
      <c r="G387" t="str">
        <v/>
      </c>
    </row>
    <row r="388" spans="1:7" x14ac:dyDescent="0.3">
      <c r="A388" s="4" t="s">
        <v>14</v>
      </c>
      <c r="B388">
        <v>1068</v>
      </c>
      <c r="D388" t="str">
        <v>successful</v>
      </c>
      <c r="G388" t="str">
        <v/>
      </c>
    </row>
    <row r="389" spans="1:7" x14ac:dyDescent="0.3">
      <c r="A389" s="4" t="s">
        <v>14</v>
      </c>
      <c r="B389">
        <v>424</v>
      </c>
      <c r="D389" t="str">
        <v/>
      </c>
      <c r="G389" t="str">
        <v>failed</v>
      </c>
    </row>
    <row r="390" spans="1:7" x14ac:dyDescent="0.3">
      <c r="A390" s="4" t="s">
        <v>74</v>
      </c>
      <c r="B390">
        <v>145</v>
      </c>
      <c r="D390" t="str">
        <v>successful</v>
      </c>
      <c r="G390" t="str">
        <v/>
      </c>
    </row>
    <row r="391" spans="1:7" x14ac:dyDescent="0.3">
      <c r="A391" s="4" t="s">
        <v>20</v>
      </c>
      <c r="B391">
        <v>1152</v>
      </c>
      <c r="D391" t="str">
        <v>successful</v>
      </c>
      <c r="G391" t="str">
        <v/>
      </c>
    </row>
    <row r="392" spans="1:7" x14ac:dyDescent="0.3">
      <c r="A392" s="4" t="s">
        <v>20</v>
      </c>
      <c r="B392">
        <v>50</v>
      </c>
      <c r="D392" t="str">
        <v>successful</v>
      </c>
      <c r="G392" t="str">
        <v/>
      </c>
    </row>
    <row r="393" spans="1:7" x14ac:dyDescent="0.3">
      <c r="A393" s="4" t="s">
        <v>14</v>
      </c>
      <c r="B393">
        <v>151</v>
      </c>
      <c r="D393" t="str">
        <v>successful</v>
      </c>
      <c r="G393" t="str">
        <v/>
      </c>
    </row>
    <row r="394" spans="1:7" x14ac:dyDescent="0.3">
      <c r="A394" s="4" t="s">
        <v>14</v>
      </c>
      <c r="B394">
        <v>1608</v>
      </c>
      <c r="D394" t="str">
        <v>successful</v>
      </c>
      <c r="G394" t="str">
        <v/>
      </c>
    </row>
    <row r="395" spans="1:7" x14ac:dyDescent="0.3">
      <c r="A395" s="4" t="s">
        <v>20</v>
      </c>
      <c r="B395">
        <v>3059</v>
      </c>
      <c r="D395" t="str">
        <v>successful</v>
      </c>
      <c r="G395" t="str">
        <v/>
      </c>
    </row>
    <row r="396" spans="1:7" x14ac:dyDescent="0.3">
      <c r="A396" s="4" t="s">
        <v>20</v>
      </c>
      <c r="B396">
        <v>34</v>
      </c>
      <c r="D396" t="str">
        <v>successful</v>
      </c>
      <c r="G396" t="str">
        <v/>
      </c>
    </row>
    <row r="397" spans="1:7" x14ac:dyDescent="0.3">
      <c r="A397" s="4" t="s">
        <v>20</v>
      </c>
      <c r="B397">
        <v>220</v>
      </c>
      <c r="D397" t="str">
        <v/>
      </c>
      <c r="G397" t="str">
        <v/>
      </c>
    </row>
    <row r="398" spans="1:7" x14ac:dyDescent="0.3">
      <c r="A398" s="4" t="s">
        <v>20</v>
      </c>
      <c r="B398">
        <v>1604</v>
      </c>
      <c r="D398" t="str">
        <v>successful</v>
      </c>
      <c r="G398" t="str">
        <v/>
      </c>
    </row>
    <row r="399" spans="1:7" x14ac:dyDescent="0.3">
      <c r="A399" s="4" t="s">
        <v>20</v>
      </c>
      <c r="B399">
        <v>454</v>
      </c>
      <c r="D399" t="str">
        <v>successful</v>
      </c>
      <c r="G399" t="str">
        <v/>
      </c>
    </row>
    <row r="400" spans="1:7" x14ac:dyDescent="0.3">
      <c r="A400" s="4" t="s">
        <v>20</v>
      </c>
      <c r="B400">
        <v>123</v>
      </c>
      <c r="D400" t="str">
        <v>successful</v>
      </c>
      <c r="G400" t="str">
        <v/>
      </c>
    </row>
    <row r="401" spans="1:7" x14ac:dyDescent="0.3">
      <c r="A401" s="4" t="s">
        <v>14</v>
      </c>
      <c r="B401">
        <v>941</v>
      </c>
      <c r="D401" t="str">
        <v/>
      </c>
      <c r="G401" t="str">
        <v>failed</v>
      </c>
    </row>
    <row r="402" spans="1:7" x14ac:dyDescent="0.3">
      <c r="A402" s="4" t="s">
        <v>14</v>
      </c>
      <c r="B402">
        <v>1</v>
      </c>
      <c r="D402" t="str">
        <v/>
      </c>
      <c r="G402" t="str">
        <v>failed</v>
      </c>
    </row>
    <row r="403" spans="1:7" x14ac:dyDescent="0.3">
      <c r="A403" s="4" t="s">
        <v>20</v>
      </c>
      <c r="B403">
        <v>299</v>
      </c>
      <c r="D403" t="str">
        <v/>
      </c>
      <c r="G403" t="str">
        <v>failed</v>
      </c>
    </row>
    <row r="404" spans="1:7" x14ac:dyDescent="0.3">
      <c r="A404" s="4" t="s">
        <v>14</v>
      </c>
      <c r="B404">
        <v>40</v>
      </c>
      <c r="D404" t="str">
        <v>successful</v>
      </c>
      <c r="G404" t="str">
        <v/>
      </c>
    </row>
    <row r="405" spans="1:7" x14ac:dyDescent="0.3">
      <c r="A405" s="4" t="s">
        <v>14</v>
      </c>
      <c r="B405">
        <v>3015</v>
      </c>
      <c r="D405" t="str">
        <v/>
      </c>
      <c r="G405" t="str">
        <v>failed</v>
      </c>
    </row>
    <row r="406" spans="1:7" x14ac:dyDescent="0.3">
      <c r="A406" s="4" t="s">
        <v>20</v>
      </c>
      <c r="B406">
        <v>2237</v>
      </c>
      <c r="D406" t="str">
        <v/>
      </c>
      <c r="G406" t="str">
        <v>failed</v>
      </c>
    </row>
    <row r="407" spans="1:7" x14ac:dyDescent="0.3">
      <c r="A407" s="4" t="s">
        <v>14</v>
      </c>
      <c r="B407">
        <v>435</v>
      </c>
      <c r="D407" t="str">
        <v>successful</v>
      </c>
      <c r="G407" t="str">
        <v/>
      </c>
    </row>
    <row r="408" spans="1:7" x14ac:dyDescent="0.3">
      <c r="A408" s="4" t="s">
        <v>20</v>
      </c>
      <c r="B408">
        <v>645</v>
      </c>
      <c r="D408" t="str">
        <v>successful</v>
      </c>
      <c r="G408" t="str">
        <v/>
      </c>
    </row>
    <row r="409" spans="1:7" x14ac:dyDescent="0.3">
      <c r="A409" s="4" t="s">
        <v>20</v>
      </c>
      <c r="B409">
        <v>484</v>
      </c>
      <c r="D409" t="str">
        <v>successful</v>
      </c>
      <c r="G409" t="str">
        <v/>
      </c>
    </row>
    <row r="410" spans="1:7" x14ac:dyDescent="0.3">
      <c r="A410" s="4" t="s">
        <v>20</v>
      </c>
      <c r="B410">
        <v>154</v>
      </c>
      <c r="D410" t="str">
        <v>successful</v>
      </c>
      <c r="G410" t="str">
        <v/>
      </c>
    </row>
    <row r="411" spans="1:7" x14ac:dyDescent="0.3">
      <c r="A411" s="4" t="s">
        <v>14</v>
      </c>
      <c r="B411">
        <v>714</v>
      </c>
      <c r="D411" t="str">
        <v>successful</v>
      </c>
      <c r="G411" t="str">
        <v/>
      </c>
    </row>
    <row r="412" spans="1:7" x14ac:dyDescent="0.3">
      <c r="A412" s="4" t="s">
        <v>47</v>
      </c>
      <c r="B412">
        <v>1111</v>
      </c>
      <c r="D412" t="str">
        <v>successful</v>
      </c>
      <c r="G412" t="str">
        <v/>
      </c>
    </row>
    <row r="413" spans="1:7" x14ac:dyDescent="0.3">
      <c r="A413" s="4" t="s">
        <v>20</v>
      </c>
      <c r="B413">
        <v>82</v>
      </c>
      <c r="D413" t="str">
        <v/>
      </c>
      <c r="G413" t="str">
        <v>failed</v>
      </c>
    </row>
    <row r="414" spans="1:7" x14ac:dyDescent="0.3">
      <c r="A414" s="4" t="s">
        <v>20</v>
      </c>
      <c r="B414">
        <v>134</v>
      </c>
      <c r="D414" t="str">
        <v/>
      </c>
      <c r="G414" t="str">
        <v>failed</v>
      </c>
    </row>
    <row r="415" spans="1:7" x14ac:dyDescent="0.3">
      <c r="A415" s="4" t="s">
        <v>47</v>
      </c>
      <c r="B415">
        <v>1089</v>
      </c>
      <c r="D415" t="str">
        <v/>
      </c>
      <c r="G415" t="str">
        <v>failed</v>
      </c>
    </row>
    <row r="416" spans="1:7" x14ac:dyDescent="0.3">
      <c r="A416" s="4" t="s">
        <v>14</v>
      </c>
      <c r="B416">
        <v>5497</v>
      </c>
      <c r="D416" t="str">
        <v/>
      </c>
      <c r="G416" t="str">
        <v/>
      </c>
    </row>
    <row r="417" spans="1:7" x14ac:dyDescent="0.3">
      <c r="A417" s="4" t="s">
        <v>14</v>
      </c>
      <c r="B417">
        <v>418</v>
      </c>
      <c r="D417" t="str">
        <v>successful</v>
      </c>
      <c r="G417" t="str">
        <v/>
      </c>
    </row>
    <row r="418" spans="1:7" x14ac:dyDescent="0.3">
      <c r="A418" s="4" t="s">
        <v>14</v>
      </c>
      <c r="B418">
        <v>1439</v>
      </c>
      <c r="D418" t="str">
        <v>successful</v>
      </c>
      <c r="G418" t="str">
        <v/>
      </c>
    </row>
    <row r="419" spans="1:7" x14ac:dyDescent="0.3">
      <c r="A419" s="4" t="s">
        <v>14</v>
      </c>
      <c r="B419">
        <v>15</v>
      </c>
      <c r="D419" t="str">
        <v>successful</v>
      </c>
      <c r="G419" t="str">
        <v/>
      </c>
    </row>
    <row r="420" spans="1:7" x14ac:dyDescent="0.3">
      <c r="A420" s="4" t="s">
        <v>14</v>
      </c>
      <c r="B420">
        <v>1999</v>
      </c>
      <c r="D420" t="str">
        <v/>
      </c>
      <c r="G420" t="str">
        <v>failed</v>
      </c>
    </row>
    <row r="421" spans="1:7" x14ac:dyDescent="0.3">
      <c r="A421" s="4" t="s">
        <v>20</v>
      </c>
      <c r="B421">
        <v>5203</v>
      </c>
      <c r="D421" t="str">
        <v/>
      </c>
      <c r="G421" t="str">
        <v>failed</v>
      </c>
    </row>
    <row r="422" spans="1:7" x14ac:dyDescent="0.3">
      <c r="A422" s="4" t="s">
        <v>20</v>
      </c>
      <c r="B422">
        <v>94</v>
      </c>
      <c r="D422" t="str">
        <v>successful</v>
      </c>
      <c r="G422" t="str">
        <v/>
      </c>
    </row>
    <row r="423" spans="1:7" x14ac:dyDescent="0.3">
      <c r="A423" s="4" t="s">
        <v>14</v>
      </c>
      <c r="B423">
        <v>118</v>
      </c>
      <c r="D423" t="str">
        <v>successful</v>
      </c>
      <c r="G423" t="str">
        <v/>
      </c>
    </row>
    <row r="424" spans="1:7" x14ac:dyDescent="0.3">
      <c r="A424" s="4" t="s">
        <v>20</v>
      </c>
      <c r="B424">
        <v>205</v>
      </c>
      <c r="D424" t="str">
        <v/>
      </c>
      <c r="G424" t="str">
        <v>failed</v>
      </c>
    </row>
    <row r="425" spans="1:7" x14ac:dyDescent="0.3">
      <c r="A425" s="4" t="s">
        <v>14</v>
      </c>
      <c r="B425">
        <v>162</v>
      </c>
      <c r="D425" t="str">
        <v>successful</v>
      </c>
      <c r="G425" t="str">
        <v/>
      </c>
    </row>
    <row r="426" spans="1:7" x14ac:dyDescent="0.3">
      <c r="A426" s="4" t="s">
        <v>14</v>
      </c>
      <c r="B426">
        <v>83</v>
      </c>
      <c r="D426" t="str">
        <v>successful</v>
      </c>
      <c r="G426" t="str">
        <v/>
      </c>
    </row>
    <row r="427" spans="1:7" x14ac:dyDescent="0.3">
      <c r="A427" s="4" t="s">
        <v>20</v>
      </c>
      <c r="B427">
        <v>92</v>
      </c>
      <c r="D427" t="str">
        <v>successful</v>
      </c>
      <c r="G427" t="str">
        <v/>
      </c>
    </row>
    <row r="428" spans="1:7" x14ac:dyDescent="0.3">
      <c r="A428" s="4" t="s">
        <v>20</v>
      </c>
      <c r="B428">
        <v>219</v>
      </c>
      <c r="D428" t="str">
        <v>successful</v>
      </c>
      <c r="G428" t="str">
        <v/>
      </c>
    </row>
    <row r="429" spans="1:7" x14ac:dyDescent="0.3">
      <c r="A429" s="4" t="s">
        <v>20</v>
      </c>
      <c r="B429">
        <v>2526</v>
      </c>
      <c r="D429" t="str">
        <v/>
      </c>
      <c r="G429" t="str">
        <v>failed</v>
      </c>
    </row>
    <row r="430" spans="1:7" x14ac:dyDescent="0.3">
      <c r="A430" s="4" t="s">
        <v>14</v>
      </c>
      <c r="B430">
        <v>747</v>
      </c>
      <c r="D430" t="str">
        <v>successful</v>
      </c>
      <c r="G430" t="str">
        <v/>
      </c>
    </row>
    <row r="431" spans="1:7" x14ac:dyDescent="0.3">
      <c r="A431" s="4" t="s">
        <v>74</v>
      </c>
      <c r="B431">
        <v>2138</v>
      </c>
      <c r="D431" t="str">
        <v>successful</v>
      </c>
      <c r="G431" t="str">
        <v/>
      </c>
    </row>
    <row r="432" spans="1:7" x14ac:dyDescent="0.3">
      <c r="A432" s="4" t="s">
        <v>14</v>
      </c>
      <c r="B432">
        <v>84</v>
      </c>
      <c r="D432" t="str">
        <v/>
      </c>
      <c r="G432" t="str">
        <v>failed</v>
      </c>
    </row>
    <row r="433" spans="1:7" x14ac:dyDescent="0.3">
      <c r="A433" s="4" t="s">
        <v>20</v>
      </c>
      <c r="B433">
        <v>94</v>
      </c>
      <c r="D433" t="str">
        <v/>
      </c>
      <c r="G433" t="str">
        <v>failed</v>
      </c>
    </row>
    <row r="434" spans="1:7" x14ac:dyDescent="0.3">
      <c r="A434" s="4" t="s">
        <v>14</v>
      </c>
      <c r="B434">
        <v>91</v>
      </c>
      <c r="D434" t="str">
        <v/>
      </c>
      <c r="G434" t="str">
        <v/>
      </c>
    </row>
    <row r="435" spans="1:7" x14ac:dyDescent="0.3">
      <c r="A435" s="4" t="s">
        <v>14</v>
      </c>
      <c r="B435">
        <v>792</v>
      </c>
      <c r="D435" t="str">
        <v>successful</v>
      </c>
      <c r="G435" t="str">
        <v/>
      </c>
    </row>
    <row r="436" spans="1:7" x14ac:dyDescent="0.3">
      <c r="A436" s="4" t="s">
        <v>74</v>
      </c>
      <c r="B436">
        <v>10</v>
      </c>
      <c r="D436" t="str">
        <v/>
      </c>
      <c r="G436" t="str">
        <v>failed</v>
      </c>
    </row>
    <row r="437" spans="1:7" x14ac:dyDescent="0.3">
      <c r="A437" s="4" t="s">
        <v>20</v>
      </c>
      <c r="B437">
        <v>1713</v>
      </c>
      <c r="D437" t="str">
        <v>successful</v>
      </c>
      <c r="G437" t="str">
        <v/>
      </c>
    </row>
    <row r="438" spans="1:7" x14ac:dyDescent="0.3">
      <c r="A438" s="4" t="s">
        <v>20</v>
      </c>
      <c r="B438">
        <v>249</v>
      </c>
      <c r="D438" t="str">
        <v/>
      </c>
      <c r="G438" t="str">
        <v/>
      </c>
    </row>
    <row r="439" spans="1:7" x14ac:dyDescent="0.3">
      <c r="A439" s="4" t="s">
        <v>20</v>
      </c>
      <c r="B439">
        <v>192</v>
      </c>
      <c r="D439" t="str">
        <v>successful</v>
      </c>
      <c r="G439" t="str">
        <v/>
      </c>
    </row>
    <row r="440" spans="1:7" x14ac:dyDescent="0.3">
      <c r="A440" s="4" t="s">
        <v>20</v>
      </c>
      <c r="B440">
        <v>247</v>
      </c>
      <c r="D440" t="str">
        <v>successful</v>
      </c>
      <c r="G440" t="str">
        <v/>
      </c>
    </row>
    <row r="441" spans="1:7" x14ac:dyDescent="0.3">
      <c r="A441" s="4" t="s">
        <v>20</v>
      </c>
      <c r="B441">
        <v>2293</v>
      </c>
      <c r="D441" t="str">
        <v/>
      </c>
      <c r="G441" t="str">
        <v>failed</v>
      </c>
    </row>
    <row r="442" spans="1:7" x14ac:dyDescent="0.3">
      <c r="A442" s="4" t="s">
        <v>20</v>
      </c>
      <c r="B442">
        <v>3131</v>
      </c>
      <c r="D442" t="str">
        <v/>
      </c>
      <c r="G442" t="str">
        <v>failed</v>
      </c>
    </row>
    <row r="443" spans="1:7" x14ac:dyDescent="0.3">
      <c r="A443" s="4" t="s">
        <v>14</v>
      </c>
      <c r="B443">
        <v>32</v>
      </c>
      <c r="D443" t="str">
        <v>successful</v>
      </c>
      <c r="G443" t="str">
        <v/>
      </c>
    </row>
    <row r="444" spans="1:7" x14ac:dyDescent="0.3">
      <c r="A444" s="4" t="s">
        <v>20</v>
      </c>
      <c r="B444">
        <v>143</v>
      </c>
      <c r="D444" t="str">
        <v>successful</v>
      </c>
      <c r="G444" t="str">
        <v/>
      </c>
    </row>
    <row r="445" spans="1:7" x14ac:dyDescent="0.3">
      <c r="A445" s="4" t="s">
        <v>74</v>
      </c>
      <c r="B445">
        <v>90</v>
      </c>
      <c r="D445" t="str">
        <v>successful</v>
      </c>
      <c r="G445" t="str">
        <v/>
      </c>
    </row>
    <row r="446" spans="1:7" x14ac:dyDescent="0.3">
      <c r="A446" s="4" t="s">
        <v>20</v>
      </c>
      <c r="B446">
        <v>296</v>
      </c>
      <c r="D446" t="str">
        <v>successful</v>
      </c>
      <c r="G446" t="str">
        <v/>
      </c>
    </row>
    <row r="447" spans="1:7" x14ac:dyDescent="0.3">
      <c r="A447" s="4" t="s">
        <v>20</v>
      </c>
      <c r="B447">
        <v>170</v>
      </c>
      <c r="D447" t="str">
        <v/>
      </c>
      <c r="G447" t="str">
        <v>failed</v>
      </c>
    </row>
    <row r="448" spans="1:7" x14ac:dyDescent="0.3">
      <c r="A448" s="4" t="s">
        <v>14</v>
      </c>
      <c r="B448">
        <v>186</v>
      </c>
      <c r="D448" t="str">
        <v>successful</v>
      </c>
      <c r="G448" t="str">
        <v/>
      </c>
    </row>
    <row r="449" spans="1:7" x14ac:dyDescent="0.3">
      <c r="A449" s="4" t="s">
        <v>74</v>
      </c>
      <c r="B449">
        <v>439</v>
      </c>
      <c r="D449" t="str">
        <v/>
      </c>
      <c r="G449" t="str">
        <v/>
      </c>
    </row>
    <row r="450" spans="1:7" x14ac:dyDescent="0.3">
      <c r="A450" s="4" t="s">
        <v>14</v>
      </c>
      <c r="B450">
        <v>605</v>
      </c>
      <c r="D450" t="str">
        <v/>
      </c>
      <c r="G450" t="str">
        <v>failed</v>
      </c>
    </row>
    <row r="451" spans="1:7" x14ac:dyDescent="0.3">
      <c r="A451" s="4" t="s">
        <v>20</v>
      </c>
      <c r="B451">
        <v>86</v>
      </c>
      <c r="D451" t="str">
        <v>successful</v>
      </c>
      <c r="G451" t="str">
        <v/>
      </c>
    </row>
    <row r="452" spans="1:7" x14ac:dyDescent="0.3">
      <c r="A452" s="4" t="s">
        <v>14</v>
      </c>
      <c r="B452">
        <v>1</v>
      </c>
      <c r="D452" t="str">
        <v>successful</v>
      </c>
      <c r="G452" t="str">
        <v/>
      </c>
    </row>
    <row r="453" spans="1:7" x14ac:dyDescent="0.3">
      <c r="A453" s="4" t="s">
        <v>20</v>
      </c>
      <c r="B453">
        <v>6286</v>
      </c>
      <c r="D453" t="str">
        <v/>
      </c>
      <c r="G453" t="str">
        <v>failed</v>
      </c>
    </row>
    <row r="454" spans="1:7" x14ac:dyDescent="0.3">
      <c r="A454" s="4" t="s">
        <v>14</v>
      </c>
      <c r="B454">
        <v>31</v>
      </c>
      <c r="D454" t="str">
        <v>successful</v>
      </c>
      <c r="G454" t="str">
        <v/>
      </c>
    </row>
    <row r="455" spans="1:7" x14ac:dyDescent="0.3">
      <c r="A455" s="4" t="s">
        <v>14</v>
      </c>
      <c r="B455">
        <v>1181</v>
      </c>
      <c r="D455" t="str">
        <v/>
      </c>
      <c r="G455" t="str">
        <v/>
      </c>
    </row>
    <row r="456" spans="1:7" x14ac:dyDescent="0.3">
      <c r="A456" s="4" t="s">
        <v>14</v>
      </c>
      <c r="B456">
        <v>39</v>
      </c>
      <c r="D456" t="str">
        <v>successful</v>
      </c>
      <c r="G456" t="str">
        <v/>
      </c>
    </row>
    <row r="457" spans="1:7" x14ac:dyDescent="0.3">
      <c r="A457" s="4" t="s">
        <v>20</v>
      </c>
      <c r="B457">
        <v>3727</v>
      </c>
      <c r="D457" t="str">
        <v>successful</v>
      </c>
      <c r="G457" t="str">
        <v/>
      </c>
    </row>
    <row r="458" spans="1:7" x14ac:dyDescent="0.3">
      <c r="A458" s="4" t="s">
        <v>20</v>
      </c>
      <c r="B458">
        <v>1605</v>
      </c>
      <c r="D458" t="str">
        <v>successful</v>
      </c>
      <c r="G458" t="str">
        <v/>
      </c>
    </row>
    <row r="459" spans="1:7" x14ac:dyDescent="0.3">
      <c r="A459" s="4" t="s">
        <v>14</v>
      </c>
      <c r="B459">
        <v>46</v>
      </c>
      <c r="D459" t="str">
        <v/>
      </c>
      <c r="G459" t="str">
        <v>failed</v>
      </c>
    </row>
    <row r="460" spans="1:7" x14ac:dyDescent="0.3">
      <c r="A460" s="4" t="s">
        <v>20</v>
      </c>
      <c r="B460">
        <v>2120</v>
      </c>
      <c r="D460" t="str">
        <v/>
      </c>
      <c r="G460" t="str">
        <v>failed</v>
      </c>
    </row>
    <row r="461" spans="1:7" x14ac:dyDescent="0.3">
      <c r="A461" s="4" t="s">
        <v>14</v>
      </c>
      <c r="B461">
        <v>105</v>
      </c>
      <c r="D461" t="str">
        <v/>
      </c>
      <c r="G461" t="str">
        <v>failed</v>
      </c>
    </row>
    <row r="462" spans="1:7" x14ac:dyDescent="0.3">
      <c r="A462" s="4" t="s">
        <v>20</v>
      </c>
      <c r="B462">
        <v>50</v>
      </c>
      <c r="D462" t="str">
        <v/>
      </c>
      <c r="G462" t="str">
        <v>failed</v>
      </c>
    </row>
    <row r="463" spans="1:7" x14ac:dyDescent="0.3">
      <c r="A463" s="4" t="s">
        <v>20</v>
      </c>
      <c r="B463">
        <v>2080</v>
      </c>
      <c r="D463" t="str">
        <v/>
      </c>
      <c r="G463" t="str">
        <v>failed</v>
      </c>
    </row>
    <row r="464" spans="1:7" x14ac:dyDescent="0.3">
      <c r="A464" s="4" t="s">
        <v>14</v>
      </c>
      <c r="B464">
        <v>535</v>
      </c>
      <c r="D464" t="str">
        <v/>
      </c>
      <c r="G464" t="str">
        <v>failed</v>
      </c>
    </row>
    <row r="465" spans="1:7" x14ac:dyDescent="0.3">
      <c r="A465" s="4" t="s">
        <v>20</v>
      </c>
      <c r="B465">
        <v>2105</v>
      </c>
      <c r="D465" t="str">
        <v/>
      </c>
      <c r="G465" t="str">
        <v>failed</v>
      </c>
    </row>
    <row r="466" spans="1:7" x14ac:dyDescent="0.3">
      <c r="A466" s="4" t="s">
        <v>20</v>
      </c>
      <c r="B466">
        <v>2436</v>
      </c>
      <c r="D466" t="str">
        <v>successful</v>
      </c>
      <c r="G466" t="str">
        <v/>
      </c>
    </row>
    <row r="467" spans="1:7" x14ac:dyDescent="0.3">
      <c r="A467" s="4" t="s">
        <v>20</v>
      </c>
      <c r="B467">
        <v>80</v>
      </c>
      <c r="D467" t="str">
        <v/>
      </c>
      <c r="G467" t="str">
        <v>failed</v>
      </c>
    </row>
    <row r="468" spans="1:7" x14ac:dyDescent="0.3">
      <c r="A468" s="4" t="s">
        <v>20</v>
      </c>
      <c r="B468">
        <v>42</v>
      </c>
      <c r="D468" t="str">
        <v/>
      </c>
      <c r="G468" t="str">
        <v/>
      </c>
    </row>
    <row r="469" spans="1:7" x14ac:dyDescent="0.3">
      <c r="A469" s="4" t="s">
        <v>20</v>
      </c>
      <c r="B469">
        <v>139</v>
      </c>
      <c r="D469" t="str">
        <v>successful</v>
      </c>
      <c r="G469" t="str">
        <v/>
      </c>
    </row>
    <row r="470" spans="1:7" x14ac:dyDescent="0.3">
      <c r="A470" s="4" t="s">
        <v>14</v>
      </c>
      <c r="B470">
        <v>16</v>
      </c>
      <c r="D470" t="str">
        <v/>
      </c>
      <c r="G470" t="str">
        <v>failed</v>
      </c>
    </row>
    <row r="471" spans="1:7" x14ac:dyDescent="0.3">
      <c r="A471" s="4" t="s">
        <v>20</v>
      </c>
      <c r="B471">
        <v>159</v>
      </c>
      <c r="D471" t="str">
        <v>successful</v>
      </c>
      <c r="G471" t="str">
        <v/>
      </c>
    </row>
    <row r="472" spans="1:7" x14ac:dyDescent="0.3">
      <c r="A472" s="4" t="s">
        <v>20</v>
      </c>
      <c r="B472">
        <v>381</v>
      </c>
      <c r="D472" t="str">
        <v/>
      </c>
      <c r="G472" t="str">
        <v>failed</v>
      </c>
    </row>
    <row r="473" spans="1:7" x14ac:dyDescent="0.3">
      <c r="A473" s="4" t="s">
        <v>20</v>
      </c>
      <c r="B473">
        <v>194</v>
      </c>
      <c r="D473" t="str">
        <v>successful</v>
      </c>
      <c r="G473" t="str">
        <v/>
      </c>
    </row>
    <row r="474" spans="1:7" x14ac:dyDescent="0.3">
      <c r="A474" s="4" t="s">
        <v>14</v>
      </c>
      <c r="B474">
        <v>575</v>
      </c>
      <c r="D474" t="str">
        <v/>
      </c>
      <c r="G474" t="str">
        <v>failed</v>
      </c>
    </row>
    <row r="475" spans="1:7" x14ac:dyDescent="0.3">
      <c r="A475" s="4" t="s">
        <v>20</v>
      </c>
      <c r="B475">
        <v>106</v>
      </c>
      <c r="D475" t="str">
        <v>successful</v>
      </c>
      <c r="G475" t="str">
        <v/>
      </c>
    </row>
    <row r="476" spans="1:7" x14ac:dyDescent="0.3">
      <c r="A476" s="4" t="s">
        <v>20</v>
      </c>
      <c r="B476">
        <v>142</v>
      </c>
      <c r="D476" t="str">
        <v>successful</v>
      </c>
      <c r="G476" t="str">
        <v/>
      </c>
    </row>
    <row r="477" spans="1:7" x14ac:dyDescent="0.3">
      <c r="A477" s="4" t="s">
        <v>20</v>
      </c>
      <c r="B477">
        <v>211</v>
      </c>
      <c r="D477" t="str">
        <v>successful</v>
      </c>
      <c r="G477" t="str">
        <v/>
      </c>
    </row>
    <row r="478" spans="1:7" x14ac:dyDescent="0.3">
      <c r="A478" s="4" t="s">
        <v>14</v>
      </c>
      <c r="B478">
        <v>1120</v>
      </c>
      <c r="D478" t="str">
        <v/>
      </c>
      <c r="G478" t="str">
        <v>failed</v>
      </c>
    </row>
    <row r="479" spans="1:7" x14ac:dyDescent="0.3">
      <c r="A479" s="4" t="s">
        <v>14</v>
      </c>
      <c r="B479">
        <v>113</v>
      </c>
      <c r="D479" t="str">
        <v>successful</v>
      </c>
      <c r="G479" t="str">
        <v/>
      </c>
    </row>
    <row r="480" spans="1:7" x14ac:dyDescent="0.3">
      <c r="A480" s="4" t="s">
        <v>20</v>
      </c>
      <c r="B480">
        <v>2756</v>
      </c>
      <c r="D480" t="str">
        <v>successful</v>
      </c>
      <c r="G480" t="str">
        <v/>
      </c>
    </row>
    <row r="481" spans="1:7" x14ac:dyDescent="0.3">
      <c r="A481" s="4" t="s">
        <v>20</v>
      </c>
      <c r="B481">
        <v>173</v>
      </c>
      <c r="D481" t="str">
        <v/>
      </c>
      <c r="G481" t="str">
        <v>failed</v>
      </c>
    </row>
    <row r="482" spans="1:7" x14ac:dyDescent="0.3">
      <c r="A482" s="4" t="s">
        <v>20</v>
      </c>
      <c r="B482">
        <v>87</v>
      </c>
      <c r="D482" t="str">
        <v>successful</v>
      </c>
      <c r="G482" t="str">
        <v/>
      </c>
    </row>
    <row r="483" spans="1:7" x14ac:dyDescent="0.3">
      <c r="A483" s="4" t="s">
        <v>14</v>
      </c>
      <c r="B483">
        <v>1538</v>
      </c>
      <c r="D483" t="str">
        <v>successful</v>
      </c>
      <c r="G483" t="str">
        <v/>
      </c>
    </row>
    <row r="484" spans="1:7" x14ac:dyDescent="0.3">
      <c r="A484" s="4" t="s">
        <v>14</v>
      </c>
      <c r="B484">
        <v>9</v>
      </c>
      <c r="D484" t="str">
        <v/>
      </c>
      <c r="G484" t="str">
        <v>failed</v>
      </c>
    </row>
    <row r="485" spans="1:7" x14ac:dyDescent="0.3">
      <c r="A485" s="4" t="s">
        <v>14</v>
      </c>
      <c r="B485">
        <v>554</v>
      </c>
      <c r="D485" t="str">
        <v/>
      </c>
      <c r="G485" t="str">
        <v>failed</v>
      </c>
    </row>
    <row r="486" spans="1:7" x14ac:dyDescent="0.3">
      <c r="A486" s="4" t="s">
        <v>20</v>
      </c>
      <c r="B486">
        <v>1572</v>
      </c>
      <c r="D486" t="str">
        <v/>
      </c>
      <c r="G486" t="str">
        <v>failed</v>
      </c>
    </row>
    <row r="487" spans="1:7" x14ac:dyDescent="0.3">
      <c r="A487" s="4" t="s">
        <v>14</v>
      </c>
      <c r="B487">
        <v>648</v>
      </c>
      <c r="D487" t="str">
        <v>successful</v>
      </c>
      <c r="G487" t="str">
        <v/>
      </c>
    </row>
    <row r="488" spans="1:7" x14ac:dyDescent="0.3">
      <c r="A488" s="4" t="s">
        <v>14</v>
      </c>
      <c r="B488">
        <v>21</v>
      </c>
      <c r="D488" t="str">
        <v/>
      </c>
      <c r="G488" t="str">
        <v>failed</v>
      </c>
    </row>
    <row r="489" spans="1:7" x14ac:dyDescent="0.3">
      <c r="A489" s="4" t="s">
        <v>20</v>
      </c>
      <c r="B489">
        <v>2346</v>
      </c>
      <c r="D489" t="str">
        <v>successful</v>
      </c>
      <c r="G489" t="str">
        <v/>
      </c>
    </row>
    <row r="490" spans="1:7" x14ac:dyDescent="0.3">
      <c r="A490" s="4" t="s">
        <v>20</v>
      </c>
      <c r="B490">
        <v>115</v>
      </c>
      <c r="D490" t="str">
        <v/>
      </c>
      <c r="G490" t="str">
        <v>failed</v>
      </c>
    </row>
    <row r="491" spans="1:7" x14ac:dyDescent="0.3">
      <c r="A491" s="4" t="s">
        <v>20</v>
      </c>
      <c r="B491">
        <v>85</v>
      </c>
      <c r="D491" t="str">
        <v>successful</v>
      </c>
      <c r="G491" t="str">
        <v/>
      </c>
    </row>
    <row r="492" spans="1:7" x14ac:dyDescent="0.3">
      <c r="A492" s="4" t="s">
        <v>20</v>
      </c>
      <c r="B492">
        <v>144</v>
      </c>
      <c r="D492" t="str">
        <v/>
      </c>
      <c r="G492" t="str">
        <v>failed</v>
      </c>
    </row>
    <row r="493" spans="1:7" x14ac:dyDescent="0.3">
      <c r="A493" s="4" t="s">
        <v>20</v>
      </c>
      <c r="B493">
        <v>2443</v>
      </c>
      <c r="D493" t="str">
        <v/>
      </c>
      <c r="G493" t="str">
        <v>failed</v>
      </c>
    </row>
    <row r="494" spans="1:7" x14ac:dyDescent="0.3">
      <c r="A494" s="4" t="s">
        <v>74</v>
      </c>
      <c r="B494">
        <v>595</v>
      </c>
      <c r="D494" t="str">
        <v>successful</v>
      </c>
      <c r="G494" t="str">
        <v/>
      </c>
    </row>
    <row r="495" spans="1:7" x14ac:dyDescent="0.3">
      <c r="A495" s="4" t="s">
        <v>20</v>
      </c>
      <c r="B495">
        <v>64</v>
      </c>
      <c r="D495" t="str">
        <v>successful</v>
      </c>
      <c r="G495" t="str">
        <v/>
      </c>
    </row>
    <row r="496" spans="1:7" x14ac:dyDescent="0.3">
      <c r="A496" s="4" t="s">
        <v>20</v>
      </c>
      <c r="B496">
        <v>268</v>
      </c>
      <c r="D496" t="str">
        <v>successful</v>
      </c>
      <c r="G496" t="str">
        <v/>
      </c>
    </row>
    <row r="497" spans="1:7" x14ac:dyDescent="0.3">
      <c r="A497" s="4" t="s">
        <v>20</v>
      </c>
      <c r="B497">
        <v>195</v>
      </c>
      <c r="D497" t="str">
        <v/>
      </c>
      <c r="G497" t="str">
        <v/>
      </c>
    </row>
    <row r="498" spans="1:7" x14ac:dyDescent="0.3">
      <c r="A498" s="4" t="s">
        <v>14</v>
      </c>
      <c r="B498">
        <v>54</v>
      </c>
      <c r="D498" t="str">
        <v>successful</v>
      </c>
      <c r="G498" t="str">
        <v/>
      </c>
    </row>
    <row r="499" spans="1:7" x14ac:dyDescent="0.3">
      <c r="A499" s="4" t="s">
        <v>14</v>
      </c>
      <c r="B499">
        <v>120</v>
      </c>
      <c r="D499" t="str">
        <v>successful</v>
      </c>
      <c r="G499" t="str">
        <v/>
      </c>
    </row>
    <row r="500" spans="1:7" x14ac:dyDescent="0.3">
      <c r="A500" s="4" t="s">
        <v>14</v>
      </c>
      <c r="B500">
        <v>579</v>
      </c>
      <c r="D500" t="str">
        <v/>
      </c>
      <c r="G500" t="str">
        <v>failed</v>
      </c>
    </row>
    <row r="501" spans="1:7" x14ac:dyDescent="0.3">
      <c r="A501" s="4" t="s">
        <v>14</v>
      </c>
      <c r="B501">
        <v>2072</v>
      </c>
      <c r="D501" t="str">
        <v>successful</v>
      </c>
      <c r="G501" t="str">
        <v/>
      </c>
    </row>
    <row r="502" spans="1:7" x14ac:dyDescent="0.3">
      <c r="A502" s="4" t="s">
        <v>14</v>
      </c>
      <c r="B502">
        <v>0</v>
      </c>
      <c r="D502" t="str">
        <v/>
      </c>
      <c r="G502" t="str">
        <v>failed</v>
      </c>
    </row>
    <row r="503" spans="1:7" x14ac:dyDescent="0.3">
      <c r="A503" s="4" t="s">
        <v>14</v>
      </c>
      <c r="B503">
        <v>1796</v>
      </c>
      <c r="D503" t="str">
        <v>successful</v>
      </c>
      <c r="G503" t="str">
        <v/>
      </c>
    </row>
    <row r="504" spans="1:7" x14ac:dyDescent="0.3">
      <c r="A504" s="4" t="s">
        <v>20</v>
      </c>
      <c r="B504">
        <v>186</v>
      </c>
      <c r="D504" t="str">
        <v/>
      </c>
      <c r="G504" t="str">
        <v>failed</v>
      </c>
    </row>
    <row r="505" spans="1:7" x14ac:dyDescent="0.3">
      <c r="A505" s="4" t="s">
        <v>20</v>
      </c>
      <c r="B505">
        <v>460</v>
      </c>
      <c r="D505" t="str">
        <v>successful</v>
      </c>
      <c r="G505" t="str">
        <v/>
      </c>
    </row>
    <row r="506" spans="1:7" x14ac:dyDescent="0.3">
      <c r="A506" s="4" t="s">
        <v>14</v>
      </c>
      <c r="B506">
        <v>62</v>
      </c>
      <c r="D506" t="str">
        <v>successful</v>
      </c>
      <c r="G506" t="str">
        <v/>
      </c>
    </row>
    <row r="507" spans="1:7" x14ac:dyDescent="0.3">
      <c r="A507" s="4" t="s">
        <v>14</v>
      </c>
      <c r="B507">
        <v>347</v>
      </c>
      <c r="D507" t="str">
        <v>successful</v>
      </c>
      <c r="G507" t="str">
        <v/>
      </c>
    </row>
    <row r="508" spans="1:7" x14ac:dyDescent="0.3">
      <c r="A508" s="4" t="s">
        <v>20</v>
      </c>
      <c r="B508">
        <v>2528</v>
      </c>
      <c r="D508" t="str">
        <v/>
      </c>
      <c r="G508" t="str">
        <v>failed</v>
      </c>
    </row>
    <row r="509" spans="1:7" x14ac:dyDescent="0.3">
      <c r="A509" s="4" t="s">
        <v>14</v>
      </c>
      <c r="B509">
        <v>19</v>
      </c>
      <c r="D509" t="str">
        <v/>
      </c>
      <c r="G509" t="str">
        <v>failed</v>
      </c>
    </row>
    <row r="510" spans="1:7" x14ac:dyDescent="0.3">
      <c r="A510" s="4" t="s">
        <v>20</v>
      </c>
      <c r="B510">
        <v>3657</v>
      </c>
      <c r="D510" t="str">
        <v>successful</v>
      </c>
      <c r="G510" t="str">
        <v/>
      </c>
    </row>
    <row r="511" spans="1:7" x14ac:dyDescent="0.3">
      <c r="A511" s="4" t="s">
        <v>14</v>
      </c>
      <c r="B511">
        <v>1258</v>
      </c>
      <c r="D511" t="str">
        <v/>
      </c>
      <c r="G511" t="str">
        <v/>
      </c>
    </row>
    <row r="512" spans="1:7" x14ac:dyDescent="0.3">
      <c r="A512" s="4" t="s">
        <v>20</v>
      </c>
      <c r="B512">
        <v>131</v>
      </c>
      <c r="D512" t="str">
        <v/>
      </c>
      <c r="G512" t="str">
        <v>failed</v>
      </c>
    </row>
    <row r="513" spans="1:7" x14ac:dyDescent="0.3">
      <c r="A513" s="4" t="s">
        <v>14</v>
      </c>
      <c r="B513">
        <v>362</v>
      </c>
      <c r="D513" t="str">
        <v>successful</v>
      </c>
      <c r="G513" t="str">
        <v/>
      </c>
    </row>
    <row r="514" spans="1:7" x14ac:dyDescent="0.3">
      <c r="A514" s="4" t="s">
        <v>20</v>
      </c>
      <c r="B514">
        <v>239</v>
      </c>
      <c r="D514" t="str">
        <v/>
      </c>
      <c r="G514" t="str">
        <v>failed</v>
      </c>
    </row>
    <row r="515" spans="1:7" x14ac:dyDescent="0.3">
      <c r="A515" s="4" t="s">
        <v>74</v>
      </c>
      <c r="B515">
        <v>35</v>
      </c>
      <c r="D515" t="str">
        <v/>
      </c>
      <c r="G515" t="str">
        <v>failed</v>
      </c>
    </row>
    <row r="516" spans="1:7" x14ac:dyDescent="0.3">
      <c r="A516" s="4" t="s">
        <v>74</v>
      </c>
      <c r="B516">
        <v>528</v>
      </c>
      <c r="D516" t="str">
        <v>successful</v>
      </c>
      <c r="G516" t="str">
        <v/>
      </c>
    </row>
    <row r="517" spans="1:7" x14ac:dyDescent="0.3">
      <c r="A517" s="4" t="s">
        <v>14</v>
      </c>
      <c r="B517">
        <v>133</v>
      </c>
      <c r="D517" t="str">
        <v/>
      </c>
      <c r="G517" t="str">
        <v>failed</v>
      </c>
    </row>
    <row r="518" spans="1:7" x14ac:dyDescent="0.3">
      <c r="A518" s="4" t="s">
        <v>14</v>
      </c>
      <c r="B518">
        <v>846</v>
      </c>
      <c r="D518" t="str">
        <v/>
      </c>
      <c r="G518" t="str">
        <v>failed</v>
      </c>
    </row>
    <row r="519" spans="1:7" x14ac:dyDescent="0.3">
      <c r="A519" s="4" t="s">
        <v>20</v>
      </c>
      <c r="B519">
        <v>78</v>
      </c>
      <c r="D519" t="str">
        <v>successful</v>
      </c>
      <c r="G519" t="str">
        <v/>
      </c>
    </row>
    <row r="520" spans="1:7" x14ac:dyDescent="0.3">
      <c r="A520" s="4" t="s">
        <v>14</v>
      </c>
      <c r="B520">
        <v>10</v>
      </c>
      <c r="D520" t="str">
        <v>successful</v>
      </c>
      <c r="G520" t="str">
        <v/>
      </c>
    </row>
    <row r="521" spans="1:7" x14ac:dyDescent="0.3">
      <c r="A521" s="4" t="s">
        <v>20</v>
      </c>
      <c r="B521">
        <v>1773</v>
      </c>
      <c r="D521" t="str">
        <v>successful</v>
      </c>
      <c r="G521" t="str">
        <v/>
      </c>
    </row>
    <row r="522" spans="1:7" x14ac:dyDescent="0.3">
      <c r="A522" s="4" t="s">
        <v>20</v>
      </c>
      <c r="B522">
        <v>32</v>
      </c>
      <c r="D522" t="str">
        <v/>
      </c>
      <c r="G522" t="str">
        <v>failed</v>
      </c>
    </row>
    <row r="523" spans="1:7" x14ac:dyDescent="0.3">
      <c r="A523" s="4" t="s">
        <v>20</v>
      </c>
      <c r="B523">
        <v>369</v>
      </c>
      <c r="D523" t="str">
        <v>successful</v>
      </c>
      <c r="G523" t="str">
        <v/>
      </c>
    </row>
    <row r="524" spans="1:7" x14ac:dyDescent="0.3">
      <c r="A524" s="4" t="s">
        <v>14</v>
      </c>
      <c r="B524">
        <v>191</v>
      </c>
      <c r="D524" t="str">
        <v>successful</v>
      </c>
      <c r="G524" t="str">
        <v/>
      </c>
    </row>
    <row r="525" spans="1:7" x14ac:dyDescent="0.3">
      <c r="A525" s="4" t="s">
        <v>20</v>
      </c>
      <c r="B525">
        <v>89</v>
      </c>
      <c r="D525" t="str">
        <v>successful</v>
      </c>
      <c r="G525" t="str">
        <v/>
      </c>
    </row>
    <row r="526" spans="1:7" x14ac:dyDescent="0.3">
      <c r="A526" s="4" t="s">
        <v>14</v>
      </c>
      <c r="B526">
        <v>1979</v>
      </c>
      <c r="D526" t="str">
        <v>successful</v>
      </c>
      <c r="G526" t="str">
        <v/>
      </c>
    </row>
    <row r="527" spans="1:7" x14ac:dyDescent="0.3">
      <c r="A527" s="4" t="s">
        <v>14</v>
      </c>
      <c r="B527">
        <v>63</v>
      </c>
      <c r="D527" t="str">
        <v>successful</v>
      </c>
      <c r="G527" t="str">
        <v/>
      </c>
    </row>
    <row r="528" spans="1:7" x14ac:dyDescent="0.3">
      <c r="A528" s="4" t="s">
        <v>20</v>
      </c>
      <c r="B528">
        <v>147</v>
      </c>
      <c r="D528" t="str">
        <v>successful</v>
      </c>
      <c r="G528" t="str">
        <v/>
      </c>
    </row>
    <row r="529" spans="1:7" x14ac:dyDescent="0.3">
      <c r="A529" s="4" t="s">
        <v>14</v>
      </c>
      <c r="B529">
        <v>6080</v>
      </c>
      <c r="D529" t="str">
        <v>successful</v>
      </c>
      <c r="G529" t="str">
        <v/>
      </c>
    </row>
    <row r="530" spans="1:7" x14ac:dyDescent="0.3">
      <c r="A530" s="4" t="s">
        <v>14</v>
      </c>
      <c r="B530">
        <v>80</v>
      </c>
      <c r="D530" t="str">
        <v/>
      </c>
      <c r="G530" t="str">
        <v>failed</v>
      </c>
    </row>
    <row r="531" spans="1:7" x14ac:dyDescent="0.3">
      <c r="A531" s="4" t="s">
        <v>14</v>
      </c>
      <c r="B531">
        <v>9</v>
      </c>
      <c r="D531" t="str">
        <v>successful</v>
      </c>
      <c r="G531" t="str">
        <v/>
      </c>
    </row>
    <row r="532" spans="1:7" x14ac:dyDescent="0.3">
      <c r="A532" s="4" t="s">
        <v>14</v>
      </c>
      <c r="B532">
        <v>1784</v>
      </c>
      <c r="D532" t="str">
        <v/>
      </c>
      <c r="G532" t="str">
        <v>failed</v>
      </c>
    </row>
    <row r="533" spans="1:7" x14ac:dyDescent="0.3">
      <c r="A533" s="4" t="s">
        <v>47</v>
      </c>
      <c r="B533">
        <v>3640</v>
      </c>
      <c r="D533" t="str">
        <v>successful</v>
      </c>
      <c r="G533" t="str">
        <v/>
      </c>
    </row>
    <row r="534" spans="1:7" x14ac:dyDescent="0.3">
      <c r="A534" s="4" t="s">
        <v>20</v>
      </c>
      <c r="B534">
        <v>126</v>
      </c>
      <c r="D534" t="str">
        <v>successful</v>
      </c>
      <c r="G534" t="str">
        <v/>
      </c>
    </row>
    <row r="535" spans="1:7" x14ac:dyDescent="0.3">
      <c r="A535" s="4" t="s">
        <v>20</v>
      </c>
      <c r="B535">
        <v>2218</v>
      </c>
      <c r="D535" t="str">
        <v>successful</v>
      </c>
      <c r="G535" t="str">
        <v/>
      </c>
    </row>
    <row r="536" spans="1:7" x14ac:dyDescent="0.3">
      <c r="A536" s="4" t="s">
        <v>14</v>
      </c>
      <c r="B536">
        <v>243</v>
      </c>
      <c r="D536" t="str">
        <v/>
      </c>
      <c r="G536" t="str">
        <v>failed</v>
      </c>
    </row>
    <row r="537" spans="1:7" x14ac:dyDescent="0.3">
      <c r="A537" s="4" t="s">
        <v>20</v>
      </c>
      <c r="B537">
        <v>202</v>
      </c>
      <c r="D537" t="str">
        <v/>
      </c>
      <c r="G537" t="str">
        <v>failed</v>
      </c>
    </row>
    <row r="538" spans="1:7" x14ac:dyDescent="0.3">
      <c r="A538" s="4" t="s">
        <v>20</v>
      </c>
      <c r="B538">
        <v>140</v>
      </c>
      <c r="D538" t="str">
        <v/>
      </c>
      <c r="G538" t="str">
        <v>failed</v>
      </c>
    </row>
    <row r="539" spans="1:7" x14ac:dyDescent="0.3">
      <c r="A539" s="4" t="s">
        <v>20</v>
      </c>
      <c r="B539">
        <v>1052</v>
      </c>
      <c r="D539" t="str">
        <v>successful</v>
      </c>
      <c r="G539" t="str">
        <v/>
      </c>
    </row>
    <row r="540" spans="1:7" x14ac:dyDescent="0.3">
      <c r="A540" s="4" t="s">
        <v>14</v>
      </c>
      <c r="B540">
        <v>1296</v>
      </c>
      <c r="D540" t="str">
        <v>successful</v>
      </c>
      <c r="G540" t="str">
        <v/>
      </c>
    </row>
    <row r="541" spans="1:7" x14ac:dyDescent="0.3">
      <c r="A541" s="4" t="s">
        <v>14</v>
      </c>
      <c r="B541">
        <v>77</v>
      </c>
      <c r="D541" t="str">
        <v/>
      </c>
      <c r="G541" t="str">
        <v>failed</v>
      </c>
    </row>
    <row r="542" spans="1:7" x14ac:dyDescent="0.3">
      <c r="A542" s="4" t="s">
        <v>20</v>
      </c>
      <c r="B542">
        <v>247</v>
      </c>
      <c r="D542" t="str">
        <v/>
      </c>
      <c r="G542" t="str">
        <v/>
      </c>
    </row>
    <row r="543" spans="1:7" x14ac:dyDescent="0.3">
      <c r="A543" s="4" t="s">
        <v>14</v>
      </c>
      <c r="B543">
        <v>395</v>
      </c>
      <c r="D543" t="str">
        <v>successful</v>
      </c>
      <c r="G543" t="str">
        <v/>
      </c>
    </row>
    <row r="544" spans="1:7" x14ac:dyDescent="0.3">
      <c r="A544" s="4" t="s">
        <v>14</v>
      </c>
      <c r="B544">
        <v>49</v>
      </c>
      <c r="D544" t="str">
        <v/>
      </c>
      <c r="G544" t="str">
        <v>failed</v>
      </c>
    </row>
    <row r="545" spans="1:7" x14ac:dyDescent="0.3">
      <c r="A545" s="4" t="s">
        <v>14</v>
      </c>
      <c r="B545">
        <v>180</v>
      </c>
      <c r="D545" t="str">
        <v/>
      </c>
      <c r="G545" t="str">
        <v>failed</v>
      </c>
    </row>
    <row r="546" spans="1:7" x14ac:dyDescent="0.3">
      <c r="A546" s="4" t="s">
        <v>20</v>
      </c>
      <c r="B546">
        <v>84</v>
      </c>
      <c r="D546" t="str">
        <v>successful</v>
      </c>
      <c r="G546" t="str">
        <v/>
      </c>
    </row>
    <row r="547" spans="1:7" x14ac:dyDescent="0.3">
      <c r="A547" s="4" t="s">
        <v>14</v>
      </c>
      <c r="B547">
        <v>2690</v>
      </c>
      <c r="D547" t="str">
        <v/>
      </c>
      <c r="G547" t="str">
        <v>failed</v>
      </c>
    </row>
    <row r="548" spans="1:7" x14ac:dyDescent="0.3">
      <c r="A548" s="4" t="s">
        <v>20</v>
      </c>
      <c r="B548">
        <v>88</v>
      </c>
      <c r="D548" t="str">
        <v/>
      </c>
      <c r="G548" t="str">
        <v>failed</v>
      </c>
    </row>
    <row r="549" spans="1:7" x14ac:dyDescent="0.3">
      <c r="A549" s="4" t="s">
        <v>20</v>
      </c>
      <c r="B549">
        <v>156</v>
      </c>
      <c r="D549" t="str">
        <v>successful</v>
      </c>
      <c r="G549" t="str">
        <v/>
      </c>
    </row>
    <row r="550" spans="1:7" x14ac:dyDescent="0.3">
      <c r="A550" s="4" t="s">
        <v>20</v>
      </c>
      <c r="B550">
        <v>2985</v>
      </c>
      <c r="D550" t="str">
        <v/>
      </c>
      <c r="G550" t="str">
        <v>failed</v>
      </c>
    </row>
    <row r="551" spans="1:7" x14ac:dyDescent="0.3">
      <c r="A551" s="4" t="s">
        <v>20</v>
      </c>
      <c r="B551">
        <v>762</v>
      </c>
      <c r="D551" t="str">
        <v/>
      </c>
      <c r="G551" t="str">
        <v>failed</v>
      </c>
    </row>
    <row r="552" spans="1:7" x14ac:dyDescent="0.3">
      <c r="A552" s="4" t="s">
        <v>74</v>
      </c>
      <c r="B552">
        <v>1</v>
      </c>
      <c r="D552" t="str">
        <v>successful</v>
      </c>
      <c r="G552" t="str">
        <v/>
      </c>
    </row>
    <row r="553" spans="1:7" x14ac:dyDescent="0.3">
      <c r="A553" s="4" t="s">
        <v>14</v>
      </c>
      <c r="B553">
        <v>2779</v>
      </c>
      <c r="D553" t="str">
        <v>successful</v>
      </c>
      <c r="G553" t="str">
        <v/>
      </c>
    </row>
    <row r="554" spans="1:7" x14ac:dyDescent="0.3">
      <c r="A554" s="4" t="s">
        <v>14</v>
      </c>
      <c r="B554">
        <v>92</v>
      </c>
      <c r="D554" t="str">
        <v>successful</v>
      </c>
      <c r="G554" t="str">
        <v/>
      </c>
    </row>
    <row r="555" spans="1:7" x14ac:dyDescent="0.3">
      <c r="A555" s="4" t="s">
        <v>14</v>
      </c>
      <c r="B555">
        <v>1028</v>
      </c>
      <c r="D555" t="str">
        <v/>
      </c>
      <c r="G555" t="str">
        <v>failed</v>
      </c>
    </row>
    <row r="556" spans="1:7" x14ac:dyDescent="0.3">
      <c r="A556" s="4" t="s">
        <v>20</v>
      </c>
      <c r="B556">
        <v>554</v>
      </c>
      <c r="D556" t="str">
        <v>successful</v>
      </c>
      <c r="G556" t="str">
        <v/>
      </c>
    </row>
    <row r="557" spans="1:7" x14ac:dyDescent="0.3">
      <c r="A557" s="4" t="s">
        <v>20</v>
      </c>
      <c r="B557">
        <v>135</v>
      </c>
      <c r="D557" t="str">
        <v/>
      </c>
      <c r="G557" t="str">
        <v>failed</v>
      </c>
    </row>
    <row r="558" spans="1:7" x14ac:dyDescent="0.3">
      <c r="A558" s="4" t="s">
        <v>20</v>
      </c>
      <c r="B558">
        <v>122</v>
      </c>
      <c r="D558" t="str">
        <v/>
      </c>
      <c r="G558" t="str">
        <v>failed</v>
      </c>
    </row>
    <row r="559" spans="1:7" x14ac:dyDescent="0.3">
      <c r="A559" s="4" t="s">
        <v>20</v>
      </c>
      <c r="B559">
        <v>221</v>
      </c>
      <c r="D559" t="str">
        <v>successful</v>
      </c>
      <c r="G559" t="str">
        <v/>
      </c>
    </row>
    <row r="560" spans="1:7" x14ac:dyDescent="0.3">
      <c r="A560" s="4" t="s">
        <v>20</v>
      </c>
      <c r="B560">
        <v>126</v>
      </c>
      <c r="D560" t="str">
        <v/>
      </c>
      <c r="G560" t="str">
        <v>failed</v>
      </c>
    </row>
    <row r="561" spans="1:7" x14ac:dyDescent="0.3">
      <c r="A561" s="4" t="s">
        <v>20</v>
      </c>
      <c r="B561">
        <v>1022</v>
      </c>
      <c r="D561" t="str">
        <v>successful</v>
      </c>
      <c r="G561" t="str">
        <v/>
      </c>
    </row>
    <row r="562" spans="1:7" x14ac:dyDescent="0.3">
      <c r="A562" s="4" t="s">
        <v>20</v>
      </c>
      <c r="B562">
        <v>3177</v>
      </c>
      <c r="D562" t="str">
        <v/>
      </c>
      <c r="G562" t="str">
        <v>failed</v>
      </c>
    </row>
    <row r="563" spans="1:7" x14ac:dyDescent="0.3">
      <c r="A563" s="4" t="s">
        <v>20</v>
      </c>
      <c r="B563">
        <v>198</v>
      </c>
      <c r="D563" t="str">
        <v>successful</v>
      </c>
      <c r="G563" t="str">
        <v/>
      </c>
    </row>
    <row r="564" spans="1:7" x14ac:dyDescent="0.3">
      <c r="A564" s="4" t="s">
        <v>14</v>
      </c>
      <c r="B564">
        <v>26</v>
      </c>
      <c r="D564" t="str">
        <v>successful</v>
      </c>
      <c r="G564" t="str">
        <v/>
      </c>
    </row>
    <row r="565" spans="1:7" x14ac:dyDescent="0.3">
      <c r="A565" s="4" t="s">
        <v>20</v>
      </c>
      <c r="B565">
        <v>85</v>
      </c>
      <c r="D565" t="str">
        <v/>
      </c>
      <c r="G565" t="str">
        <v/>
      </c>
    </row>
    <row r="566" spans="1:7" x14ac:dyDescent="0.3">
      <c r="A566" s="4" t="s">
        <v>14</v>
      </c>
      <c r="B566">
        <v>1790</v>
      </c>
      <c r="D566" t="str">
        <v/>
      </c>
      <c r="G566" t="str">
        <v/>
      </c>
    </row>
    <row r="567" spans="1:7" x14ac:dyDescent="0.3">
      <c r="A567" s="4" t="s">
        <v>20</v>
      </c>
      <c r="B567">
        <v>3596</v>
      </c>
      <c r="D567" t="str">
        <v>successful</v>
      </c>
      <c r="G567" t="str">
        <v/>
      </c>
    </row>
    <row r="568" spans="1:7" x14ac:dyDescent="0.3">
      <c r="A568" s="4" t="s">
        <v>14</v>
      </c>
      <c r="B568">
        <v>37</v>
      </c>
      <c r="D568" t="str">
        <v>successful</v>
      </c>
      <c r="G568" t="str">
        <v/>
      </c>
    </row>
    <row r="569" spans="1:7" x14ac:dyDescent="0.3">
      <c r="A569" s="4" t="s">
        <v>20</v>
      </c>
      <c r="B569">
        <v>244</v>
      </c>
      <c r="D569" t="str">
        <v/>
      </c>
      <c r="G569" t="str">
        <v>failed</v>
      </c>
    </row>
    <row r="570" spans="1:7" x14ac:dyDescent="0.3">
      <c r="A570" s="4" t="s">
        <v>20</v>
      </c>
      <c r="B570">
        <v>5180</v>
      </c>
      <c r="D570" t="str">
        <v/>
      </c>
      <c r="G570" t="str">
        <v>failed</v>
      </c>
    </row>
    <row r="571" spans="1:7" x14ac:dyDescent="0.3">
      <c r="A571" s="4" t="s">
        <v>20</v>
      </c>
      <c r="B571">
        <v>589</v>
      </c>
      <c r="D571" t="str">
        <v>successful</v>
      </c>
      <c r="G571" t="str">
        <v/>
      </c>
    </row>
    <row r="572" spans="1:7" x14ac:dyDescent="0.3">
      <c r="A572" s="4" t="s">
        <v>20</v>
      </c>
      <c r="B572">
        <v>2725</v>
      </c>
      <c r="D572" t="str">
        <v/>
      </c>
      <c r="G572" t="str">
        <v/>
      </c>
    </row>
    <row r="573" spans="1:7" x14ac:dyDescent="0.3">
      <c r="A573" s="4" t="s">
        <v>14</v>
      </c>
      <c r="B573">
        <v>35</v>
      </c>
      <c r="D573" t="str">
        <v>successful</v>
      </c>
      <c r="G573" t="str">
        <v/>
      </c>
    </row>
    <row r="574" spans="1:7" x14ac:dyDescent="0.3">
      <c r="A574" s="4" t="s">
        <v>74</v>
      </c>
      <c r="B574">
        <v>94</v>
      </c>
      <c r="D574" t="str">
        <v>successful</v>
      </c>
      <c r="G574" t="str">
        <v/>
      </c>
    </row>
    <row r="575" spans="1:7" x14ac:dyDescent="0.3">
      <c r="A575" s="4" t="s">
        <v>20</v>
      </c>
      <c r="B575">
        <v>300</v>
      </c>
      <c r="D575" t="str">
        <v/>
      </c>
      <c r="G575" t="str">
        <v>failed</v>
      </c>
    </row>
    <row r="576" spans="1:7" x14ac:dyDescent="0.3">
      <c r="A576" s="4" t="s">
        <v>20</v>
      </c>
      <c r="B576">
        <v>144</v>
      </c>
      <c r="D576" t="str">
        <v>successful</v>
      </c>
      <c r="G576" t="str">
        <v/>
      </c>
    </row>
    <row r="577" spans="1:7" x14ac:dyDescent="0.3">
      <c r="A577" s="4" t="s">
        <v>14</v>
      </c>
      <c r="B577">
        <v>558</v>
      </c>
      <c r="D577" t="str">
        <v>successful</v>
      </c>
      <c r="G577" t="str">
        <v/>
      </c>
    </row>
    <row r="578" spans="1:7" x14ac:dyDescent="0.3">
      <c r="A578" s="4" t="s">
        <v>14</v>
      </c>
      <c r="B578">
        <v>64</v>
      </c>
      <c r="D578" t="str">
        <v>successful</v>
      </c>
      <c r="G578" t="str">
        <v/>
      </c>
    </row>
    <row r="579" spans="1:7" x14ac:dyDescent="0.3">
      <c r="A579" s="4" t="s">
        <v>74</v>
      </c>
      <c r="B579">
        <v>37</v>
      </c>
      <c r="D579" t="str">
        <v/>
      </c>
      <c r="G579" t="str">
        <v>failed</v>
      </c>
    </row>
    <row r="580" spans="1:7" x14ac:dyDescent="0.3">
      <c r="A580" s="4" t="s">
        <v>14</v>
      </c>
      <c r="B580">
        <v>245</v>
      </c>
      <c r="D580" t="str">
        <v>successful</v>
      </c>
      <c r="G580" t="str">
        <v/>
      </c>
    </row>
    <row r="581" spans="1:7" x14ac:dyDescent="0.3">
      <c r="A581" s="4" t="s">
        <v>20</v>
      </c>
      <c r="B581">
        <v>87</v>
      </c>
      <c r="D581" t="str">
        <v/>
      </c>
      <c r="G581" t="str">
        <v/>
      </c>
    </row>
    <row r="582" spans="1:7" x14ac:dyDescent="0.3">
      <c r="A582" s="4" t="s">
        <v>20</v>
      </c>
      <c r="B582">
        <v>3116</v>
      </c>
      <c r="D582" t="str">
        <v/>
      </c>
      <c r="G582" t="str">
        <v>failed</v>
      </c>
    </row>
    <row r="583" spans="1:7" x14ac:dyDescent="0.3">
      <c r="A583" s="4" t="s">
        <v>14</v>
      </c>
      <c r="B583">
        <v>71</v>
      </c>
      <c r="D583" t="str">
        <v>successful</v>
      </c>
      <c r="G583" t="str">
        <v/>
      </c>
    </row>
    <row r="584" spans="1:7" x14ac:dyDescent="0.3">
      <c r="A584" s="4" t="s">
        <v>14</v>
      </c>
      <c r="B584">
        <v>42</v>
      </c>
      <c r="D584" t="str">
        <v>successful</v>
      </c>
      <c r="G584" t="str">
        <v/>
      </c>
    </row>
    <row r="585" spans="1:7" x14ac:dyDescent="0.3">
      <c r="A585" s="4" t="s">
        <v>20</v>
      </c>
      <c r="B585">
        <v>909</v>
      </c>
      <c r="D585" t="str">
        <v>successful</v>
      </c>
      <c r="G585" t="str">
        <v/>
      </c>
    </row>
    <row r="586" spans="1:7" x14ac:dyDescent="0.3">
      <c r="A586" s="4" t="s">
        <v>20</v>
      </c>
      <c r="B586">
        <v>1613</v>
      </c>
      <c r="D586" t="str">
        <v>successful</v>
      </c>
      <c r="G586" t="str">
        <v/>
      </c>
    </row>
    <row r="587" spans="1:7" x14ac:dyDescent="0.3">
      <c r="A587" s="4" t="s">
        <v>20</v>
      </c>
      <c r="B587">
        <v>136</v>
      </c>
      <c r="D587" t="str">
        <v>successful</v>
      </c>
      <c r="G587" t="str">
        <v/>
      </c>
    </row>
    <row r="588" spans="1:7" x14ac:dyDescent="0.3">
      <c r="A588" s="4" t="s">
        <v>20</v>
      </c>
      <c r="B588">
        <v>130</v>
      </c>
      <c r="D588" t="str">
        <v>successful</v>
      </c>
      <c r="G588" t="str">
        <v/>
      </c>
    </row>
    <row r="589" spans="1:7" x14ac:dyDescent="0.3">
      <c r="A589" s="4" t="s">
        <v>14</v>
      </c>
      <c r="B589">
        <v>156</v>
      </c>
      <c r="D589" t="str">
        <v>successful</v>
      </c>
      <c r="G589" t="str">
        <v/>
      </c>
    </row>
    <row r="590" spans="1:7" x14ac:dyDescent="0.3">
      <c r="A590" s="4" t="s">
        <v>14</v>
      </c>
      <c r="B590">
        <v>1368</v>
      </c>
      <c r="D590" t="str">
        <v/>
      </c>
      <c r="G590" t="str">
        <v>failed</v>
      </c>
    </row>
    <row r="591" spans="1:7" x14ac:dyDescent="0.3">
      <c r="A591" s="4" t="s">
        <v>14</v>
      </c>
      <c r="B591">
        <v>102</v>
      </c>
      <c r="D591" t="str">
        <v>successful</v>
      </c>
      <c r="G591" t="str">
        <v/>
      </c>
    </row>
    <row r="592" spans="1:7" x14ac:dyDescent="0.3">
      <c r="A592" s="4" t="s">
        <v>14</v>
      </c>
      <c r="B592">
        <v>86</v>
      </c>
      <c r="D592" t="str">
        <v>successful</v>
      </c>
      <c r="G592" t="str">
        <v/>
      </c>
    </row>
    <row r="593" spans="1:7" x14ac:dyDescent="0.3">
      <c r="A593" s="4" t="s">
        <v>20</v>
      </c>
      <c r="B593">
        <v>102</v>
      </c>
      <c r="D593" t="str">
        <v/>
      </c>
      <c r="G593" t="str">
        <v>failed</v>
      </c>
    </row>
    <row r="594" spans="1:7" x14ac:dyDescent="0.3">
      <c r="A594" s="4" t="s">
        <v>14</v>
      </c>
      <c r="B594">
        <v>253</v>
      </c>
      <c r="D594" t="str">
        <v>successful</v>
      </c>
      <c r="G594" t="str">
        <v/>
      </c>
    </row>
    <row r="595" spans="1:7" x14ac:dyDescent="0.3">
      <c r="A595" s="4" t="s">
        <v>20</v>
      </c>
      <c r="B595">
        <v>4006</v>
      </c>
      <c r="D595" t="str">
        <v/>
      </c>
      <c r="G595" t="str">
        <v>failed</v>
      </c>
    </row>
    <row r="596" spans="1:7" x14ac:dyDescent="0.3">
      <c r="A596" s="4" t="s">
        <v>14</v>
      </c>
      <c r="B596">
        <v>157</v>
      </c>
      <c r="D596" t="str">
        <v/>
      </c>
      <c r="G596" t="str">
        <v>failed</v>
      </c>
    </row>
    <row r="597" spans="1:7" x14ac:dyDescent="0.3">
      <c r="A597" s="4" t="s">
        <v>20</v>
      </c>
      <c r="B597">
        <v>1629</v>
      </c>
      <c r="D597" t="str">
        <v/>
      </c>
      <c r="G597" t="str">
        <v>failed</v>
      </c>
    </row>
    <row r="598" spans="1:7" x14ac:dyDescent="0.3">
      <c r="A598" s="4" t="s">
        <v>14</v>
      </c>
      <c r="B598">
        <v>183</v>
      </c>
      <c r="D598" t="str">
        <v/>
      </c>
      <c r="G598" t="str">
        <v>failed</v>
      </c>
    </row>
    <row r="599" spans="1:7" x14ac:dyDescent="0.3">
      <c r="A599" s="4" t="s">
        <v>20</v>
      </c>
      <c r="B599">
        <v>2188</v>
      </c>
      <c r="D599" t="str">
        <v>successful</v>
      </c>
      <c r="G599" t="str">
        <v/>
      </c>
    </row>
    <row r="600" spans="1:7" x14ac:dyDescent="0.3">
      <c r="A600" s="4" t="s">
        <v>20</v>
      </c>
      <c r="B600">
        <v>2409</v>
      </c>
      <c r="D600" t="str">
        <v>successful</v>
      </c>
      <c r="G600" t="str">
        <v/>
      </c>
    </row>
    <row r="601" spans="1:7" x14ac:dyDescent="0.3">
      <c r="A601" s="4" t="s">
        <v>14</v>
      </c>
      <c r="B601">
        <v>82</v>
      </c>
      <c r="D601" t="str">
        <v/>
      </c>
      <c r="G601" t="str">
        <v>failed</v>
      </c>
    </row>
    <row r="602" spans="1:7" x14ac:dyDescent="0.3">
      <c r="A602" s="4" t="s">
        <v>14</v>
      </c>
      <c r="B602">
        <v>1</v>
      </c>
      <c r="D602" t="str">
        <v/>
      </c>
      <c r="G602" t="str">
        <v/>
      </c>
    </row>
    <row r="603" spans="1:7" x14ac:dyDescent="0.3">
      <c r="A603" s="4" t="s">
        <v>20</v>
      </c>
      <c r="B603">
        <v>194</v>
      </c>
      <c r="D603" t="str">
        <v>successful</v>
      </c>
      <c r="G603" t="str">
        <v/>
      </c>
    </row>
    <row r="604" spans="1:7" x14ac:dyDescent="0.3">
      <c r="A604" s="4" t="s">
        <v>20</v>
      </c>
      <c r="B604">
        <v>1140</v>
      </c>
      <c r="D604" t="str">
        <v/>
      </c>
      <c r="G604" t="str">
        <v>failed</v>
      </c>
    </row>
    <row r="605" spans="1:7" x14ac:dyDescent="0.3">
      <c r="A605" s="4" t="s">
        <v>20</v>
      </c>
      <c r="B605">
        <v>102</v>
      </c>
      <c r="D605" t="str">
        <v/>
      </c>
      <c r="G605" t="str">
        <v/>
      </c>
    </row>
    <row r="606" spans="1:7" x14ac:dyDescent="0.3">
      <c r="A606" s="4" t="s">
        <v>20</v>
      </c>
      <c r="B606">
        <v>2857</v>
      </c>
      <c r="D606" t="str">
        <v>successful</v>
      </c>
      <c r="G606" t="str">
        <v/>
      </c>
    </row>
    <row r="607" spans="1:7" x14ac:dyDescent="0.3">
      <c r="A607" s="4" t="s">
        <v>20</v>
      </c>
      <c r="B607">
        <v>107</v>
      </c>
      <c r="D607" t="str">
        <v/>
      </c>
      <c r="G607" t="str">
        <v>failed</v>
      </c>
    </row>
    <row r="608" spans="1:7" x14ac:dyDescent="0.3">
      <c r="A608" s="4" t="s">
        <v>20</v>
      </c>
      <c r="B608">
        <v>160</v>
      </c>
      <c r="D608" t="str">
        <v>successful</v>
      </c>
      <c r="G608" t="str">
        <v/>
      </c>
    </row>
    <row r="609" spans="1:7" x14ac:dyDescent="0.3">
      <c r="A609" s="4" t="s">
        <v>20</v>
      </c>
      <c r="B609">
        <v>2230</v>
      </c>
      <c r="D609" t="str">
        <v/>
      </c>
      <c r="G609" t="str">
        <v>failed</v>
      </c>
    </row>
    <row r="610" spans="1:7" x14ac:dyDescent="0.3">
      <c r="A610" s="4" t="s">
        <v>20</v>
      </c>
      <c r="B610">
        <v>316</v>
      </c>
      <c r="D610" t="str">
        <v>successful</v>
      </c>
      <c r="G610" t="str">
        <v/>
      </c>
    </row>
    <row r="611" spans="1:7" x14ac:dyDescent="0.3">
      <c r="A611" s="4" t="s">
        <v>20</v>
      </c>
      <c r="B611">
        <v>117</v>
      </c>
      <c r="D611" t="str">
        <v>successful</v>
      </c>
      <c r="G611" t="str">
        <v/>
      </c>
    </row>
    <row r="612" spans="1:7" x14ac:dyDescent="0.3">
      <c r="A612" s="4" t="s">
        <v>20</v>
      </c>
      <c r="B612">
        <v>6406</v>
      </c>
      <c r="D612" t="str">
        <v>successful</v>
      </c>
      <c r="G612" t="str">
        <v/>
      </c>
    </row>
    <row r="613" spans="1:7" x14ac:dyDescent="0.3">
      <c r="A613" s="4" t="s">
        <v>74</v>
      </c>
      <c r="B613">
        <v>15</v>
      </c>
      <c r="D613" t="str">
        <v/>
      </c>
      <c r="G613" t="str">
        <v>failed</v>
      </c>
    </row>
    <row r="614" spans="1:7" x14ac:dyDescent="0.3">
      <c r="A614" s="4" t="s">
        <v>20</v>
      </c>
      <c r="B614">
        <v>192</v>
      </c>
      <c r="D614" t="str">
        <v/>
      </c>
      <c r="G614" t="str">
        <v>failed</v>
      </c>
    </row>
    <row r="615" spans="1:7" x14ac:dyDescent="0.3">
      <c r="A615" s="4" t="s">
        <v>20</v>
      </c>
      <c r="B615">
        <v>26</v>
      </c>
      <c r="D615" t="str">
        <v>successful</v>
      </c>
      <c r="G615" t="str">
        <v/>
      </c>
    </row>
    <row r="616" spans="1:7" x14ac:dyDescent="0.3">
      <c r="A616" s="4" t="s">
        <v>20</v>
      </c>
      <c r="B616">
        <v>723</v>
      </c>
      <c r="D616" t="str">
        <v/>
      </c>
      <c r="G616" t="str">
        <v>failed</v>
      </c>
    </row>
    <row r="617" spans="1:7" x14ac:dyDescent="0.3">
      <c r="A617" s="4" t="s">
        <v>20</v>
      </c>
      <c r="B617">
        <v>170</v>
      </c>
      <c r="D617" t="str">
        <v/>
      </c>
      <c r="G617" t="str">
        <v>failed</v>
      </c>
    </row>
    <row r="618" spans="1:7" x14ac:dyDescent="0.3">
      <c r="A618" s="4" t="s">
        <v>20</v>
      </c>
      <c r="B618">
        <v>238</v>
      </c>
      <c r="D618" t="str">
        <v/>
      </c>
      <c r="G618" t="str">
        <v>failed</v>
      </c>
    </row>
    <row r="619" spans="1:7" x14ac:dyDescent="0.3">
      <c r="A619" s="4" t="s">
        <v>20</v>
      </c>
      <c r="B619">
        <v>55</v>
      </c>
      <c r="D619" t="str">
        <v/>
      </c>
      <c r="G619" t="str">
        <v>failed</v>
      </c>
    </row>
    <row r="620" spans="1:7" x14ac:dyDescent="0.3">
      <c r="A620" s="4" t="s">
        <v>14</v>
      </c>
      <c r="B620">
        <v>1198</v>
      </c>
      <c r="D620" t="str">
        <v/>
      </c>
      <c r="G620" t="str">
        <v>failed</v>
      </c>
    </row>
    <row r="621" spans="1:7" x14ac:dyDescent="0.3">
      <c r="A621" s="4" t="s">
        <v>14</v>
      </c>
      <c r="B621">
        <v>648</v>
      </c>
      <c r="D621" t="str">
        <v>successful</v>
      </c>
      <c r="G621" t="str">
        <v/>
      </c>
    </row>
    <row r="622" spans="1:7" x14ac:dyDescent="0.3">
      <c r="A622" s="4" t="s">
        <v>20</v>
      </c>
      <c r="B622">
        <v>128</v>
      </c>
      <c r="D622" t="str">
        <v/>
      </c>
      <c r="G622" t="str">
        <v>failed</v>
      </c>
    </row>
    <row r="623" spans="1:7" x14ac:dyDescent="0.3">
      <c r="A623" s="4" t="s">
        <v>20</v>
      </c>
      <c r="B623">
        <v>2144</v>
      </c>
      <c r="D623" t="str">
        <v/>
      </c>
      <c r="G623" t="str">
        <v>failed</v>
      </c>
    </row>
    <row r="624" spans="1:7" x14ac:dyDescent="0.3">
      <c r="A624" s="4" t="s">
        <v>14</v>
      </c>
      <c r="B624">
        <v>64</v>
      </c>
      <c r="D624" t="str">
        <v/>
      </c>
      <c r="G624" t="str">
        <v>failed</v>
      </c>
    </row>
    <row r="625" spans="1:7" x14ac:dyDescent="0.3">
      <c r="A625" s="4" t="s">
        <v>20</v>
      </c>
      <c r="B625">
        <v>2693</v>
      </c>
      <c r="D625" t="str">
        <v>successful</v>
      </c>
      <c r="G625" t="str">
        <v/>
      </c>
    </row>
    <row r="626" spans="1:7" x14ac:dyDescent="0.3">
      <c r="A626" s="4" t="s">
        <v>20</v>
      </c>
      <c r="B626">
        <v>432</v>
      </c>
      <c r="D626" t="str">
        <v>successful</v>
      </c>
      <c r="G626" t="str">
        <v/>
      </c>
    </row>
    <row r="627" spans="1:7" x14ac:dyDescent="0.3">
      <c r="A627" s="4" t="s">
        <v>14</v>
      </c>
      <c r="B627">
        <v>62</v>
      </c>
      <c r="D627" t="str">
        <v>successful</v>
      </c>
      <c r="G627" t="str">
        <v/>
      </c>
    </row>
    <row r="628" spans="1:7" x14ac:dyDescent="0.3">
      <c r="A628" s="4" t="s">
        <v>20</v>
      </c>
      <c r="B628">
        <v>189</v>
      </c>
      <c r="D628" t="str">
        <v/>
      </c>
      <c r="G628" t="str">
        <v>failed</v>
      </c>
    </row>
    <row r="629" spans="1:7" x14ac:dyDescent="0.3">
      <c r="A629" s="4" t="s">
        <v>20</v>
      </c>
      <c r="B629">
        <v>154</v>
      </c>
      <c r="D629" t="str">
        <v>successful</v>
      </c>
      <c r="G629" t="str">
        <v/>
      </c>
    </row>
    <row r="630" spans="1:7" x14ac:dyDescent="0.3">
      <c r="A630" s="4" t="s">
        <v>20</v>
      </c>
      <c r="B630">
        <v>96</v>
      </c>
      <c r="D630" t="str">
        <v/>
      </c>
      <c r="G630" t="str">
        <v>failed</v>
      </c>
    </row>
    <row r="631" spans="1:7" x14ac:dyDescent="0.3">
      <c r="A631" s="4" t="s">
        <v>14</v>
      </c>
      <c r="B631">
        <v>750</v>
      </c>
      <c r="D631" t="str">
        <v/>
      </c>
      <c r="G631" t="str">
        <v>failed</v>
      </c>
    </row>
    <row r="632" spans="1:7" x14ac:dyDescent="0.3">
      <c r="A632" s="4" t="s">
        <v>74</v>
      </c>
      <c r="B632">
        <v>87</v>
      </c>
      <c r="D632" t="str">
        <v>successful</v>
      </c>
      <c r="G632" t="str">
        <v/>
      </c>
    </row>
    <row r="633" spans="1:7" x14ac:dyDescent="0.3">
      <c r="A633" s="4" t="s">
        <v>20</v>
      </c>
      <c r="B633">
        <v>3063</v>
      </c>
      <c r="D633" t="str">
        <v/>
      </c>
      <c r="G633" t="str">
        <v/>
      </c>
    </row>
    <row r="634" spans="1:7" x14ac:dyDescent="0.3">
      <c r="A634" s="4" t="s">
        <v>47</v>
      </c>
      <c r="B634">
        <v>278</v>
      </c>
      <c r="D634" t="str">
        <v>successful</v>
      </c>
      <c r="G634" t="str">
        <v/>
      </c>
    </row>
    <row r="635" spans="1:7" x14ac:dyDescent="0.3">
      <c r="A635" s="4" t="s">
        <v>14</v>
      </c>
      <c r="B635">
        <v>105</v>
      </c>
      <c r="D635" t="str">
        <v>successful</v>
      </c>
      <c r="G635" t="str">
        <v/>
      </c>
    </row>
    <row r="636" spans="1:7" x14ac:dyDescent="0.3">
      <c r="A636" s="4" t="s">
        <v>74</v>
      </c>
      <c r="B636">
        <v>1658</v>
      </c>
      <c r="D636" t="str">
        <v/>
      </c>
      <c r="G636" t="str">
        <v/>
      </c>
    </row>
    <row r="637" spans="1:7" x14ac:dyDescent="0.3">
      <c r="A637" s="4" t="s">
        <v>20</v>
      </c>
      <c r="B637">
        <v>2266</v>
      </c>
      <c r="D637" t="str">
        <v>successful</v>
      </c>
      <c r="G637" t="str">
        <v/>
      </c>
    </row>
    <row r="638" spans="1:7" x14ac:dyDescent="0.3">
      <c r="A638" s="4" t="s">
        <v>14</v>
      </c>
      <c r="B638">
        <v>2604</v>
      </c>
      <c r="D638" t="str">
        <v>successful</v>
      </c>
      <c r="G638" t="str">
        <v/>
      </c>
    </row>
    <row r="639" spans="1:7" x14ac:dyDescent="0.3">
      <c r="A639" s="4" t="s">
        <v>14</v>
      </c>
      <c r="B639">
        <v>65</v>
      </c>
      <c r="D639" t="str">
        <v>successful</v>
      </c>
      <c r="G639" t="str">
        <v/>
      </c>
    </row>
    <row r="640" spans="1:7" x14ac:dyDescent="0.3">
      <c r="A640" s="4" t="s">
        <v>14</v>
      </c>
      <c r="B640">
        <v>94</v>
      </c>
      <c r="D640" t="str">
        <v>successful</v>
      </c>
      <c r="G640" t="str">
        <v/>
      </c>
    </row>
    <row r="641" spans="1:7" x14ac:dyDescent="0.3">
      <c r="A641" s="4" t="s">
        <v>47</v>
      </c>
      <c r="B641">
        <v>45</v>
      </c>
      <c r="D641" t="str">
        <v>successful</v>
      </c>
      <c r="G641" t="str">
        <v/>
      </c>
    </row>
    <row r="642" spans="1:7" x14ac:dyDescent="0.3">
      <c r="A642" s="4" t="s">
        <v>14</v>
      </c>
      <c r="B642">
        <v>257</v>
      </c>
      <c r="D642" t="str">
        <v>successful</v>
      </c>
      <c r="G642" t="str">
        <v/>
      </c>
    </row>
    <row r="643" spans="1:7" x14ac:dyDescent="0.3">
      <c r="A643" s="4" t="s">
        <v>20</v>
      </c>
      <c r="B643">
        <v>194</v>
      </c>
      <c r="D643" t="str">
        <v/>
      </c>
      <c r="G643" t="str">
        <v>failed</v>
      </c>
    </row>
    <row r="644" spans="1:7" x14ac:dyDescent="0.3">
      <c r="A644" s="4" t="s">
        <v>20</v>
      </c>
      <c r="B644">
        <v>129</v>
      </c>
      <c r="D644" t="str">
        <v>successful</v>
      </c>
      <c r="G644" t="str">
        <v/>
      </c>
    </row>
    <row r="645" spans="1:7" x14ac:dyDescent="0.3">
      <c r="A645" s="4" t="s">
        <v>20</v>
      </c>
      <c r="B645">
        <v>375</v>
      </c>
      <c r="D645" t="str">
        <v/>
      </c>
      <c r="G645" t="str">
        <v>failed</v>
      </c>
    </row>
    <row r="646" spans="1:7" x14ac:dyDescent="0.3">
      <c r="A646" s="4" t="s">
        <v>14</v>
      </c>
      <c r="B646">
        <v>2928</v>
      </c>
      <c r="D646" t="str">
        <v>successful</v>
      </c>
      <c r="G646" t="str">
        <v/>
      </c>
    </row>
    <row r="647" spans="1:7" x14ac:dyDescent="0.3">
      <c r="A647" s="4" t="s">
        <v>14</v>
      </c>
      <c r="B647">
        <v>4697</v>
      </c>
      <c r="D647" t="str">
        <v>successful</v>
      </c>
      <c r="G647" t="str">
        <v/>
      </c>
    </row>
    <row r="648" spans="1:7" x14ac:dyDescent="0.3">
      <c r="A648" s="4" t="s">
        <v>14</v>
      </c>
      <c r="B648">
        <v>2915</v>
      </c>
      <c r="D648" t="str">
        <v/>
      </c>
      <c r="G648" t="str">
        <v>failed</v>
      </c>
    </row>
    <row r="649" spans="1:7" x14ac:dyDescent="0.3">
      <c r="A649" s="4" t="s">
        <v>14</v>
      </c>
      <c r="B649">
        <v>18</v>
      </c>
      <c r="D649" t="str">
        <v>successful</v>
      </c>
      <c r="G649" t="str">
        <v/>
      </c>
    </row>
    <row r="650" spans="1:7" x14ac:dyDescent="0.3">
      <c r="A650" s="4" t="s">
        <v>74</v>
      </c>
      <c r="B650">
        <v>723</v>
      </c>
      <c r="D650" t="str">
        <v>successful</v>
      </c>
      <c r="G650" t="str">
        <v/>
      </c>
    </row>
    <row r="651" spans="1:7" x14ac:dyDescent="0.3">
      <c r="A651" s="4" t="s">
        <v>14</v>
      </c>
      <c r="B651">
        <v>602</v>
      </c>
      <c r="D651" t="str">
        <v>successful</v>
      </c>
      <c r="G651" t="str">
        <v/>
      </c>
    </row>
    <row r="652" spans="1:7" x14ac:dyDescent="0.3">
      <c r="A652" s="4" t="s">
        <v>14</v>
      </c>
      <c r="B652">
        <v>1</v>
      </c>
      <c r="D652" t="str">
        <v/>
      </c>
      <c r="G652" t="str">
        <v>failed</v>
      </c>
    </row>
    <row r="653" spans="1:7" x14ac:dyDescent="0.3">
      <c r="A653" s="4" t="s">
        <v>14</v>
      </c>
      <c r="B653">
        <v>3868</v>
      </c>
      <c r="D653" t="str">
        <v/>
      </c>
      <c r="G653" t="str">
        <v>failed</v>
      </c>
    </row>
    <row r="654" spans="1:7" x14ac:dyDescent="0.3">
      <c r="A654" s="4" t="s">
        <v>20</v>
      </c>
      <c r="B654">
        <v>409</v>
      </c>
      <c r="D654" t="str">
        <v>successful</v>
      </c>
      <c r="G654" t="str">
        <v/>
      </c>
    </row>
    <row r="655" spans="1:7" x14ac:dyDescent="0.3">
      <c r="A655" s="4" t="s">
        <v>20</v>
      </c>
      <c r="B655">
        <v>234</v>
      </c>
      <c r="D655" t="str">
        <v/>
      </c>
      <c r="G655" t="str">
        <v>failed</v>
      </c>
    </row>
    <row r="656" spans="1:7" x14ac:dyDescent="0.3">
      <c r="A656" s="4" t="s">
        <v>20</v>
      </c>
      <c r="B656">
        <v>3016</v>
      </c>
      <c r="D656" t="str">
        <v/>
      </c>
      <c r="G656" t="str">
        <v>failed</v>
      </c>
    </row>
    <row r="657" spans="1:7" x14ac:dyDescent="0.3">
      <c r="A657" s="4" t="s">
        <v>20</v>
      </c>
      <c r="B657">
        <v>264</v>
      </c>
      <c r="D657" t="str">
        <v/>
      </c>
      <c r="G657" t="str">
        <v/>
      </c>
    </row>
    <row r="658" spans="1:7" x14ac:dyDescent="0.3">
      <c r="A658" s="4" t="s">
        <v>14</v>
      </c>
      <c r="B658">
        <v>504</v>
      </c>
      <c r="D658" t="str">
        <v>successful</v>
      </c>
      <c r="G658" t="str">
        <v/>
      </c>
    </row>
    <row r="659" spans="1:7" x14ac:dyDescent="0.3">
      <c r="A659" s="4" t="s">
        <v>14</v>
      </c>
      <c r="B659">
        <v>14</v>
      </c>
      <c r="D659" t="str">
        <v/>
      </c>
      <c r="G659" t="str">
        <v/>
      </c>
    </row>
    <row r="660" spans="1:7" x14ac:dyDescent="0.3">
      <c r="A660" s="4" t="s">
        <v>74</v>
      </c>
      <c r="B660">
        <v>390</v>
      </c>
      <c r="D660" t="str">
        <v>successful</v>
      </c>
      <c r="G660" t="str">
        <v/>
      </c>
    </row>
    <row r="661" spans="1:7" x14ac:dyDescent="0.3">
      <c r="A661" s="4" t="s">
        <v>14</v>
      </c>
      <c r="B661">
        <v>750</v>
      </c>
      <c r="D661" t="str">
        <v/>
      </c>
      <c r="G661" t="str">
        <v>failed</v>
      </c>
    </row>
    <row r="662" spans="1:7" x14ac:dyDescent="0.3">
      <c r="A662" s="4" t="s">
        <v>14</v>
      </c>
      <c r="B662">
        <v>77</v>
      </c>
      <c r="D662" t="str">
        <v/>
      </c>
      <c r="G662" t="str">
        <v/>
      </c>
    </row>
    <row r="663" spans="1:7" x14ac:dyDescent="0.3">
      <c r="A663" s="4" t="s">
        <v>14</v>
      </c>
      <c r="B663">
        <v>752</v>
      </c>
      <c r="D663" t="str">
        <v>successful</v>
      </c>
      <c r="G663" t="str">
        <v/>
      </c>
    </row>
    <row r="664" spans="1:7" x14ac:dyDescent="0.3">
      <c r="A664" s="4" t="s">
        <v>14</v>
      </c>
      <c r="B664">
        <v>131</v>
      </c>
      <c r="D664" t="str">
        <v>successful</v>
      </c>
      <c r="G664" t="str">
        <v/>
      </c>
    </row>
    <row r="665" spans="1:7" x14ac:dyDescent="0.3">
      <c r="A665" s="4" t="s">
        <v>14</v>
      </c>
      <c r="B665">
        <v>87</v>
      </c>
      <c r="D665" t="str">
        <v>successful</v>
      </c>
      <c r="G665" t="str">
        <v/>
      </c>
    </row>
    <row r="666" spans="1:7" x14ac:dyDescent="0.3">
      <c r="A666" s="4" t="s">
        <v>14</v>
      </c>
      <c r="B666">
        <v>1063</v>
      </c>
      <c r="D666" t="str">
        <v>successful</v>
      </c>
      <c r="G666" t="str">
        <v/>
      </c>
    </row>
    <row r="667" spans="1:7" x14ac:dyDescent="0.3">
      <c r="A667" s="4" t="s">
        <v>20</v>
      </c>
      <c r="B667">
        <v>272</v>
      </c>
      <c r="D667" t="str">
        <v>successful</v>
      </c>
      <c r="G667" t="str">
        <v/>
      </c>
    </row>
    <row r="668" spans="1:7" x14ac:dyDescent="0.3">
      <c r="A668" s="4" t="s">
        <v>74</v>
      </c>
      <c r="B668">
        <v>25</v>
      </c>
      <c r="D668" t="str">
        <v>successful</v>
      </c>
      <c r="G668" t="str">
        <v/>
      </c>
    </row>
    <row r="669" spans="1:7" x14ac:dyDescent="0.3">
      <c r="A669" s="4" t="s">
        <v>20</v>
      </c>
      <c r="B669">
        <v>419</v>
      </c>
      <c r="D669" t="str">
        <v>successful</v>
      </c>
      <c r="G669" t="str">
        <v/>
      </c>
    </row>
    <row r="670" spans="1:7" x14ac:dyDescent="0.3">
      <c r="A670" s="4" t="s">
        <v>14</v>
      </c>
      <c r="B670">
        <v>76</v>
      </c>
      <c r="D670" t="str">
        <v>successful</v>
      </c>
      <c r="G670" t="str">
        <v/>
      </c>
    </row>
    <row r="671" spans="1:7" x14ac:dyDescent="0.3">
      <c r="A671" s="4" t="s">
        <v>20</v>
      </c>
      <c r="B671">
        <v>1621</v>
      </c>
      <c r="D671" t="str">
        <v/>
      </c>
      <c r="G671" t="str">
        <v>failed</v>
      </c>
    </row>
    <row r="672" spans="1:7" x14ac:dyDescent="0.3">
      <c r="A672" s="4" t="s">
        <v>20</v>
      </c>
      <c r="B672">
        <v>1101</v>
      </c>
      <c r="D672" t="str">
        <v>successful</v>
      </c>
      <c r="G672" t="str">
        <v/>
      </c>
    </row>
    <row r="673" spans="1:7" x14ac:dyDescent="0.3">
      <c r="A673" s="4" t="s">
        <v>20</v>
      </c>
      <c r="B673">
        <v>1073</v>
      </c>
      <c r="D673" t="str">
        <v/>
      </c>
      <c r="G673" t="str">
        <v>failed</v>
      </c>
    </row>
    <row r="674" spans="1:7" x14ac:dyDescent="0.3">
      <c r="A674" s="4" t="s">
        <v>14</v>
      </c>
      <c r="B674">
        <v>4428</v>
      </c>
      <c r="D674" t="str">
        <v>successful</v>
      </c>
      <c r="G674" t="str">
        <v/>
      </c>
    </row>
    <row r="675" spans="1:7" x14ac:dyDescent="0.3">
      <c r="A675" s="4" t="s">
        <v>14</v>
      </c>
      <c r="B675">
        <v>58</v>
      </c>
      <c r="D675" t="str">
        <v>successful</v>
      </c>
      <c r="G675" t="str">
        <v/>
      </c>
    </row>
    <row r="676" spans="1:7" x14ac:dyDescent="0.3">
      <c r="A676" s="4" t="s">
        <v>74</v>
      </c>
      <c r="B676">
        <v>1218</v>
      </c>
      <c r="D676" t="str">
        <v>successful</v>
      </c>
      <c r="G676" t="str">
        <v/>
      </c>
    </row>
    <row r="677" spans="1:7" x14ac:dyDescent="0.3">
      <c r="A677" s="4" t="s">
        <v>20</v>
      </c>
      <c r="B677">
        <v>331</v>
      </c>
      <c r="D677" t="str">
        <v>successful</v>
      </c>
      <c r="G677" t="str">
        <v/>
      </c>
    </row>
    <row r="678" spans="1:7" x14ac:dyDescent="0.3">
      <c r="A678" s="4" t="s">
        <v>20</v>
      </c>
      <c r="B678">
        <v>1170</v>
      </c>
      <c r="D678" t="str">
        <v>successful</v>
      </c>
      <c r="G678" t="str">
        <v/>
      </c>
    </row>
    <row r="679" spans="1:7" x14ac:dyDescent="0.3">
      <c r="A679" s="4" t="s">
        <v>14</v>
      </c>
      <c r="B679">
        <v>111</v>
      </c>
      <c r="D679" t="str">
        <v/>
      </c>
      <c r="G679" t="str">
        <v>failed</v>
      </c>
    </row>
    <row r="680" spans="1:7" x14ac:dyDescent="0.3">
      <c r="A680" s="4" t="s">
        <v>74</v>
      </c>
      <c r="B680">
        <v>215</v>
      </c>
      <c r="D680" t="str">
        <v>successful</v>
      </c>
      <c r="G680" t="str">
        <v/>
      </c>
    </row>
    <row r="681" spans="1:7" x14ac:dyDescent="0.3">
      <c r="A681" s="4" t="s">
        <v>20</v>
      </c>
      <c r="B681">
        <v>363</v>
      </c>
      <c r="D681" t="str">
        <v>successful</v>
      </c>
      <c r="G681" t="str">
        <v/>
      </c>
    </row>
    <row r="682" spans="1:7" x14ac:dyDescent="0.3">
      <c r="A682" s="4" t="s">
        <v>14</v>
      </c>
      <c r="B682">
        <v>2955</v>
      </c>
      <c r="D682" t="str">
        <v>successful</v>
      </c>
      <c r="G682" t="str">
        <v/>
      </c>
    </row>
    <row r="683" spans="1:7" x14ac:dyDescent="0.3">
      <c r="A683" s="4" t="s">
        <v>14</v>
      </c>
      <c r="B683">
        <v>1657</v>
      </c>
      <c r="D683" t="str">
        <v>successful</v>
      </c>
      <c r="G683" t="str">
        <v/>
      </c>
    </row>
    <row r="684" spans="1:7" x14ac:dyDescent="0.3">
      <c r="A684" s="4" t="s">
        <v>20</v>
      </c>
      <c r="B684">
        <v>103</v>
      </c>
      <c r="D684" t="str">
        <v/>
      </c>
      <c r="G684" t="str">
        <v>failed</v>
      </c>
    </row>
    <row r="685" spans="1:7" x14ac:dyDescent="0.3">
      <c r="A685" s="4" t="s">
        <v>20</v>
      </c>
      <c r="B685">
        <v>147</v>
      </c>
      <c r="D685" t="str">
        <v>successful</v>
      </c>
      <c r="G685" t="str">
        <v/>
      </c>
    </row>
    <row r="686" spans="1:7" x14ac:dyDescent="0.3">
      <c r="A686" s="4" t="s">
        <v>20</v>
      </c>
      <c r="B686">
        <v>110</v>
      </c>
      <c r="D686" t="str">
        <v>successful</v>
      </c>
      <c r="G686" t="str">
        <v/>
      </c>
    </row>
    <row r="687" spans="1:7" x14ac:dyDescent="0.3">
      <c r="A687" s="4" t="s">
        <v>14</v>
      </c>
      <c r="B687">
        <v>926</v>
      </c>
      <c r="D687" t="str">
        <v/>
      </c>
      <c r="G687" t="str">
        <v>failed</v>
      </c>
    </row>
    <row r="688" spans="1:7" x14ac:dyDescent="0.3">
      <c r="A688" s="4" t="s">
        <v>20</v>
      </c>
      <c r="B688">
        <v>134</v>
      </c>
      <c r="D688" t="str">
        <v>successful</v>
      </c>
      <c r="G688" t="str">
        <v/>
      </c>
    </row>
    <row r="689" spans="1:7" x14ac:dyDescent="0.3">
      <c r="A689" s="4" t="s">
        <v>20</v>
      </c>
      <c r="B689">
        <v>269</v>
      </c>
      <c r="D689" t="str">
        <v>successful</v>
      </c>
      <c r="G689" t="str">
        <v/>
      </c>
    </row>
    <row r="690" spans="1:7" x14ac:dyDescent="0.3">
      <c r="A690" s="4" t="s">
        <v>20</v>
      </c>
      <c r="B690">
        <v>175</v>
      </c>
      <c r="D690" t="str">
        <v/>
      </c>
      <c r="G690" t="str">
        <v>failed</v>
      </c>
    </row>
    <row r="691" spans="1:7" x14ac:dyDescent="0.3">
      <c r="A691" s="4" t="s">
        <v>20</v>
      </c>
      <c r="B691">
        <v>69</v>
      </c>
      <c r="D691" t="str">
        <v/>
      </c>
      <c r="G691" t="str">
        <v>failed</v>
      </c>
    </row>
    <row r="692" spans="1:7" x14ac:dyDescent="0.3">
      <c r="A692" s="4" t="s">
        <v>20</v>
      </c>
      <c r="B692">
        <v>190</v>
      </c>
      <c r="D692" t="str">
        <v>successful</v>
      </c>
      <c r="G692" t="str">
        <v/>
      </c>
    </row>
    <row r="693" spans="1:7" x14ac:dyDescent="0.3">
      <c r="A693" s="4" t="s">
        <v>20</v>
      </c>
      <c r="B693">
        <v>237</v>
      </c>
      <c r="D693" t="str">
        <v/>
      </c>
      <c r="G693" t="str">
        <v>failed</v>
      </c>
    </row>
    <row r="694" spans="1:7" x14ac:dyDescent="0.3">
      <c r="A694" s="4" t="s">
        <v>14</v>
      </c>
      <c r="B694">
        <v>77</v>
      </c>
      <c r="D694" t="str">
        <v>successful</v>
      </c>
      <c r="G694" t="str">
        <v/>
      </c>
    </row>
    <row r="695" spans="1:7" x14ac:dyDescent="0.3">
      <c r="A695" s="4" t="s">
        <v>14</v>
      </c>
      <c r="B695">
        <v>1748</v>
      </c>
      <c r="D695" t="str">
        <v/>
      </c>
      <c r="G695" t="str">
        <v>failed</v>
      </c>
    </row>
    <row r="696" spans="1:7" x14ac:dyDescent="0.3">
      <c r="A696" s="4" t="s">
        <v>14</v>
      </c>
      <c r="B696">
        <v>79</v>
      </c>
      <c r="D696" t="str">
        <v>successful</v>
      </c>
      <c r="G696" t="str">
        <v/>
      </c>
    </row>
    <row r="697" spans="1:7" x14ac:dyDescent="0.3">
      <c r="A697" s="4" t="s">
        <v>20</v>
      </c>
      <c r="B697">
        <v>196</v>
      </c>
      <c r="D697" t="str">
        <v>successful</v>
      </c>
      <c r="G697" t="str">
        <v/>
      </c>
    </row>
    <row r="698" spans="1:7" x14ac:dyDescent="0.3">
      <c r="A698" s="4" t="s">
        <v>14</v>
      </c>
      <c r="B698">
        <v>889</v>
      </c>
      <c r="D698" t="str">
        <v>successful</v>
      </c>
      <c r="G698" t="str">
        <v/>
      </c>
    </row>
    <row r="699" spans="1:7" x14ac:dyDescent="0.3">
      <c r="A699" s="4" t="s">
        <v>20</v>
      </c>
      <c r="B699">
        <v>7295</v>
      </c>
      <c r="D699" t="str">
        <v/>
      </c>
      <c r="G699" t="str">
        <v>failed</v>
      </c>
    </row>
    <row r="700" spans="1:7" x14ac:dyDescent="0.3">
      <c r="A700" s="4" t="s">
        <v>20</v>
      </c>
      <c r="B700">
        <v>2893</v>
      </c>
      <c r="D700" t="str">
        <v>successful</v>
      </c>
      <c r="G700" t="str">
        <v/>
      </c>
    </row>
    <row r="701" spans="1:7" x14ac:dyDescent="0.3">
      <c r="A701" s="4" t="s">
        <v>14</v>
      </c>
      <c r="B701">
        <v>56</v>
      </c>
      <c r="D701" t="str">
        <v>successful</v>
      </c>
      <c r="G701" t="str">
        <v/>
      </c>
    </row>
    <row r="702" spans="1:7" x14ac:dyDescent="0.3">
      <c r="A702" s="4" t="s">
        <v>14</v>
      </c>
      <c r="B702">
        <v>1</v>
      </c>
      <c r="D702" t="str">
        <v/>
      </c>
      <c r="G702" t="str">
        <v>failed</v>
      </c>
    </row>
    <row r="703" spans="1:7" x14ac:dyDescent="0.3">
      <c r="A703" s="4" t="s">
        <v>20</v>
      </c>
      <c r="B703">
        <v>820</v>
      </c>
      <c r="D703" t="str">
        <v>successful</v>
      </c>
      <c r="G703" t="str">
        <v/>
      </c>
    </row>
    <row r="704" spans="1:7" x14ac:dyDescent="0.3">
      <c r="A704" s="4" t="s">
        <v>14</v>
      </c>
      <c r="B704">
        <v>83</v>
      </c>
      <c r="D704" t="str">
        <v>successful</v>
      </c>
      <c r="G704" t="str">
        <v/>
      </c>
    </row>
    <row r="705" spans="1:7" x14ac:dyDescent="0.3">
      <c r="A705" s="4" t="s">
        <v>20</v>
      </c>
      <c r="B705">
        <v>2038</v>
      </c>
      <c r="D705" t="str">
        <v/>
      </c>
      <c r="G705" t="str">
        <v>failed</v>
      </c>
    </row>
    <row r="706" spans="1:7" x14ac:dyDescent="0.3">
      <c r="A706" s="4" t="s">
        <v>20</v>
      </c>
      <c r="B706">
        <v>116</v>
      </c>
      <c r="D706" t="str">
        <v>successful</v>
      </c>
      <c r="G706" t="str">
        <v/>
      </c>
    </row>
    <row r="707" spans="1:7" x14ac:dyDescent="0.3">
      <c r="A707" s="4" t="s">
        <v>14</v>
      </c>
      <c r="B707">
        <v>2025</v>
      </c>
      <c r="D707" t="str">
        <v>successful</v>
      </c>
      <c r="G707" t="str">
        <v/>
      </c>
    </row>
    <row r="708" spans="1:7" x14ac:dyDescent="0.3">
      <c r="A708" s="4" t="s">
        <v>20</v>
      </c>
      <c r="B708">
        <v>1345</v>
      </c>
      <c r="D708" t="str">
        <v/>
      </c>
      <c r="G708" t="str">
        <v>failed</v>
      </c>
    </row>
    <row r="709" spans="1:7" x14ac:dyDescent="0.3">
      <c r="A709" s="4" t="s">
        <v>20</v>
      </c>
      <c r="B709">
        <v>168</v>
      </c>
      <c r="D709" t="str">
        <v/>
      </c>
      <c r="G709" t="str">
        <v>failed</v>
      </c>
    </row>
    <row r="710" spans="1:7" x14ac:dyDescent="0.3">
      <c r="A710" s="4" t="s">
        <v>20</v>
      </c>
      <c r="B710">
        <v>137</v>
      </c>
      <c r="D710" t="str">
        <v>successful</v>
      </c>
      <c r="G710" t="str">
        <v/>
      </c>
    </row>
    <row r="711" spans="1:7" x14ac:dyDescent="0.3">
      <c r="A711" s="4" t="s">
        <v>20</v>
      </c>
      <c r="B711">
        <v>186</v>
      </c>
      <c r="D711" t="str">
        <v>successful</v>
      </c>
      <c r="G711" t="str">
        <v/>
      </c>
    </row>
    <row r="712" spans="1:7" x14ac:dyDescent="0.3">
      <c r="A712" s="4" t="s">
        <v>20</v>
      </c>
      <c r="B712">
        <v>125</v>
      </c>
      <c r="D712" t="str">
        <v>successful</v>
      </c>
      <c r="G712" t="str">
        <v/>
      </c>
    </row>
    <row r="713" spans="1:7" x14ac:dyDescent="0.3">
      <c r="A713" s="4" t="s">
        <v>14</v>
      </c>
      <c r="B713">
        <v>14</v>
      </c>
      <c r="D713" t="str">
        <v/>
      </c>
      <c r="G713" t="str">
        <v>failed</v>
      </c>
    </row>
    <row r="714" spans="1:7" x14ac:dyDescent="0.3">
      <c r="A714" s="4" t="s">
        <v>20</v>
      </c>
      <c r="B714">
        <v>202</v>
      </c>
      <c r="D714" t="str">
        <v>successful</v>
      </c>
      <c r="G714" t="str">
        <v/>
      </c>
    </row>
    <row r="715" spans="1:7" x14ac:dyDescent="0.3">
      <c r="A715" s="4" t="s">
        <v>20</v>
      </c>
      <c r="B715">
        <v>103</v>
      </c>
      <c r="D715" t="str">
        <v/>
      </c>
      <c r="G715" t="str">
        <v>failed</v>
      </c>
    </row>
    <row r="716" spans="1:7" x14ac:dyDescent="0.3">
      <c r="A716" s="4" t="s">
        <v>20</v>
      </c>
      <c r="B716">
        <v>1785</v>
      </c>
      <c r="D716" t="str">
        <v>successful</v>
      </c>
      <c r="G716" t="str">
        <v/>
      </c>
    </row>
    <row r="717" spans="1:7" x14ac:dyDescent="0.3">
      <c r="A717" s="4" t="s">
        <v>14</v>
      </c>
      <c r="B717">
        <v>656</v>
      </c>
      <c r="D717" t="str">
        <v/>
      </c>
      <c r="G717" t="str">
        <v>failed</v>
      </c>
    </row>
    <row r="718" spans="1:7" x14ac:dyDescent="0.3">
      <c r="A718" s="4" t="s">
        <v>20</v>
      </c>
      <c r="B718">
        <v>157</v>
      </c>
      <c r="D718" t="str">
        <v>successful</v>
      </c>
      <c r="G718" t="str">
        <v/>
      </c>
    </row>
    <row r="719" spans="1:7" x14ac:dyDescent="0.3">
      <c r="A719" s="4" t="s">
        <v>20</v>
      </c>
      <c r="B719">
        <v>555</v>
      </c>
      <c r="D719" t="str">
        <v>successful</v>
      </c>
      <c r="G719" t="str">
        <v/>
      </c>
    </row>
    <row r="720" spans="1:7" x14ac:dyDescent="0.3">
      <c r="A720" s="4" t="s">
        <v>20</v>
      </c>
      <c r="B720">
        <v>297</v>
      </c>
      <c r="D720" t="str">
        <v/>
      </c>
      <c r="G720" t="str">
        <v>failed</v>
      </c>
    </row>
    <row r="721" spans="1:7" x14ac:dyDescent="0.3">
      <c r="A721" s="4" t="s">
        <v>20</v>
      </c>
      <c r="B721">
        <v>123</v>
      </c>
      <c r="D721" t="str">
        <v>successful</v>
      </c>
      <c r="G721" t="str">
        <v/>
      </c>
    </row>
    <row r="722" spans="1:7" x14ac:dyDescent="0.3">
      <c r="A722" s="4" t="s">
        <v>74</v>
      </c>
      <c r="B722">
        <v>38</v>
      </c>
      <c r="D722" t="str">
        <v/>
      </c>
      <c r="G722" t="str">
        <v>failed</v>
      </c>
    </row>
    <row r="723" spans="1:7" x14ac:dyDescent="0.3">
      <c r="A723" s="4" t="s">
        <v>74</v>
      </c>
      <c r="B723">
        <v>60</v>
      </c>
      <c r="D723" t="str">
        <v>successful</v>
      </c>
      <c r="G723" t="str">
        <v/>
      </c>
    </row>
    <row r="724" spans="1:7" x14ac:dyDescent="0.3">
      <c r="A724" s="4" t="s">
        <v>20</v>
      </c>
      <c r="B724">
        <v>3036</v>
      </c>
      <c r="D724" t="str">
        <v>successful</v>
      </c>
      <c r="G724" t="str">
        <v/>
      </c>
    </row>
    <row r="725" spans="1:7" x14ac:dyDescent="0.3">
      <c r="A725" s="4" t="s">
        <v>20</v>
      </c>
      <c r="B725">
        <v>144</v>
      </c>
      <c r="D725" t="str">
        <v>successful</v>
      </c>
      <c r="G725" t="str">
        <v/>
      </c>
    </row>
    <row r="726" spans="1:7" x14ac:dyDescent="0.3">
      <c r="A726" s="4" t="s">
        <v>20</v>
      </c>
      <c r="B726">
        <v>121</v>
      </c>
      <c r="D726" t="str">
        <v/>
      </c>
      <c r="G726" t="str">
        <v>failed</v>
      </c>
    </row>
    <row r="727" spans="1:7" x14ac:dyDescent="0.3">
      <c r="A727" s="4" t="s">
        <v>14</v>
      </c>
      <c r="B727">
        <v>1596</v>
      </c>
      <c r="D727" t="str">
        <v/>
      </c>
      <c r="G727" t="str">
        <v>failed</v>
      </c>
    </row>
    <row r="728" spans="1:7" x14ac:dyDescent="0.3">
      <c r="A728" s="4" t="s">
        <v>74</v>
      </c>
      <c r="B728">
        <v>524</v>
      </c>
      <c r="D728" t="str">
        <v/>
      </c>
      <c r="G728" t="str">
        <v>failed</v>
      </c>
    </row>
    <row r="729" spans="1:7" x14ac:dyDescent="0.3">
      <c r="A729" s="4" t="s">
        <v>20</v>
      </c>
      <c r="B729">
        <v>181</v>
      </c>
      <c r="D729" t="str">
        <v>successful</v>
      </c>
      <c r="G729" t="str">
        <v/>
      </c>
    </row>
    <row r="730" spans="1:7" x14ac:dyDescent="0.3">
      <c r="A730" s="4" t="s">
        <v>14</v>
      </c>
      <c r="B730">
        <v>10</v>
      </c>
      <c r="D730" t="str">
        <v>successful</v>
      </c>
      <c r="G730" t="str">
        <v/>
      </c>
    </row>
    <row r="731" spans="1:7" x14ac:dyDescent="0.3">
      <c r="A731" s="4" t="s">
        <v>20</v>
      </c>
      <c r="B731">
        <v>122</v>
      </c>
      <c r="D731" t="str">
        <v>successful</v>
      </c>
      <c r="G731" t="str">
        <v/>
      </c>
    </row>
    <row r="732" spans="1:7" x14ac:dyDescent="0.3">
      <c r="A732" s="4" t="s">
        <v>20</v>
      </c>
      <c r="B732">
        <v>1071</v>
      </c>
      <c r="D732" t="str">
        <v/>
      </c>
      <c r="G732" t="str">
        <v>failed</v>
      </c>
    </row>
    <row r="733" spans="1:7" x14ac:dyDescent="0.3">
      <c r="A733" s="4" t="s">
        <v>74</v>
      </c>
      <c r="B733">
        <v>219</v>
      </c>
      <c r="D733" t="str">
        <v>successful</v>
      </c>
      <c r="G733" t="str">
        <v/>
      </c>
    </row>
    <row r="734" spans="1:7" x14ac:dyDescent="0.3">
      <c r="A734" s="4" t="s">
        <v>14</v>
      </c>
      <c r="B734">
        <v>1121</v>
      </c>
      <c r="D734" t="str">
        <v>successful</v>
      </c>
      <c r="G734" t="str">
        <v/>
      </c>
    </row>
    <row r="735" spans="1:7" x14ac:dyDescent="0.3">
      <c r="A735" s="4" t="s">
        <v>20</v>
      </c>
      <c r="B735">
        <v>980</v>
      </c>
      <c r="D735" t="str">
        <v>successful</v>
      </c>
      <c r="G735" t="str">
        <v/>
      </c>
    </row>
    <row r="736" spans="1:7" x14ac:dyDescent="0.3">
      <c r="A736" s="4" t="s">
        <v>20</v>
      </c>
      <c r="B736">
        <v>536</v>
      </c>
      <c r="D736" t="str">
        <v/>
      </c>
      <c r="G736" t="str">
        <v/>
      </c>
    </row>
    <row r="737" spans="1:7" x14ac:dyDescent="0.3">
      <c r="A737" s="4" t="s">
        <v>20</v>
      </c>
      <c r="B737">
        <v>1991</v>
      </c>
      <c r="D737" t="str">
        <v>successful</v>
      </c>
      <c r="G737" t="str">
        <v/>
      </c>
    </row>
    <row r="738" spans="1:7" x14ac:dyDescent="0.3">
      <c r="A738" s="4" t="s">
        <v>74</v>
      </c>
      <c r="B738">
        <v>29</v>
      </c>
      <c r="D738" t="str">
        <v>successful</v>
      </c>
      <c r="G738" t="str">
        <v/>
      </c>
    </row>
    <row r="739" spans="1:7" x14ac:dyDescent="0.3">
      <c r="A739" s="4" t="s">
        <v>20</v>
      </c>
      <c r="B739">
        <v>180</v>
      </c>
      <c r="D739" t="str">
        <v/>
      </c>
      <c r="G739" t="str">
        <v>failed</v>
      </c>
    </row>
    <row r="740" spans="1:7" x14ac:dyDescent="0.3">
      <c r="A740" s="4" t="s">
        <v>14</v>
      </c>
      <c r="B740">
        <v>15</v>
      </c>
      <c r="D740" t="str">
        <v>successful</v>
      </c>
      <c r="G740" t="str">
        <v/>
      </c>
    </row>
    <row r="741" spans="1:7" x14ac:dyDescent="0.3">
      <c r="A741" s="4" t="s">
        <v>14</v>
      </c>
      <c r="B741">
        <v>191</v>
      </c>
      <c r="D741" t="str">
        <v>successful</v>
      </c>
      <c r="G741" t="str">
        <v/>
      </c>
    </row>
    <row r="742" spans="1:7" x14ac:dyDescent="0.3">
      <c r="A742" s="4" t="s">
        <v>14</v>
      </c>
      <c r="B742">
        <v>16</v>
      </c>
      <c r="D742" t="str">
        <v/>
      </c>
      <c r="G742" t="str">
        <v>failed</v>
      </c>
    </row>
    <row r="743" spans="1:7" x14ac:dyDescent="0.3">
      <c r="A743" s="4" t="s">
        <v>20</v>
      </c>
      <c r="B743">
        <v>130</v>
      </c>
      <c r="D743" t="str">
        <v/>
      </c>
      <c r="G743" t="str">
        <v>failed</v>
      </c>
    </row>
    <row r="744" spans="1:7" x14ac:dyDescent="0.3">
      <c r="A744" s="4" t="s">
        <v>20</v>
      </c>
      <c r="B744">
        <v>122</v>
      </c>
      <c r="D744" t="str">
        <v/>
      </c>
      <c r="G744" t="str">
        <v>failed</v>
      </c>
    </row>
    <row r="745" spans="1:7" x14ac:dyDescent="0.3">
      <c r="A745" s="4" t="s">
        <v>14</v>
      </c>
      <c r="B745">
        <v>17</v>
      </c>
      <c r="D745" t="str">
        <v/>
      </c>
      <c r="G745" t="str">
        <v/>
      </c>
    </row>
    <row r="746" spans="1:7" x14ac:dyDescent="0.3">
      <c r="A746" s="4" t="s">
        <v>20</v>
      </c>
      <c r="B746">
        <v>140</v>
      </c>
      <c r="D746" t="str">
        <v/>
      </c>
      <c r="G746" t="str">
        <v/>
      </c>
    </row>
    <row r="747" spans="1:7" x14ac:dyDescent="0.3">
      <c r="A747" s="4" t="s">
        <v>14</v>
      </c>
      <c r="B747">
        <v>34</v>
      </c>
      <c r="D747" t="str">
        <v/>
      </c>
      <c r="G747" t="str">
        <v>failed</v>
      </c>
    </row>
    <row r="748" spans="1:7" x14ac:dyDescent="0.3">
      <c r="A748" s="4" t="s">
        <v>20</v>
      </c>
      <c r="B748">
        <v>3388</v>
      </c>
      <c r="D748" t="str">
        <v>successful</v>
      </c>
      <c r="G748" t="str">
        <v/>
      </c>
    </row>
    <row r="749" spans="1:7" x14ac:dyDescent="0.3">
      <c r="A749" s="4" t="s">
        <v>20</v>
      </c>
      <c r="B749">
        <v>280</v>
      </c>
      <c r="D749" t="str">
        <v/>
      </c>
      <c r="G749" t="str">
        <v>failed</v>
      </c>
    </row>
    <row r="750" spans="1:7" x14ac:dyDescent="0.3">
      <c r="A750" s="4" t="s">
        <v>74</v>
      </c>
      <c r="B750">
        <v>614</v>
      </c>
      <c r="D750" t="str">
        <v/>
      </c>
      <c r="G750" t="str">
        <v>failed</v>
      </c>
    </row>
    <row r="751" spans="1:7" x14ac:dyDescent="0.3">
      <c r="A751" s="4" t="s">
        <v>20</v>
      </c>
      <c r="B751">
        <v>366</v>
      </c>
      <c r="D751" t="str">
        <v/>
      </c>
      <c r="G751" t="str">
        <v>failed</v>
      </c>
    </row>
    <row r="752" spans="1:7" x14ac:dyDescent="0.3">
      <c r="A752" s="4" t="s">
        <v>14</v>
      </c>
      <c r="B752">
        <v>1</v>
      </c>
      <c r="D752" t="str">
        <v/>
      </c>
      <c r="G752" t="str">
        <v>failed</v>
      </c>
    </row>
    <row r="753" spans="1:7" x14ac:dyDescent="0.3">
      <c r="A753" s="4" t="s">
        <v>20</v>
      </c>
      <c r="B753">
        <v>270</v>
      </c>
      <c r="D753" t="str">
        <v/>
      </c>
      <c r="G753" t="str">
        <v>failed</v>
      </c>
    </row>
    <row r="754" spans="1:7" x14ac:dyDescent="0.3">
      <c r="A754" s="4" t="s">
        <v>74</v>
      </c>
      <c r="B754">
        <v>114</v>
      </c>
      <c r="D754" t="str">
        <v>successful</v>
      </c>
      <c r="G754" t="str">
        <v/>
      </c>
    </row>
    <row r="755" spans="1:7" x14ac:dyDescent="0.3">
      <c r="A755" s="4" t="s">
        <v>20</v>
      </c>
      <c r="B755">
        <v>137</v>
      </c>
      <c r="D755" t="str">
        <v>successful</v>
      </c>
      <c r="G755" t="str">
        <v/>
      </c>
    </row>
    <row r="756" spans="1:7" x14ac:dyDescent="0.3">
      <c r="A756" s="4" t="s">
        <v>20</v>
      </c>
      <c r="B756">
        <v>3205</v>
      </c>
      <c r="D756" t="str">
        <v/>
      </c>
      <c r="G756" t="str">
        <v>failed</v>
      </c>
    </row>
    <row r="757" spans="1:7" x14ac:dyDescent="0.3">
      <c r="A757" s="4" t="s">
        <v>20</v>
      </c>
      <c r="B757">
        <v>288</v>
      </c>
      <c r="D757" t="str">
        <v>successful</v>
      </c>
      <c r="G757" t="str">
        <v/>
      </c>
    </row>
    <row r="758" spans="1:7" x14ac:dyDescent="0.3">
      <c r="A758" s="4" t="s">
        <v>20</v>
      </c>
      <c r="B758">
        <v>148</v>
      </c>
      <c r="D758" t="str">
        <v>successful</v>
      </c>
      <c r="G758" t="str">
        <v/>
      </c>
    </row>
    <row r="759" spans="1:7" x14ac:dyDescent="0.3">
      <c r="A759" s="4" t="s">
        <v>20</v>
      </c>
      <c r="B759">
        <v>114</v>
      </c>
      <c r="D759" t="str">
        <v/>
      </c>
      <c r="G759" t="str">
        <v/>
      </c>
    </row>
    <row r="760" spans="1:7" x14ac:dyDescent="0.3">
      <c r="A760" s="4" t="s">
        <v>20</v>
      </c>
      <c r="B760">
        <v>1518</v>
      </c>
      <c r="D760" t="str">
        <v>successful</v>
      </c>
      <c r="G760" t="str">
        <v/>
      </c>
    </row>
    <row r="761" spans="1:7" x14ac:dyDescent="0.3">
      <c r="A761" s="4" t="s">
        <v>14</v>
      </c>
      <c r="B761">
        <v>1274</v>
      </c>
      <c r="D761" t="str">
        <v>successful</v>
      </c>
      <c r="G761" t="str">
        <v/>
      </c>
    </row>
    <row r="762" spans="1:7" x14ac:dyDescent="0.3">
      <c r="A762" s="4" t="s">
        <v>14</v>
      </c>
      <c r="B762">
        <v>210</v>
      </c>
      <c r="D762" t="str">
        <v>successful</v>
      </c>
      <c r="G762" t="str">
        <v/>
      </c>
    </row>
    <row r="763" spans="1:7" x14ac:dyDescent="0.3">
      <c r="A763" s="4" t="s">
        <v>20</v>
      </c>
      <c r="B763">
        <v>166</v>
      </c>
      <c r="D763" t="str">
        <v/>
      </c>
      <c r="G763" t="str">
        <v>failed</v>
      </c>
    </row>
    <row r="764" spans="1:7" x14ac:dyDescent="0.3">
      <c r="A764" s="4" t="s">
        <v>20</v>
      </c>
      <c r="B764">
        <v>100</v>
      </c>
      <c r="D764" t="str">
        <v/>
      </c>
      <c r="G764" t="str">
        <v>failed</v>
      </c>
    </row>
    <row r="765" spans="1:7" x14ac:dyDescent="0.3">
      <c r="A765" s="4" t="s">
        <v>20</v>
      </c>
      <c r="B765">
        <v>235</v>
      </c>
      <c r="D765" t="str">
        <v/>
      </c>
      <c r="G765" t="str">
        <v>failed</v>
      </c>
    </row>
    <row r="766" spans="1:7" x14ac:dyDescent="0.3">
      <c r="A766" s="4" t="s">
        <v>20</v>
      </c>
      <c r="B766">
        <v>148</v>
      </c>
      <c r="D766" t="str">
        <v/>
      </c>
      <c r="G766" t="str">
        <v/>
      </c>
    </row>
    <row r="767" spans="1:7" x14ac:dyDescent="0.3">
      <c r="A767" s="4" t="s">
        <v>20</v>
      </c>
      <c r="B767">
        <v>198</v>
      </c>
      <c r="D767" t="str">
        <v>successful</v>
      </c>
      <c r="G767" t="str">
        <v/>
      </c>
    </row>
    <row r="768" spans="1:7" x14ac:dyDescent="0.3">
      <c r="A768" s="4" t="s">
        <v>14</v>
      </c>
      <c r="B768">
        <v>248</v>
      </c>
      <c r="D768" t="str">
        <v/>
      </c>
      <c r="G768" t="str">
        <v>failed</v>
      </c>
    </row>
    <row r="769" spans="1:7" x14ac:dyDescent="0.3">
      <c r="A769" s="4" t="s">
        <v>14</v>
      </c>
      <c r="B769">
        <v>513</v>
      </c>
      <c r="D769" t="str">
        <v>successful</v>
      </c>
      <c r="G769" t="str">
        <v/>
      </c>
    </row>
    <row r="770" spans="1:7" x14ac:dyDescent="0.3">
      <c r="A770" s="4" t="s">
        <v>20</v>
      </c>
      <c r="B770">
        <v>150</v>
      </c>
      <c r="D770" t="str">
        <v>successful</v>
      </c>
      <c r="G770" t="str">
        <v/>
      </c>
    </row>
    <row r="771" spans="1:7" x14ac:dyDescent="0.3">
      <c r="A771" s="4" t="s">
        <v>14</v>
      </c>
      <c r="B771">
        <v>3410</v>
      </c>
      <c r="D771" t="str">
        <v>successful</v>
      </c>
      <c r="G771" t="str">
        <v/>
      </c>
    </row>
    <row r="772" spans="1:7" x14ac:dyDescent="0.3">
      <c r="A772" s="4" t="s">
        <v>20</v>
      </c>
      <c r="B772">
        <v>216</v>
      </c>
      <c r="D772" t="str">
        <v/>
      </c>
      <c r="G772" t="str">
        <v/>
      </c>
    </row>
    <row r="773" spans="1:7" x14ac:dyDescent="0.3">
      <c r="A773" s="4" t="s">
        <v>74</v>
      </c>
      <c r="B773">
        <v>26</v>
      </c>
      <c r="D773" t="str">
        <v/>
      </c>
      <c r="G773" t="str">
        <v/>
      </c>
    </row>
    <row r="774" spans="1:7" x14ac:dyDescent="0.3">
      <c r="A774" s="4" t="s">
        <v>20</v>
      </c>
      <c r="B774">
        <v>5139</v>
      </c>
      <c r="D774" t="str">
        <v/>
      </c>
      <c r="G774" t="str">
        <v>failed</v>
      </c>
    </row>
    <row r="775" spans="1:7" x14ac:dyDescent="0.3">
      <c r="A775" s="4" t="s">
        <v>20</v>
      </c>
      <c r="B775">
        <v>2353</v>
      </c>
      <c r="D775" t="str">
        <v>successful</v>
      </c>
      <c r="G775" t="str">
        <v/>
      </c>
    </row>
    <row r="776" spans="1:7" x14ac:dyDescent="0.3">
      <c r="A776" s="4" t="s">
        <v>20</v>
      </c>
      <c r="B776">
        <v>78</v>
      </c>
      <c r="D776" t="str">
        <v>successful</v>
      </c>
      <c r="G776" t="str">
        <v/>
      </c>
    </row>
    <row r="777" spans="1:7" x14ac:dyDescent="0.3">
      <c r="A777" s="4" t="s">
        <v>14</v>
      </c>
      <c r="B777">
        <v>10</v>
      </c>
      <c r="D777" t="str">
        <v/>
      </c>
      <c r="G777" t="str">
        <v>failed</v>
      </c>
    </row>
    <row r="778" spans="1:7" x14ac:dyDescent="0.3">
      <c r="A778" s="4" t="s">
        <v>14</v>
      </c>
      <c r="B778">
        <v>2201</v>
      </c>
      <c r="D778" t="str">
        <v/>
      </c>
      <c r="G778" t="str">
        <v>failed</v>
      </c>
    </row>
    <row r="779" spans="1:7" x14ac:dyDescent="0.3">
      <c r="A779" s="4" t="s">
        <v>14</v>
      </c>
      <c r="B779">
        <v>676</v>
      </c>
      <c r="D779" t="str">
        <v/>
      </c>
      <c r="G779" t="str">
        <v>failed</v>
      </c>
    </row>
    <row r="780" spans="1:7" x14ac:dyDescent="0.3">
      <c r="A780" s="4" t="s">
        <v>20</v>
      </c>
      <c r="B780">
        <v>174</v>
      </c>
      <c r="D780" t="str">
        <v>successful</v>
      </c>
      <c r="G780" t="str">
        <v/>
      </c>
    </row>
    <row r="781" spans="1:7" x14ac:dyDescent="0.3">
      <c r="A781" s="4" t="s">
        <v>14</v>
      </c>
      <c r="B781">
        <v>831</v>
      </c>
      <c r="D781" t="str">
        <v/>
      </c>
      <c r="G781" t="str">
        <v>failed</v>
      </c>
    </row>
    <row r="782" spans="1:7" x14ac:dyDescent="0.3">
      <c r="A782" s="4" t="s">
        <v>20</v>
      </c>
      <c r="B782">
        <v>164</v>
      </c>
      <c r="D782" t="str">
        <v>successful</v>
      </c>
      <c r="G782" t="str">
        <v/>
      </c>
    </row>
    <row r="783" spans="1:7" x14ac:dyDescent="0.3">
      <c r="A783" s="4" t="s">
        <v>74</v>
      </c>
      <c r="B783">
        <v>56</v>
      </c>
      <c r="D783" t="str">
        <v>successful</v>
      </c>
      <c r="G783" t="str">
        <v/>
      </c>
    </row>
    <row r="784" spans="1:7" x14ac:dyDescent="0.3">
      <c r="A784" s="4" t="s">
        <v>20</v>
      </c>
      <c r="B784">
        <v>161</v>
      </c>
      <c r="D784" t="str">
        <v>successful</v>
      </c>
      <c r="G784" t="str">
        <v/>
      </c>
    </row>
    <row r="785" spans="1:7" x14ac:dyDescent="0.3">
      <c r="A785" s="4" t="s">
        <v>20</v>
      </c>
      <c r="B785">
        <v>138</v>
      </c>
      <c r="D785" t="str">
        <v>successful</v>
      </c>
      <c r="G785" t="str">
        <v/>
      </c>
    </row>
    <row r="786" spans="1:7" x14ac:dyDescent="0.3">
      <c r="A786" s="4" t="s">
        <v>20</v>
      </c>
      <c r="B786">
        <v>3308</v>
      </c>
      <c r="D786" t="str">
        <v>successful</v>
      </c>
      <c r="G786" t="str">
        <v/>
      </c>
    </row>
    <row r="787" spans="1:7" x14ac:dyDescent="0.3">
      <c r="A787" s="4" t="s">
        <v>20</v>
      </c>
      <c r="B787">
        <v>127</v>
      </c>
      <c r="D787" t="str">
        <v>successful</v>
      </c>
      <c r="G787" t="str">
        <v/>
      </c>
    </row>
    <row r="788" spans="1:7" x14ac:dyDescent="0.3">
      <c r="A788" s="4" t="s">
        <v>20</v>
      </c>
      <c r="B788">
        <v>207</v>
      </c>
      <c r="D788" t="str">
        <v/>
      </c>
      <c r="G788" t="str">
        <v>failed</v>
      </c>
    </row>
    <row r="789" spans="1:7" x14ac:dyDescent="0.3">
      <c r="A789" s="4" t="s">
        <v>14</v>
      </c>
      <c r="B789">
        <v>859</v>
      </c>
      <c r="D789" t="str">
        <v/>
      </c>
      <c r="G789" t="str">
        <v>failed</v>
      </c>
    </row>
    <row r="790" spans="1:7" x14ac:dyDescent="0.3">
      <c r="A790" s="4" t="s">
        <v>47</v>
      </c>
      <c r="B790">
        <v>31</v>
      </c>
      <c r="D790" t="str">
        <v/>
      </c>
      <c r="G790" t="str">
        <v/>
      </c>
    </row>
    <row r="791" spans="1:7" x14ac:dyDescent="0.3">
      <c r="A791" s="4" t="s">
        <v>14</v>
      </c>
      <c r="B791">
        <v>45</v>
      </c>
      <c r="D791" t="str">
        <v/>
      </c>
      <c r="G791" t="str">
        <v>failed</v>
      </c>
    </row>
    <row r="792" spans="1:7" x14ac:dyDescent="0.3">
      <c r="A792" s="4" t="s">
        <v>74</v>
      </c>
      <c r="B792">
        <v>1113</v>
      </c>
      <c r="D792" t="str">
        <v>successful</v>
      </c>
      <c r="G792" t="str">
        <v/>
      </c>
    </row>
    <row r="793" spans="1:7" x14ac:dyDescent="0.3">
      <c r="A793" s="4" t="s">
        <v>14</v>
      </c>
      <c r="B793">
        <v>6</v>
      </c>
      <c r="D793" t="str">
        <v>successful</v>
      </c>
      <c r="G793" t="str">
        <v/>
      </c>
    </row>
    <row r="794" spans="1:7" x14ac:dyDescent="0.3">
      <c r="A794" s="4" t="s">
        <v>14</v>
      </c>
      <c r="B794">
        <v>7</v>
      </c>
      <c r="D794" t="str">
        <v/>
      </c>
      <c r="G794" t="str">
        <v>failed</v>
      </c>
    </row>
    <row r="795" spans="1:7" x14ac:dyDescent="0.3">
      <c r="A795" s="4" t="s">
        <v>20</v>
      </c>
      <c r="B795">
        <v>181</v>
      </c>
      <c r="D795" t="str">
        <v>successful</v>
      </c>
      <c r="G795" t="str">
        <v/>
      </c>
    </row>
    <row r="796" spans="1:7" x14ac:dyDescent="0.3">
      <c r="A796" s="4" t="s">
        <v>20</v>
      </c>
      <c r="B796">
        <v>110</v>
      </c>
      <c r="D796" t="str">
        <v>successful</v>
      </c>
      <c r="G796" t="str">
        <v/>
      </c>
    </row>
    <row r="797" spans="1:7" x14ac:dyDescent="0.3">
      <c r="A797" s="4" t="s">
        <v>14</v>
      </c>
      <c r="B797">
        <v>31</v>
      </c>
      <c r="D797" t="str">
        <v>successful</v>
      </c>
      <c r="G797" t="str">
        <v/>
      </c>
    </row>
    <row r="798" spans="1:7" x14ac:dyDescent="0.3">
      <c r="A798" s="4" t="s">
        <v>14</v>
      </c>
      <c r="B798">
        <v>78</v>
      </c>
      <c r="D798" t="str">
        <v>successful</v>
      </c>
      <c r="G798" t="str">
        <v/>
      </c>
    </row>
    <row r="799" spans="1:7" x14ac:dyDescent="0.3">
      <c r="A799" s="4" t="s">
        <v>20</v>
      </c>
      <c r="B799">
        <v>185</v>
      </c>
      <c r="D799" t="str">
        <v/>
      </c>
      <c r="G799" t="str">
        <v>failed</v>
      </c>
    </row>
    <row r="800" spans="1:7" x14ac:dyDescent="0.3">
      <c r="A800" s="4" t="s">
        <v>20</v>
      </c>
      <c r="B800">
        <v>121</v>
      </c>
      <c r="D800" t="str">
        <v>successful</v>
      </c>
      <c r="G800" t="str">
        <v/>
      </c>
    </row>
    <row r="801" spans="1:7" x14ac:dyDescent="0.3">
      <c r="A801" s="4" t="s">
        <v>14</v>
      </c>
      <c r="B801">
        <v>1225</v>
      </c>
      <c r="D801" t="str">
        <v>successful</v>
      </c>
      <c r="G801" t="str">
        <v/>
      </c>
    </row>
    <row r="802" spans="1:7" x14ac:dyDescent="0.3">
      <c r="A802" s="4" t="s">
        <v>14</v>
      </c>
      <c r="B802">
        <v>1</v>
      </c>
      <c r="D802" t="str">
        <v/>
      </c>
      <c r="G802" t="str">
        <v>failed</v>
      </c>
    </row>
    <row r="803" spans="1:7" x14ac:dyDescent="0.3">
      <c r="A803" s="4" t="s">
        <v>20</v>
      </c>
      <c r="B803">
        <v>106</v>
      </c>
      <c r="D803" t="str">
        <v>successful</v>
      </c>
      <c r="G803" t="str">
        <v/>
      </c>
    </row>
    <row r="804" spans="1:7" x14ac:dyDescent="0.3">
      <c r="A804" s="4" t="s">
        <v>20</v>
      </c>
      <c r="B804">
        <v>142</v>
      </c>
      <c r="D804" t="str">
        <v/>
      </c>
      <c r="G804" t="str">
        <v/>
      </c>
    </row>
    <row r="805" spans="1:7" x14ac:dyDescent="0.3">
      <c r="A805" s="4" t="s">
        <v>20</v>
      </c>
      <c r="B805">
        <v>233</v>
      </c>
      <c r="D805" t="str">
        <v/>
      </c>
      <c r="G805" t="str">
        <v>failed</v>
      </c>
    </row>
    <row r="806" spans="1:7" x14ac:dyDescent="0.3">
      <c r="A806" s="4" t="s">
        <v>20</v>
      </c>
      <c r="B806">
        <v>218</v>
      </c>
      <c r="D806" t="str">
        <v>successful</v>
      </c>
      <c r="G806" t="str">
        <v/>
      </c>
    </row>
    <row r="807" spans="1:7" x14ac:dyDescent="0.3">
      <c r="A807" s="4" t="s">
        <v>14</v>
      </c>
      <c r="B807">
        <v>67</v>
      </c>
      <c r="D807" t="str">
        <v/>
      </c>
      <c r="G807" t="str">
        <v>failed</v>
      </c>
    </row>
    <row r="808" spans="1:7" x14ac:dyDescent="0.3">
      <c r="A808" s="4" t="s">
        <v>20</v>
      </c>
      <c r="B808">
        <v>76</v>
      </c>
      <c r="D808" t="str">
        <v/>
      </c>
      <c r="G808" t="str">
        <v>failed</v>
      </c>
    </row>
    <row r="809" spans="1:7" x14ac:dyDescent="0.3">
      <c r="A809" s="4" t="s">
        <v>20</v>
      </c>
      <c r="B809">
        <v>43</v>
      </c>
      <c r="D809" t="str">
        <v>successful</v>
      </c>
      <c r="G809" t="str">
        <v/>
      </c>
    </row>
    <row r="810" spans="1:7" x14ac:dyDescent="0.3">
      <c r="A810" s="4" t="s">
        <v>14</v>
      </c>
      <c r="B810">
        <v>19</v>
      </c>
      <c r="D810" t="str">
        <v>successful</v>
      </c>
      <c r="G810" t="str">
        <v/>
      </c>
    </row>
    <row r="811" spans="1:7" x14ac:dyDescent="0.3">
      <c r="A811" s="4" t="s">
        <v>14</v>
      </c>
      <c r="B811">
        <v>2108</v>
      </c>
      <c r="D811" t="str">
        <v>successful</v>
      </c>
      <c r="G811" t="str">
        <v/>
      </c>
    </row>
    <row r="812" spans="1:7" x14ac:dyDescent="0.3">
      <c r="A812" s="4" t="s">
        <v>20</v>
      </c>
      <c r="B812">
        <v>221</v>
      </c>
      <c r="D812" t="str">
        <v>successful</v>
      </c>
      <c r="G812" t="str">
        <v/>
      </c>
    </row>
    <row r="813" spans="1:7" x14ac:dyDescent="0.3">
      <c r="A813" s="4" t="s">
        <v>14</v>
      </c>
      <c r="B813">
        <v>679</v>
      </c>
      <c r="D813" t="str">
        <v/>
      </c>
      <c r="G813" t="str">
        <v>failed</v>
      </c>
    </row>
    <row r="814" spans="1:7" x14ac:dyDescent="0.3">
      <c r="A814" s="4" t="s">
        <v>20</v>
      </c>
      <c r="B814">
        <v>2805</v>
      </c>
      <c r="D814" t="str">
        <v/>
      </c>
      <c r="G814" t="str">
        <v>failed</v>
      </c>
    </row>
    <row r="815" spans="1:7" x14ac:dyDescent="0.3">
      <c r="A815" s="4" t="s">
        <v>20</v>
      </c>
      <c r="B815">
        <v>68</v>
      </c>
      <c r="D815" t="str">
        <v/>
      </c>
      <c r="G815" t="str">
        <v>failed</v>
      </c>
    </row>
    <row r="816" spans="1:7" x14ac:dyDescent="0.3">
      <c r="A816" s="4" t="s">
        <v>14</v>
      </c>
      <c r="B816">
        <v>36</v>
      </c>
      <c r="D816" t="str">
        <v>successful</v>
      </c>
      <c r="G816" t="str">
        <v/>
      </c>
    </row>
    <row r="817" spans="1:7" x14ac:dyDescent="0.3">
      <c r="A817" s="4" t="s">
        <v>20</v>
      </c>
      <c r="B817">
        <v>183</v>
      </c>
      <c r="D817" t="str">
        <v/>
      </c>
      <c r="G817" t="str">
        <v/>
      </c>
    </row>
    <row r="818" spans="1:7" x14ac:dyDescent="0.3">
      <c r="A818" s="4" t="s">
        <v>20</v>
      </c>
      <c r="B818">
        <v>133</v>
      </c>
      <c r="D818" t="str">
        <v>successful</v>
      </c>
      <c r="G818" t="str">
        <v/>
      </c>
    </row>
    <row r="819" spans="1:7" x14ac:dyDescent="0.3">
      <c r="A819" s="4" t="s">
        <v>20</v>
      </c>
      <c r="B819">
        <v>2489</v>
      </c>
      <c r="D819" t="str">
        <v>successful</v>
      </c>
      <c r="G819" t="str">
        <v/>
      </c>
    </row>
    <row r="820" spans="1:7" x14ac:dyDescent="0.3">
      <c r="A820" s="4" t="s">
        <v>20</v>
      </c>
      <c r="B820">
        <v>69</v>
      </c>
      <c r="D820" t="str">
        <v>successful</v>
      </c>
      <c r="G820" t="str">
        <v/>
      </c>
    </row>
    <row r="821" spans="1:7" x14ac:dyDescent="0.3">
      <c r="A821" s="4" t="s">
        <v>14</v>
      </c>
      <c r="B821">
        <v>47</v>
      </c>
      <c r="D821" t="str">
        <v>successful</v>
      </c>
      <c r="G821" t="str">
        <v/>
      </c>
    </row>
    <row r="822" spans="1:7" x14ac:dyDescent="0.3">
      <c r="A822" s="4" t="s">
        <v>20</v>
      </c>
      <c r="B822">
        <v>279</v>
      </c>
      <c r="D822" t="str">
        <v/>
      </c>
      <c r="G822" t="str">
        <v>failed</v>
      </c>
    </row>
    <row r="823" spans="1:7" x14ac:dyDescent="0.3">
      <c r="A823" s="4" t="s">
        <v>20</v>
      </c>
      <c r="B823">
        <v>210</v>
      </c>
      <c r="D823" t="str">
        <v/>
      </c>
      <c r="G823" t="str">
        <v/>
      </c>
    </row>
    <row r="824" spans="1:7" x14ac:dyDescent="0.3">
      <c r="A824" s="4" t="s">
        <v>20</v>
      </c>
      <c r="B824">
        <v>2100</v>
      </c>
      <c r="D824" t="str">
        <v>successful</v>
      </c>
      <c r="G824" t="str">
        <v/>
      </c>
    </row>
    <row r="825" spans="1:7" x14ac:dyDescent="0.3">
      <c r="A825" s="4" t="s">
        <v>20</v>
      </c>
      <c r="B825">
        <v>252</v>
      </c>
      <c r="D825" t="str">
        <v>successful</v>
      </c>
      <c r="G825" t="str">
        <v/>
      </c>
    </row>
    <row r="826" spans="1:7" x14ac:dyDescent="0.3">
      <c r="A826" s="4" t="s">
        <v>20</v>
      </c>
      <c r="B826">
        <v>1280</v>
      </c>
      <c r="D826" t="str">
        <v/>
      </c>
      <c r="G826" t="str">
        <v>failed</v>
      </c>
    </row>
    <row r="827" spans="1:7" x14ac:dyDescent="0.3">
      <c r="A827" s="4" t="s">
        <v>20</v>
      </c>
      <c r="B827">
        <v>157</v>
      </c>
      <c r="D827" t="str">
        <v/>
      </c>
      <c r="G827" t="str">
        <v>failed</v>
      </c>
    </row>
    <row r="828" spans="1:7" x14ac:dyDescent="0.3">
      <c r="A828" s="4" t="s">
        <v>20</v>
      </c>
      <c r="B828">
        <v>194</v>
      </c>
      <c r="D828" t="str">
        <v/>
      </c>
      <c r="G828" t="str">
        <v>failed</v>
      </c>
    </row>
    <row r="829" spans="1:7" x14ac:dyDescent="0.3">
      <c r="A829" s="4" t="s">
        <v>20</v>
      </c>
      <c r="B829">
        <v>82</v>
      </c>
      <c r="D829" t="str">
        <v/>
      </c>
      <c r="G829" t="str">
        <v>failed</v>
      </c>
    </row>
    <row r="830" spans="1:7" x14ac:dyDescent="0.3">
      <c r="A830" s="4" t="s">
        <v>14</v>
      </c>
      <c r="B830">
        <v>70</v>
      </c>
      <c r="D830" t="str">
        <v/>
      </c>
      <c r="G830" t="str">
        <v>failed</v>
      </c>
    </row>
    <row r="831" spans="1:7" x14ac:dyDescent="0.3">
      <c r="A831" s="4" t="s">
        <v>14</v>
      </c>
      <c r="B831">
        <v>154</v>
      </c>
      <c r="D831" t="str">
        <v/>
      </c>
      <c r="G831" t="str">
        <v>failed</v>
      </c>
    </row>
    <row r="832" spans="1:7" x14ac:dyDescent="0.3">
      <c r="A832" s="4" t="s">
        <v>14</v>
      </c>
      <c r="B832">
        <v>22</v>
      </c>
      <c r="D832" t="str">
        <v/>
      </c>
      <c r="G832" t="str">
        <v>failed</v>
      </c>
    </row>
    <row r="833" spans="1:7" x14ac:dyDescent="0.3">
      <c r="A833" s="4" t="s">
        <v>20</v>
      </c>
      <c r="B833">
        <v>4233</v>
      </c>
      <c r="D833" t="str">
        <v>successful</v>
      </c>
      <c r="G833" t="str">
        <v/>
      </c>
    </row>
    <row r="834" spans="1:7" x14ac:dyDescent="0.3">
      <c r="A834" s="4" t="s">
        <v>20</v>
      </c>
      <c r="B834">
        <v>1297</v>
      </c>
      <c r="D834" t="str">
        <v/>
      </c>
      <c r="G834" t="str">
        <v>failed</v>
      </c>
    </row>
    <row r="835" spans="1:7" x14ac:dyDescent="0.3">
      <c r="A835" s="4" t="s">
        <v>20</v>
      </c>
      <c r="B835">
        <v>165</v>
      </c>
      <c r="D835" t="str">
        <v>successful</v>
      </c>
      <c r="G835" t="str">
        <v/>
      </c>
    </row>
    <row r="836" spans="1:7" x14ac:dyDescent="0.3">
      <c r="A836" s="4" t="s">
        <v>20</v>
      </c>
      <c r="B836">
        <v>119</v>
      </c>
      <c r="D836" t="str">
        <v>successful</v>
      </c>
      <c r="G836" t="str">
        <v/>
      </c>
    </row>
    <row r="837" spans="1:7" x14ac:dyDescent="0.3">
      <c r="A837" s="4" t="s">
        <v>14</v>
      </c>
      <c r="B837">
        <v>1758</v>
      </c>
      <c r="D837" t="str">
        <v>successful</v>
      </c>
      <c r="G837" t="str">
        <v/>
      </c>
    </row>
    <row r="838" spans="1:7" x14ac:dyDescent="0.3">
      <c r="A838" s="4" t="s">
        <v>14</v>
      </c>
      <c r="B838">
        <v>94</v>
      </c>
      <c r="D838" t="str">
        <v/>
      </c>
      <c r="G838" t="str">
        <v>failed</v>
      </c>
    </row>
    <row r="839" spans="1:7" x14ac:dyDescent="0.3">
      <c r="A839" s="4" t="s">
        <v>20</v>
      </c>
      <c r="B839">
        <v>1797</v>
      </c>
      <c r="D839" t="str">
        <v>successful</v>
      </c>
      <c r="G839" t="str">
        <v/>
      </c>
    </row>
    <row r="840" spans="1:7" x14ac:dyDescent="0.3">
      <c r="A840" s="4" t="s">
        <v>20</v>
      </c>
      <c r="B840">
        <v>261</v>
      </c>
      <c r="D840" t="str">
        <v>successful</v>
      </c>
      <c r="G840" t="str">
        <v/>
      </c>
    </row>
    <row r="841" spans="1:7" x14ac:dyDescent="0.3">
      <c r="A841" s="4" t="s">
        <v>20</v>
      </c>
      <c r="B841">
        <v>157</v>
      </c>
      <c r="D841" t="str">
        <v>successful</v>
      </c>
      <c r="G841" t="str">
        <v/>
      </c>
    </row>
    <row r="842" spans="1:7" x14ac:dyDescent="0.3">
      <c r="A842" s="4" t="s">
        <v>20</v>
      </c>
      <c r="B842">
        <v>3533</v>
      </c>
      <c r="D842" t="str">
        <v/>
      </c>
      <c r="G842" t="str">
        <v/>
      </c>
    </row>
    <row r="843" spans="1:7" x14ac:dyDescent="0.3">
      <c r="A843" s="4" t="s">
        <v>20</v>
      </c>
      <c r="B843">
        <v>155</v>
      </c>
      <c r="D843" t="str">
        <v/>
      </c>
      <c r="G843" t="str">
        <v>failed</v>
      </c>
    </row>
    <row r="844" spans="1:7" x14ac:dyDescent="0.3">
      <c r="A844" s="4" t="s">
        <v>20</v>
      </c>
      <c r="B844">
        <v>132</v>
      </c>
      <c r="D844" t="str">
        <v/>
      </c>
      <c r="G844" t="str">
        <v>failed</v>
      </c>
    </row>
    <row r="845" spans="1:7" x14ac:dyDescent="0.3">
      <c r="A845" s="4" t="s">
        <v>14</v>
      </c>
      <c r="B845">
        <v>33</v>
      </c>
      <c r="D845" t="str">
        <v>successful</v>
      </c>
      <c r="G845" t="str">
        <v/>
      </c>
    </row>
    <row r="846" spans="1:7" x14ac:dyDescent="0.3">
      <c r="A846" s="4" t="s">
        <v>74</v>
      </c>
      <c r="B846">
        <v>94</v>
      </c>
      <c r="D846" t="str">
        <v/>
      </c>
      <c r="G846" t="str">
        <v/>
      </c>
    </row>
    <row r="847" spans="1:7" x14ac:dyDescent="0.3">
      <c r="A847" s="4" t="s">
        <v>20</v>
      </c>
      <c r="B847">
        <v>1354</v>
      </c>
      <c r="D847" t="str">
        <v/>
      </c>
      <c r="G847" t="str">
        <v>failed</v>
      </c>
    </row>
    <row r="848" spans="1:7" x14ac:dyDescent="0.3">
      <c r="A848" s="4" t="s">
        <v>20</v>
      </c>
      <c r="B848">
        <v>48</v>
      </c>
      <c r="D848" t="str">
        <v>successful</v>
      </c>
      <c r="G848" t="str">
        <v/>
      </c>
    </row>
    <row r="849" spans="1:7" x14ac:dyDescent="0.3">
      <c r="A849" s="4" t="s">
        <v>20</v>
      </c>
      <c r="B849">
        <v>110</v>
      </c>
      <c r="D849" t="str">
        <v>successful</v>
      </c>
      <c r="G849" t="str">
        <v/>
      </c>
    </row>
    <row r="850" spans="1:7" x14ac:dyDescent="0.3">
      <c r="A850" s="4" t="s">
        <v>20</v>
      </c>
      <c r="B850">
        <v>172</v>
      </c>
      <c r="D850" t="str">
        <v/>
      </c>
      <c r="G850" t="str">
        <v>failed</v>
      </c>
    </row>
    <row r="851" spans="1:7" x14ac:dyDescent="0.3">
      <c r="A851" s="4" t="s">
        <v>20</v>
      </c>
      <c r="B851">
        <v>307</v>
      </c>
      <c r="D851" t="str">
        <v>successful</v>
      </c>
      <c r="G851" t="str">
        <v/>
      </c>
    </row>
    <row r="852" spans="1:7" x14ac:dyDescent="0.3">
      <c r="A852" s="4" t="s">
        <v>14</v>
      </c>
      <c r="B852">
        <v>1</v>
      </c>
      <c r="D852" t="str">
        <v/>
      </c>
      <c r="G852" t="str">
        <v>failed</v>
      </c>
    </row>
    <row r="853" spans="1:7" x14ac:dyDescent="0.3">
      <c r="A853" s="4" t="s">
        <v>20</v>
      </c>
      <c r="B853">
        <v>160</v>
      </c>
      <c r="D853" t="str">
        <v/>
      </c>
      <c r="G853" t="str">
        <v>failed</v>
      </c>
    </row>
    <row r="854" spans="1:7" x14ac:dyDescent="0.3">
      <c r="A854" s="4" t="s">
        <v>14</v>
      </c>
      <c r="B854">
        <v>31</v>
      </c>
      <c r="D854" t="str">
        <v>successful</v>
      </c>
      <c r="G854" t="str">
        <v/>
      </c>
    </row>
    <row r="855" spans="1:7" x14ac:dyDescent="0.3">
      <c r="A855" s="4" t="s">
        <v>20</v>
      </c>
      <c r="B855">
        <v>1467</v>
      </c>
      <c r="D855" t="str">
        <v/>
      </c>
      <c r="G855" t="str">
        <v>failed</v>
      </c>
    </row>
    <row r="856" spans="1:7" x14ac:dyDescent="0.3">
      <c r="A856" s="4" t="s">
        <v>20</v>
      </c>
      <c r="B856">
        <v>2662</v>
      </c>
      <c r="D856" t="str">
        <v/>
      </c>
      <c r="G856" t="str">
        <v>failed</v>
      </c>
    </row>
    <row r="857" spans="1:7" x14ac:dyDescent="0.3">
      <c r="A857" s="4" t="s">
        <v>20</v>
      </c>
      <c r="B857">
        <v>452</v>
      </c>
      <c r="D857" t="str">
        <v>successful</v>
      </c>
      <c r="G857" t="str">
        <v/>
      </c>
    </row>
    <row r="858" spans="1:7" x14ac:dyDescent="0.3">
      <c r="A858" s="4" t="s">
        <v>20</v>
      </c>
      <c r="B858">
        <v>158</v>
      </c>
      <c r="D858" t="str">
        <v>successful</v>
      </c>
      <c r="G858" t="str">
        <v/>
      </c>
    </row>
    <row r="859" spans="1:7" x14ac:dyDescent="0.3">
      <c r="A859" s="4" t="s">
        <v>20</v>
      </c>
      <c r="B859">
        <v>225</v>
      </c>
      <c r="D859" t="str">
        <v/>
      </c>
      <c r="G859" t="str">
        <v>failed</v>
      </c>
    </row>
    <row r="860" spans="1:7" x14ac:dyDescent="0.3">
      <c r="A860" s="4" t="s">
        <v>14</v>
      </c>
      <c r="B860">
        <v>35</v>
      </c>
      <c r="D860" t="str">
        <v/>
      </c>
      <c r="G860" t="str">
        <v>failed</v>
      </c>
    </row>
    <row r="861" spans="1:7" x14ac:dyDescent="0.3">
      <c r="A861" s="4" t="s">
        <v>14</v>
      </c>
      <c r="B861">
        <v>63</v>
      </c>
      <c r="D861" t="str">
        <v/>
      </c>
      <c r="G861" t="str">
        <v>failed</v>
      </c>
    </row>
    <row r="862" spans="1:7" x14ac:dyDescent="0.3">
      <c r="A862" s="4" t="s">
        <v>20</v>
      </c>
      <c r="B862">
        <v>65</v>
      </c>
      <c r="D862" t="str">
        <v>successful</v>
      </c>
      <c r="G862" t="str">
        <v/>
      </c>
    </row>
    <row r="863" spans="1:7" x14ac:dyDescent="0.3">
      <c r="A863" s="4" t="s">
        <v>20</v>
      </c>
      <c r="B863">
        <v>163</v>
      </c>
      <c r="D863" t="str">
        <v>successful</v>
      </c>
      <c r="G863" t="str">
        <v/>
      </c>
    </row>
    <row r="864" spans="1:7" x14ac:dyDescent="0.3">
      <c r="A864" s="4" t="s">
        <v>20</v>
      </c>
      <c r="B864">
        <v>85</v>
      </c>
      <c r="D864" t="str">
        <v>successful</v>
      </c>
      <c r="G864" t="str">
        <v/>
      </c>
    </row>
    <row r="865" spans="1:7" x14ac:dyDescent="0.3">
      <c r="A865" s="4" t="s">
        <v>20</v>
      </c>
      <c r="B865">
        <v>217</v>
      </c>
      <c r="D865" t="str">
        <v/>
      </c>
      <c r="G865" t="str">
        <v/>
      </c>
    </row>
    <row r="866" spans="1:7" x14ac:dyDescent="0.3">
      <c r="A866" s="4" t="s">
        <v>20</v>
      </c>
      <c r="B866">
        <v>150</v>
      </c>
      <c r="D866" t="str">
        <v>successful</v>
      </c>
      <c r="G866" t="str">
        <v/>
      </c>
    </row>
    <row r="867" spans="1:7" x14ac:dyDescent="0.3">
      <c r="A867" s="4" t="s">
        <v>20</v>
      </c>
      <c r="B867">
        <v>3272</v>
      </c>
      <c r="D867" t="str">
        <v>successful</v>
      </c>
      <c r="G867" t="str">
        <v/>
      </c>
    </row>
    <row r="868" spans="1:7" x14ac:dyDescent="0.3">
      <c r="A868" s="4" t="s">
        <v>74</v>
      </c>
      <c r="B868">
        <v>898</v>
      </c>
      <c r="D868" t="str">
        <v/>
      </c>
      <c r="G868" t="str">
        <v>failed</v>
      </c>
    </row>
    <row r="869" spans="1:7" x14ac:dyDescent="0.3">
      <c r="A869" s="4" t="s">
        <v>20</v>
      </c>
      <c r="B869">
        <v>300</v>
      </c>
      <c r="D869" t="str">
        <v>successful</v>
      </c>
      <c r="G869" t="str">
        <v/>
      </c>
    </row>
    <row r="870" spans="1:7" x14ac:dyDescent="0.3">
      <c r="A870" s="4" t="s">
        <v>20</v>
      </c>
      <c r="B870">
        <v>126</v>
      </c>
      <c r="D870" t="str">
        <v/>
      </c>
      <c r="G870" t="str">
        <v>failed</v>
      </c>
    </row>
    <row r="871" spans="1:7" x14ac:dyDescent="0.3">
      <c r="A871" s="4" t="s">
        <v>14</v>
      </c>
      <c r="B871">
        <v>526</v>
      </c>
      <c r="D871" t="str">
        <v/>
      </c>
      <c r="G871" t="str">
        <v/>
      </c>
    </row>
    <row r="872" spans="1:7" x14ac:dyDescent="0.3">
      <c r="A872" s="4" t="s">
        <v>14</v>
      </c>
      <c r="B872">
        <v>121</v>
      </c>
      <c r="D872" t="str">
        <v/>
      </c>
      <c r="G872" t="str">
        <v>failed</v>
      </c>
    </row>
    <row r="873" spans="1:7" x14ac:dyDescent="0.3">
      <c r="A873" s="4" t="s">
        <v>20</v>
      </c>
      <c r="B873">
        <v>2320</v>
      </c>
      <c r="D873" t="str">
        <v>successful</v>
      </c>
      <c r="G873" t="str">
        <v/>
      </c>
    </row>
    <row r="874" spans="1:7" x14ac:dyDescent="0.3">
      <c r="A874" s="4" t="s">
        <v>20</v>
      </c>
      <c r="B874">
        <v>81</v>
      </c>
      <c r="D874" t="str">
        <v/>
      </c>
      <c r="G874" t="str">
        <v>failed</v>
      </c>
    </row>
    <row r="875" spans="1:7" x14ac:dyDescent="0.3">
      <c r="A875" s="4" t="s">
        <v>20</v>
      </c>
      <c r="B875">
        <v>1887</v>
      </c>
      <c r="D875" t="str">
        <v>successful</v>
      </c>
      <c r="G875" t="str">
        <v/>
      </c>
    </row>
    <row r="876" spans="1:7" x14ac:dyDescent="0.3">
      <c r="A876" s="4" t="s">
        <v>20</v>
      </c>
      <c r="B876">
        <v>4358</v>
      </c>
      <c r="D876" t="str">
        <v>successful</v>
      </c>
      <c r="G876" t="str">
        <v/>
      </c>
    </row>
    <row r="877" spans="1:7" x14ac:dyDescent="0.3">
      <c r="A877" s="4" t="s">
        <v>14</v>
      </c>
      <c r="B877">
        <v>67</v>
      </c>
      <c r="D877" t="str">
        <v/>
      </c>
      <c r="G877" t="str">
        <v/>
      </c>
    </row>
    <row r="878" spans="1:7" x14ac:dyDescent="0.3">
      <c r="A878" s="4" t="s">
        <v>14</v>
      </c>
      <c r="B878">
        <v>57</v>
      </c>
      <c r="D878" t="str">
        <v>successful</v>
      </c>
      <c r="G878" t="str">
        <v/>
      </c>
    </row>
    <row r="879" spans="1:7" x14ac:dyDescent="0.3">
      <c r="A879" s="4" t="s">
        <v>14</v>
      </c>
      <c r="B879">
        <v>1229</v>
      </c>
      <c r="D879" t="str">
        <v/>
      </c>
      <c r="G879" t="str">
        <v>failed</v>
      </c>
    </row>
    <row r="880" spans="1:7" x14ac:dyDescent="0.3">
      <c r="A880" s="4" t="s">
        <v>14</v>
      </c>
      <c r="B880">
        <v>12</v>
      </c>
      <c r="D880" t="str">
        <v/>
      </c>
      <c r="G880" t="str">
        <v>failed</v>
      </c>
    </row>
    <row r="881" spans="1:7" x14ac:dyDescent="0.3">
      <c r="A881" s="4" t="s">
        <v>20</v>
      </c>
      <c r="B881">
        <v>53</v>
      </c>
      <c r="D881" t="str">
        <v>successful</v>
      </c>
      <c r="G881" t="str">
        <v/>
      </c>
    </row>
    <row r="882" spans="1:7" x14ac:dyDescent="0.3">
      <c r="A882" s="4" t="s">
        <v>20</v>
      </c>
      <c r="B882">
        <v>2414</v>
      </c>
      <c r="D882" t="str">
        <v/>
      </c>
      <c r="G882" t="str">
        <v>failed</v>
      </c>
    </row>
    <row r="883" spans="1:7" x14ac:dyDescent="0.3">
      <c r="A883" s="4" t="s">
        <v>14</v>
      </c>
      <c r="B883">
        <v>452</v>
      </c>
      <c r="D883" t="str">
        <v>successful</v>
      </c>
      <c r="G883" t="str">
        <v/>
      </c>
    </row>
    <row r="884" spans="1:7" x14ac:dyDescent="0.3">
      <c r="A884" s="4" t="s">
        <v>20</v>
      </c>
      <c r="B884">
        <v>80</v>
      </c>
      <c r="D884" t="str">
        <v>successful</v>
      </c>
      <c r="G884" t="str">
        <v/>
      </c>
    </row>
    <row r="885" spans="1:7" x14ac:dyDescent="0.3">
      <c r="A885" s="4" t="s">
        <v>20</v>
      </c>
      <c r="B885">
        <v>193</v>
      </c>
      <c r="D885" t="str">
        <v>successful</v>
      </c>
      <c r="G885" t="str">
        <v/>
      </c>
    </row>
    <row r="886" spans="1:7" x14ac:dyDescent="0.3">
      <c r="A886" s="4" t="s">
        <v>14</v>
      </c>
      <c r="B886">
        <v>1886</v>
      </c>
      <c r="D886" t="str">
        <v>successful</v>
      </c>
      <c r="G886" t="str">
        <v/>
      </c>
    </row>
    <row r="887" spans="1:7" x14ac:dyDescent="0.3">
      <c r="A887" s="4" t="s">
        <v>20</v>
      </c>
      <c r="B887">
        <v>52</v>
      </c>
      <c r="D887" t="str">
        <v/>
      </c>
      <c r="G887" t="str">
        <v>failed</v>
      </c>
    </row>
    <row r="888" spans="1:7" x14ac:dyDescent="0.3">
      <c r="A888" s="4" t="s">
        <v>14</v>
      </c>
      <c r="B888">
        <v>1825</v>
      </c>
      <c r="D888" t="str">
        <v>successful</v>
      </c>
      <c r="G888" t="str">
        <v/>
      </c>
    </row>
    <row r="889" spans="1:7" x14ac:dyDescent="0.3">
      <c r="A889" s="4" t="s">
        <v>14</v>
      </c>
      <c r="B889">
        <v>31</v>
      </c>
      <c r="D889" t="str">
        <v/>
      </c>
      <c r="G889" t="str">
        <v>failed</v>
      </c>
    </row>
    <row r="890" spans="1:7" x14ac:dyDescent="0.3">
      <c r="A890" s="4" t="s">
        <v>20</v>
      </c>
      <c r="B890">
        <v>290</v>
      </c>
      <c r="D890" t="str">
        <v>successful</v>
      </c>
      <c r="G890" t="str">
        <v/>
      </c>
    </row>
    <row r="891" spans="1:7" x14ac:dyDescent="0.3">
      <c r="A891" s="4" t="s">
        <v>20</v>
      </c>
      <c r="B891">
        <v>122</v>
      </c>
      <c r="D891" t="str">
        <v>successful</v>
      </c>
      <c r="G891" t="str">
        <v/>
      </c>
    </row>
    <row r="892" spans="1:7" x14ac:dyDescent="0.3">
      <c r="A892" s="4" t="s">
        <v>20</v>
      </c>
      <c r="B892">
        <v>1470</v>
      </c>
      <c r="D892" t="str">
        <v/>
      </c>
      <c r="G892" t="str">
        <v>failed</v>
      </c>
    </row>
    <row r="893" spans="1:7" x14ac:dyDescent="0.3">
      <c r="A893" s="4" t="s">
        <v>20</v>
      </c>
      <c r="B893">
        <v>165</v>
      </c>
      <c r="D893" t="str">
        <v/>
      </c>
      <c r="G893" t="str">
        <v>failed</v>
      </c>
    </row>
    <row r="894" spans="1:7" x14ac:dyDescent="0.3">
      <c r="A894" s="4" t="s">
        <v>20</v>
      </c>
      <c r="B894">
        <v>182</v>
      </c>
      <c r="D894" t="str">
        <v/>
      </c>
      <c r="G894" t="str">
        <v>failed</v>
      </c>
    </row>
    <row r="895" spans="1:7" x14ac:dyDescent="0.3">
      <c r="A895" s="4" t="s">
        <v>20</v>
      </c>
      <c r="B895">
        <v>199</v>
      </c>
      <c r="D895" t="str">
        <v>successful</v>
      </c>
      <c r="G895" t="str">
        <v/>
      </c>
    </row>
    <row r="896" spans="1:7" x14ac:dyDescent="0.3">
      <c r="A896" s="4" t="s">
        <v>20</v>
      </c>
      <c r="B896">
        <v>56</v>
      </c>
      <c r="D896" t="str">
        <v>successful</v>
      </c>
      <c r="G896" t="str">
        <v/>
      </c>
    </row>
    <row r="897" spans="1:7" x14ac:dyDescent="0.3">
      <c r="A897" s="4" t="s">
        <v>14</v>
      </c>
      <c r="B897">
        <v>107</v>
      </c>
      <c r="D897" t="str">
        <v>successful</v>
      </c>
      <c r="G897" t="str">
        <v/>
      </c>
    </row>
    <row r="898" spans="1:7" x14ac:dyDescent="0.3">
      <c r="A898" s="4" t="s">
        <v>20</v>
      </c>
      <c r="B898">
        <v>1460</v>
      </c>
      <c r="D898" t="str">
        <v/>
      </c>
      <c r="G898" t="str">
        <v>failed</v>
      </c>
    </row>
    <row r="899" spans="1:7" x14ac:dyDescent="0.3">
      <c r="A899" s="4" t="s">
        <v>14</v>
      </c>
      <c r="B899">
        <v>27</v>
      </c>
      <c r="D899" t="str">
        <v>successful</v>
      </c>
      <c r="G899" t="str">
        <v/>
      </c>
    </row>
    <row r="900" spans="1:7" x14ac:dyDescent="0.3">
      <c r="A900" s="4" t="s">
        <v>14</v>
      </c>
      <c r="B900">
        <v>1221</v>
      </c>
      <c r="D900" t="str">
        <v>successful</v>
      </c>
      <c r="G900" t="str">
        <v/>
      </c>
    </row>
    <row r="901" spans="1:7" x14ac:dyDescent="0.3">
      <c r="A901" s="4" t="s">
        <v>20</v>
      </c>
      <c r="B901">
        <v>123</v>
      </c>
      <c r="D901" t="str">
        <v/>
      </c>
      <c r="G901" t="str">
        <v/>
      </c>
    </row>
    <row r="902" spans="1:7" x14ac:dyDescent="0.3">
      <c r="A902" s="4" t="s">
        <v>14</v>
      </c>
      <c r="B902">
        <v>1</v>
      </c>
      <c r="D902" t="str">
        <v>successful</v>
      </c>
      <c r="G902" t="str">
        <v/>
      </c>
    </row>
    <row r="903" spans="1:7" x14ac:dyDescent="0.3">
      <c r="A903" s="4" t="s">
        <v>20</v>
      </c>
      <c r="B903">
        <v>159</v>
      </c>
      <c r="D903" t="str">
        <v/>
      </c>
      <c r="G903" t="str">
        <v>failed</v>
      </c>
    </row>
    <row r="904" spans="1:7" x14ac:dyDescent="0.3">
      <c r="A904" s="4" t="s">
        <v>20</v>
      </c>
      <c r="B904">
        <v>110</v>
      </c>
      <c r="D904" t="str">
        <v/>
      </c>
      <c r="G904" t="str">
        <v>failed</v>
      </c>
    </row>
    <row r="905" spans="1:7" x14ac:dyDescent="0.3">
      <c r="A905" s="4" t="s">
        <v>47</v>
      </c>
      <c r="B905">
        <v>14</v>
      </c>
      <c r="D905" t="str">
        <v/>
      </c>
      <c r="G905" t="str">
        <v/>
      </c>
    </row>
    <row r="906" spans="1:7" x14ac:dyDescent="0.3">
      <c r="A906" s="4" t="s">
        <v>14</v>
      </c>
      <c r="B906">
        <v>16</v>
      </c>
      <c r="D906" t="str">
        <v/>
      </c>
      <c r="G906" t="str">
        <v>failed</v>
      </c>
    </row>
    <row r="907" spans="1:7" x14ac:dyDescent="0.3">
      <c r="A907" s="4" t="s">
        <v>20</v>
      </c>
      <c r="B907">
        <v>236</v>
      </c>
      <c r="D907" t="str">
        <v>successful</v>
      </c>
      <c r="G907" t="str">
        <v/>
      </c>
    </row>
    <row r="908" spans="1:7" x14ac:dyDescent="0.3">
      <c r="A908" s="4" t="s">
        <v>20</v>
      </c>
      <c r="B908">
        <v>191</v>
      </c>
      <c r="D908" t="str">
        <v>successful</v>
      </c>
      <c r="G908" t="str">
        <v/>
      </c>
    </row>
    <row r="909" spans="1:7" x14ac:dyDescent="0.3">
      <c r="A909" s="4" t="s">
        <v>14</v>
      </c>
      <c r="B909">
        <v>41</v>
      </c>
      <c r="D909" t="str">
        <v>successful</v>
      </c>
      <c r="G909" t="str">
        <v/>
      </c>
    </row>
    <row r="910" spans="1:7" x14ac:dyDescent="0.3">
      <c r="A910" s="4" t="s">
        <v>20</v>
      </c>
      <c r="B910">
        <v>3934</v>
      </c>
      <c r="D910" t="str">
        <v>successful</v>
      </c>
      <c r="G910" t="str">
        <v/>
      </c>
    </row>
    <row r="911" spans="1:7" x14ac:dyDescent="0.3">
      <c r="A911" s="4" t="s">
        <v>20</v>
      </c>
      <c r="B911">
        <v>80</v>
      </c>
      <c r="D911" t="str">
        <v/>
      </c>
      <c r="G911" t="str">
        <v>failed</v>
      </c>
    </row>
    <row r="912" spans="1:7" x14ac:dyDescent="0.3">
      <c r="A912" s="4" t="s">
        <v>74</v>
      </c>
      <c r="B912">
        <v>296</v>
      </c>
      <c r="D912" t="str">
        <v>successful</v>
      </c>
      <c r="G912" t="str">
        <v/>
      </c>
    </row>
    <row r="913" spans="1:7" x14ac:dyDescent="0.3">
      <c r="A913" s="4" t="s">
        <v>20</v>
      </c>
      <c r="B913">
        <v>462</v>
      </c>
      <c r="D913" t="str">
        <v/>
      </c>
      <c r="G913" t="str">
        <v>failed</v>
      </c>
    </row>
    <row r="914" spans="1:7" x14ac:dyDescent="0.3">
      <c r="A914" s="4" t="s">
        <v>20</v>
      </c>
      <c r="B914">
        <v>179</v>
      </c>
      <c r="D914" t="str">
        <v>successful</v>
      </c>
      <c r="G914" t="str">
        <v/>
      </c>
    </row>
    <row r="915" spans="1:7" x14ac:dyDescent="0.3">
      <c r="A915" s="4" t="s">
        <v>14</v>
      </c>
      <c r="B915">
        <v>523</v>
      </c>
      <c r="D915" t="str">
        <v/>
      </c>
      <c r="G915" t="str">
        <v>failed</v>
      </c>
    </row>
    <row r="916" spans="1:7" x14ac:dyDescent="0.3">
      <c r="A916" s="4" t="s">
        <v>14</v>
      </c>
      <c r="B916">
        <v>141</v>
      </c>
      <c r="D916" t="str">
        <v>successful</v>
      </c>
      <c r="G916" t="str">
        <v/>
      </c>
    </row>
    <row r="917" spans="1:7" x14ac:dyDescent="0.3">
      <c r="A917" s="4" t="s">
        <v>20</v>
      </c>
      <c r="B917">
        <v>1866</v>
      </c>
      <c r="D917" t="str">
        <v>successful</v>
      </c>
      <c r="G917" t="str">
        <v/>
      </c>
    </row>
    <row r="918" spans="1:7" x14ac:dyDescent="0.3">
      <c r="A918" s="4" t="s">
        <v>14</v>
      </c>
      <c r="B918">
        <v>52</v>
      </c>
      <c r="D918" t="str">
        <v/>
      </c>
      <c r="G918" t="str">
        <v>failed</v>
      </c>
    </row>
    <row r="919" spans="1:7" x14ac:dyDescent="0.3">
      <c r="A919" s="4" t="s">
        <v>47</v>
      </c>
      <c r="B919">
        <v>27</v>
      </c>
      <c r="D919" t="str">
        <v>successful</v>
      </c>
      <c r="G919" t="str">
        <v/>
      </c>
    </row>
    <row r="920" spans="1:7" x14ac:dyDescent="0.3">
      <c r="A920" s="4" t="s">
        <v>20</v>
      </c>
      <c r="B920">
        <v>156</v>
      </c>
      <c r="D920" t="str">
        <v/>
      </c>
      <c r="G920" t="str">
        <v>failed</v>
      </c>
    </row>
    <row r="921" spans="1:7" x14ac:dyDescent="0.3">
      <c r="A921" s="4" t="s">
        <v>14</v>
      </c>
      <c r="B921">
        <v>225</v>
      </c>
      <c r="D921" t="str">
        <v>successful</v>
      </c>
      <c r="G921" t="str">
        <v/>
      </c>
    </row>
    <row r="922" spans="1:7" x14ac:dyDescent="0.3">
      <c r="A922" s="4" t="s">
        <v>20</v>
      </c>
      <c r="B922">
        <v>255</v>
      </c>
      <c r="D922" t="str">
        <v/>
      </c>
      <c r="G922" t="str">
        <v>failed</v>
      </c>
    </row>
    <row r="923" spans="1:7" x14ac:dyDescent="0.3">
      <c r="A923" s="4" t="s">
        <v>14</v>
      </c>
      <c r="B923">
        <v>38</v>
      </c>
      <c r="D923" t="str">
        <v>successful</v>
      </c>
      <c r="G923" t="str">
        <v/>
      </c>
    </row>
    <row r="924" spans="1:7" x14ac:dyDescent="0.3">
      <c r="A924" s="4" t="s">
        <v>20</v>
      </c>
      <c r="B924">
        <v>2261</v>
      </c>
      <c r="D924" t="str">
        <v>successful</v>
      </c>
      <c r="G924" t="str">
        <v/>
      </c>
    </row>
    <row r="925" spans="1:7" x14ac:dyDescent="0.3">
      <c r="A925" s="4" t="s">
        <v>20</v>
      </c>
      <c r="B925">
        <v>40</v>
      </c>
      <c r="D925" t="str">
        <v/>
      </c>
      <c r="G925" t="str">
        <v>failed</v>
      </c>
    </row>
    <row r="926" spans="1:7" x14ac:dyDescent="0.3">
      <c r="A926" s="4" t="s">
        <v>20</v>
      </c>
      <c r="B926">
        <v>2289</v>
      </c>
      <c r="D926" t="str">
        <v>successful</v>
      </c>
      <c r="G926" t="str">
        <v/>
      </c>
    </row>
    <row r="927" spans="1:7" x14ac:dyDescent="0.3">
      <c r="A927" s="4" t="s">
        <v>20</v>
      </c>
      <c r="B927">
        <v>65</v>
      </c>
      <c r="D927" t="str">
        <v>successful</v>
      </c>
      <c r="G927" t="str">
        <v/>
      </c>
    </row>
    <row r="928" spans="1:7" x14ac:dyDescent="0.3">
      <c r="A928" s="4" t="s">
        <v>14</v>
      </c>
      <c r="B928">
        <v>15</v>
      </c>
      <c r="D928" t="str">
        <v>successful</v>
      </c>
      <c r="G928" t="str">
        <v/>
      </c>
    </row>
    <row r="929" spans="1:7" x14ac:dyDescent="0.3">
      <c r="A929" s="4" t="s">
        <v>14</v>
      </c>
      <c r="B929">
        <v>37</v>
      </c>
      <c r="D929" t="str">
        <v/>
      </c>
      <c r="G929" t="str">
        <v/>
      </c>
    </row>
    <row r="930" spans="1:7" x14ac:dyDescent="0.3">
      <c r="A930" s="4" t="s">
        <v>20</v>
      </c>
      <c r="B930">
        <v>3777</v>
      </c>
      <c r="D930" t="str">
        <v>successful</v>
      </c>
      <c r="G930" t="str">
        <v/>
      </c>
    </row>
    <row r="931" spans="1:7" x14ac:dyDescent="0.3">
      <c r="A931" s="4" t="s">
        <v>20</v>
      </c>
      <c r="B931">
        <v>184</v>
      </c>
      <c r="D931" t="str">
        <v>successful</v>
      </c>
      <c r="G931" t="str">
        <v/>
      </c>
    </row>
    <row r="932" spans="1:7" x14ac:dyDescent="0.3">
      <c r="A932" s="4" t="s">
        <v>20</v>
      </c>
      <c r="B932">
        <v>85</v>
      </c>
      <c r="D932" t="str">
        <v>successful</v>
      </c>
      <c r="G932" t="str">
        <v/>
      </c>
    </row>
    <row r="933" spans="1:7" x14ac:dyDescent="0.3">
      <c r="A933" s="4" t="s">
        <v>14</v>
      </c>
      <c r="B933">
        <v>112</v>
      </c>
      <c r="D933" t="str">
        <v>successful</v>
      </c>
      <c r="G933" t="str">
        <v/>
      </c>
    </row>
    <row r="934" spans="1:7" x14ac:dyDescent="0.3">
      <c r="A934" s="4" t="s">
        <v>20</v>
      </c>
      <c r="B934">
        <v>144</v>
      </c>
      <c r="D934" t="str">
        <v>successful</v>
      </c>
      <c r="G934" t="str">
        <v/>
      </c>
    </row>
    <row r="935" spans="1:7" x14ac:dyDescent="0.3">
      <c r="A935" s="4" t="s">
        <v>20</v>
      </c>
      <c r="B935">
        <v>1902</v>
      </c>
      <c r="D935" t="str">
        <v/>
      </c>
      <c r="G935" t="str">
        <v>failed</v>
      </c>
    </row>
    <row r="936" spans="1:7" x14ac:dyDescent="0.3">
      <c r="A936" s="4" t="s">
        <v>20</v>
      </c>
      <c r="B936">
        <v>105</v>
      </c>
      <c r="D936" t="str">
        <v>successful</v>
      </c>
      <c r="G936" t="str">
        <v/>
      </c>
    </row>
    <row r="937" spans="1:7" x14ac:dyDescent="0.3">
      <c r="A937" s="4" t="s">
        <v>20</v>
      </c>
      <c r="B937">
        <v>132</v>
      </c>
      <c r="D937" t="str">
        <v/>
      </c>
      <c r="G937" t="str">
        <v>failed</v>
      </c>
    </row>
    <row r="938" spans="1:7" x14ac:dyDescent="0.3">
      <c r="A938" s="4" t="s">
        <v>14</v>
      </c>
      <c r="B938">
        <v>21</v>
      </c>
      <c r="D938" t="str">
        <v/>
      </c>
      <c r="G938" t="str">
        <v>failed</v>
      </c>
    </row>
    <row r="939" spans="1:7" x14ac:dyDescent="0.3">
      <c r="A939" s="4" t="s">
        <v>74</v>
      </c>
      <c r="B939">
        <v>976</v>
      </c>
      <c r="D939" t="str">
        <v/>
      </c>
      <c r="G939" t="str">
        <v>failed</v>
      </c>
    </row>
    <row r="940" spans="1:7" x14ac:dyDescent="0.3">
      <c r="A940" s="4" t="s">
        <v>20</v>
      </c>
      <c r="B940">
        <v>96</v>
      </c>
      <c r="D940" t="str">
        <v>successful</v>
      </c>
      <c r="G940" t="str">
        <v/>
      </c>
    </row>
    <row r="941" spans="1:7" x14ac:dyDescent="0.3">
      <c r="A941" s="4" t="s">
        <v>14</v>
      </c>
      <c r="B941">
        <v>67</v>
      </c>
      <c r="D941" t="str">
        <v>successful</v>
      </c>
      <c r="G941" t="str">
        <v/>
      </c>
    </row>
    <row r="942" spans="1:7" x14ac:dyDescent="0.3">
      <c r="A942" s="4" t="s">
        <v>47</v>
      </c>
      <c r="B942">
        <v>66</v>
      </c>
      <c r="D942" t="str">
        <v>successful</v>
      </c>
      <c r="G942" t="str">
        <v/>
      </c>
    </row>
    <row r="943" spans="1:7" x14ac:dyDescent="0.3">
      <c r="A943" s="4" t="s">
        <v>14</v>
      </c>
      <c r="B943">
        <v>78</v>
      </c>
      <c r="D943" t="str">
        <v>successful</v>
      </c>
      <c r="G943" t="str">
        <v/>
      </c>
    </row>
    <row r="944" spans="1:7" x14ac:dyDescent="0.3">
      <c r="A944" s="4" t="s">
        <v>14</v>
      </c>
      <c r="B944">
        <v>67</v>
      </c>
      <c r="D944" t="str">
        <v>successful</v>
      </c>
      <c r="G944" t="str">
        <v/>
      </c>
    </row>
    <row r="945" spans="1:7" x14ac:dyDescent="0.3">
      <c r="A945" s="4" t="s">
        <v>20</v>
      </c>
      <c r="B945">
        <v>114</v>
      </c>
      <c r="D945" t="str">
        <v/>
      </c>
      <c r="G945" t="str">
        <v>failed</v>
      </c>
    </row>
    <row r="946" spans="1:7" x14ac:dyDescent="0.3">
      <c r="A946" s="4" t="s">
        <v>14</v>
      </c>
      <c r="B946">
        <v>263</v>
      </c>
      <c r="D946" t="str">
        <v>successful</v>
      </c>
      <c r="G946" t="str">
        <v/>
      </c>
    </row>
    <row r="947" spans="1:7" x14ac:dyDescent="0.3">
      <c r="A947" s="4" t="s">
        <v>14</v>
      </c>
      <c r="B947">
        <v>1691</v>
      </c>
      <c r="D947" t="str">
        <v/>
      </c>
      <c r="G947" t="str">
        <v>failed</v>
      </c>
    </row>
    <row r="948" spans="1:7" x14ac:dyDescent="0.3">
      <c r="A948" s="4" t="s">
        <v>14</v>
      </c>
      <c r="B948">
        <v>181</v>
      </c>
      <c r="D948" t="str">
        <v>successful</v>
      </c>
      <c r="G948" t="str">
        <v/>
      </c>
    </row>
    <row r="949" spans="1:7" x14ac:dyDescent="0.3">
      <c r="A949" s="4" t="s">
        <v>14</v>
      </c>
      <c r="B949">
        <v>13</v>
      </c>
      <c r="D949" t="str">
        <v>successful</v>
      </c>
      <c r="G949" t="str">
        <v/>
      </c>
    </row>
    <row r="950" spans="1:7" x14ac:dyDescent="0.3">
      <c r="A950" s="4" t="s">
        <v>74</v>
      </c>
      <c r="B950">
        <v>160</v>
      </c>
      <c r="D950" t="str">
        <v>successful</v>
      </c>
      <c r="G950" t="str">
        <v/>
      </c>
    </row>
    <row r="951" spans="1:7" x14ac:dyDescent="0.3">
      <c r="A951" s="4" t="s">
        <v>20</v>
      </c>
      <c r="B951">
        <v>203</v>
      </c>
      <c r="D951" t="str">
        <v/>
      </c>
      <c r="G951" t="str">
        <v>failed</v>
      </c>
    </row>
    <row r="952" spans="1:7" x14ac:dyDescent="0.3">
      <c r="A952" s="4" t="s">
        <v>14</v>
      </c>
      <c r="B952">
        <v>1</v>
      </c>
      <c r="D952" t="str">
        <v/>
      </c>
      <c r="G952" t="str">
        <v/>
      </c>
    </row>
    <row r="953" spans="1:7" x14ac:dyDescent="0.3">
      <c r="A953" s="4" t="s">
        <v>20</v>
      </c>
      <c r="B953">
        <v>1559</v>
      </c>
      <c r="D953" t="str">
        <v>successful</v>
      </c>
      <c r="G953" t="str">
        <v/>
      </c>
    </row>
    <row r="954" spans="1:7" x14ac:dyDescent="0.3">
      <c r="A954" s="4" t="s">
        <v>74</v>
      </c>
      <c r="B954">
        <v>2266</v>
      </c>
      <c r="D954" t="str">
        <v/>
      </c>
      <c r="G954" t="str">
        <v/>
      </c>
    </row>
    <row r="955" spans="1:7" x14ac:dyDescent="0.3">
      <c r="A955" s="4" t="s">
        <v>14</v>
      </c>
      <c r="B955">
        <v>21</v>
      </c>
      <c r="D955" t="str">
        <v>successful</v>
      </c>
      <c r="G955" t="str">
        <v/>
      </c>
    </row>
    <row r="956" spans="1:7" x14ac:dyDescent="0.3">
      <c r="A956" s="4" t="s">
        <v>20</v>
      </c>
      <c r="B956">
        <v>1548</v>
      </c>
      <c r="D956" t="str">
        <v/>
      </c>
      <c r="G956" t="str">
        <v>failed</v>
      </c>
    </row>
    <row r="957" spans="1:7" x14ac:dyDescent="0.3">
      <c r="A957" s="4" t="s">
        <v>20</v>
      </c>
      <c r="B957">
        <v>80</v>
      </c>
      <c r="D957" t="str">
        <v>successful</v>
      </c>
      <c r="G957" t="str">
        <v/>
      </c>
    </row>
    <row r="958" spans="1:7" x14ac:dyDescent="0.3">
      <c r="A958" s="4" t="s">
        <v>14</v>
      </c>
      <c r="B958">
        <v>830</v>
      </c>
      <c r="D958" t="str">
        <v>successful</v>
      </c>
      <c r="G958" t="str">
        <v/>
      </c>
    </row>
    <row r="959" spans="1:7" x14ac:dyDescent="0.3">
      <c r="A959" s="4" t="s">
        <v>20</v>
      </c>
      <c r="B959">
        <v>131</v>
      </c>
      <c r="D959" t="str">
        <v>successful</v>
      </c>
      <c r="G959" t="str">
        <v/>
      </c>
    </row>
    <row r="960" spans="1:7" x14ac:dyDescent="0.3">
      <c r="A960" s="4" t="s">
        <v>20</v>
      </c>
      <c r="B960">
        <v>112</v>
      </c>
      <c r="D960" t="str">
        <v/>
      </c>
      <c r="G960" t="str">
        <v/>
      </c>
    </row>
    <row r="961" spans="1:7" x14ac:dyDescent="0.3">
      <c r="A961" s="4" t="s">
        <v>14</v>
      </c>
      <c r="B961">
        <v>130</v>
      </c>
      <c r="D961" t="str">
        <v/>
      </c>
      <c r="G961" t="str">
        <v>failed</v>
      </c>
    </row>
    <row r="962" spans="1:7" x14ac:dyDescent="0.3">
      <c r="A962" s="4" t="s">
        <v>14</v>
      </c>
      <c r="B962">
        <v>55</v>
      </c>
      <c r="D962" t="str">
        <v>successful</v>
      </c>
      <c r="G962" t="str">
        <v/>
      </c>
    </row>
    <row r="963" spans="1:7" x14ac:dyDescent="0.3">
      <c r="A963" s="4" t="s">
        <v>20</v>
      </c>
      <c r="B963">
        <v>155</v>
      </c>
      <c r="D963" t="str">
        <v/>
      </c>
      <c r="G963" t="str">
        <v>failed</v>
      </c>
    </row>
    <row r="964" spans="1:7" x14ac:dyDescent="0.3">
      <c r="A964" s="4" t="s">
        <v>20</v>
      </c>
      <c r="B964">
        <v>266</v>
      </c>
      <c r="D964" t="str">
        <v>successful</v>
      </c>
      <c r="G964" t="str">
        <v/>
      </c>
    </row>
    <row r="965" spans="1:7" x14ac:dyDescent="0.3">
      <c r="A965" s="4" t="s">
        <v>14</v>
      </c>
      <c r="B965">
        <v>114</v>
      </c>
      <c r="D965" t="str">
        <v>successful</v>
      </c>
      <c r="G965" t="str">
        <v/>
      </c>
    </row>
    <row r="966" spans="1:7" x14ac:dyDescent="0.3">
      <c r="A966" s="4" t="s">
        <v>20</v>
      </c>
      <c r="B966">
        <v>155</v>
      </c>
      <c r="D966" t="str">
        <v>successful</v>
      </c>
      <c r="G966" t="str">
        <v/>
      </c>
    </row>
    <row r="967" spans="1:7" x14ac:dyDescent="0.3">
      <c r="A967" s="4" t="s">
        <v>20</v>
      </c>
      <c r="B967">
        <v>207</v>
      </c>
      <c r="D967" t="str">
        <v/>
      </c>
      <c r="G967" t="str">
        <v>failed</v>
      </c>
    </row>
    <row r="968" spans="1:7" x14ac:dyDescent="0.3">
      <c r="A968" s="4" t="s">
        <v>20</v>
      </c>
      <c r="B968">
        <v>245</v>
      </c>
      <c r="D968" t="str">
        <v/>
      </c>
      <c r="G968" t="str">
        <v>failed</v>
      </c>
    </row>
    <row r="969" spans="1:7" x14ac:dyDescent="0.3">
      <c r="A969" s="4" t="s">
        <v>20</v>
      </c>
      <c r="B969">
        <v>1573</v>
      </c>
      <c r="D969" t="str">
        <v>successful</v>
      </c>
      <c r="G969" t="str">
        <v/>
      </c>
    </row>
    <row r="970" spans="1:7" x14ac:dyDescent="0.3">
      <c r="A970" s="4" t="s">
        <v>20</v>
      </c>
      <c r="B970">
        <v>114</v>
      </c>
      <c r="D970" t="str">
        <v/>
      </c>
      <c r="G970" t="str">
        <v/>
      </c>
    </row>
    <row r="971" spans="1:7" x14ac:dyDescent="0.3">
      <c r="A971" s="4" t="s">
        <v>20</v>
      </c>
      <c r="B971">
        <v>93</v>
      </c>
      <c r="D971" t="str">
        <v/>
      </c>
      <c r="G971" t="str">
        <v>failed</v>
      </c>
    </row>
    <row r="972" spans="1:7" x14ac:dyDescent="0.3">
      <c r="A972" s="4" t="s">
        <v>14</v>
      </c>
      <c r="B972">
        <v>594</v>
      </c>
      <c r="D972" t="str">
        <v>successful</v>
      </c>
      <c r="G972" t="str">
        <v/>
      </c>
    </row>
    <row r="973" spans="1:7" x14ac:dyDescent="0.3">
      <c r="A973" s="4" t="s">
        <v>14</v>
      </c>
      <c r="B973">
        <v>24</v>
      </c>
      <c r="D973" t="str">
        <v>successful</v>
      </c>
      <c r="G973" t="str">
        <v/>
      </c>
    </row>
    <row r="974" spans="1:7" x14ac:dyDescent="0.3">
      <c r="A974" s="4" t="s">
        <v>20</v>
      </c>
      <c r="B974">
        <v>1681</v>
      </c>
      <c r="D974" t="str">
        <v>successful</v>
      </c>
      <c r="G974" t="str">
        <v/>
      </c>
    </row>
    <row r="975" spans="1:7" x14ac:dyDescent="0.3">
      <c r="A975" s="4" t="s">
        <v>14</v>
      </c>
      <c r="B975">
        <v>252</v>
      </c>
      <c r="D975" t="str">
        <v/>
      </c>
      <c r="G975" t="str">
        <v>failed</v>
      </c>
    </row>
    <row r="976" spans="1:7" x14ac:dyDescent="0.3">
      <c r="A976" s="4" t="s">
        <v>20</v>
      </c>
      <c r="B976">
        <v>32</v>
      </c>
      <c r="D976" t="str">
        <v>successful</v>
      </c>
      <c r="G976" t="str">
        <v/>
      </c>
    </row>
    <row r="977" spans="1:7" x14ac:dyDescent="0.3">
      <c r="A977" s="4" t="s">
        <v>20</v>
      </c>
      <c r="B977">
        <v>135</v>
      </c>
      <c r="D977" t="str">
        <v/>
      </c>
      <c r="G977" t="str">
        <v>failed</v>
      </c>
    </row>
    <row r="978" spans="1:7" x14ac:dyDescent="0.3">
      <c r="A978" s="4" t="s">
        <v>20</v>
      </c>
      <c r="B978">
        <v>140</v>
      </c>
      <c r="D978" t="str">
        <v>successful</v>
      </c>
      <c r="G978" t="str">
        <v/>
      </c>
    </row>
    <row r="979" spans="1:7" x14ac:dyDescent="0.3">
      <c r="A979" s="4" t="s">
        <v>14</v>
      </c>
      <c r="B979">
        <v>67</v>
      </c>
      <c r="D979" t="str">
        <v>successful</v>
      </c>
      <c r="G979" t="str">
        <v/>
      </c>
    </row>
    <row r="980" spans="1:7" x14ac:dyDescent="0.3">
      <c r="A980" s="4" t="s">
        <v>20</v>
      </c>
      <c r="B980">
        <v>92</v>
      </c>
      <c r="D980" t="str">
        <v>successful</v>
      </c>
      <c r="G980" t="str">
        <v/>
      </c>
    </row>
    <row r="981" spans="1:7" x14ac:dyDescent="0.3">
      <c r="A981" s="4" t="s">
        <v>20</v>
      </c>
      <c r="B981">
        <v>1015</v>
      </c>
      <c r="D981" t="str">
        <v/>
      </c>
      <c r="G981" t="str">
        <v>failed</v>
      </c>
    </row>
    <row r="982" spans="1:7" x14ac:dyDescent="0.3">
      <c r="A982" s="4" t="s">
        <v>14</v>
      </c>
      <c r="B982">
        <v>742</v>
      </c>
      <c r="D982" t="str">
        <v>successful</v>
      </c>
      <c r="G982" t="str">
        <v/>
      </c>
    </row>
    <row r="983" spans="1:7" x14ac:dyDescent="0.3">
      <c r="A983" s="4" t="s">
        <v>20</v>
      </c>
      <c r="B983">
        <v>323</v>
      </c>
      <c r="D983" t="str">
        <v/>
      </c>
      <c r="G983" t="str">
        <v>failed</v>
      </c>
    </row>
    <row r="984" spans="1:7" x14ac:dyDescent="0.3">
      <c r="A984" s="4" t="s">
        <v>14</v>
      </c>
      <c r="B984">
        <v>75</v>
      </c>
      <c r="D984" t="str">
        <v/>
      </c>
      <c r="G984" t="str">
        <v>failed</v>
      </c>
    </row>
    <row r="985" spans="1:7" x14ac:dyDescent="0.3">
      <c r="A985" s="4" t="s">
        <v>20</v>
      </c>
      <c r="B985">
        <v>2326</v>
      </c>
      <c r="D985" t="str">
        <v>successful</v>
      </c>
      <c r="G985" t="str">
        <v/>
      </c>
    </row>
    <row r="986" spans="1:7" x14ac:dyDescent="0.3">
      <c r="A986" s="4" t="s">
        <v>20</v>
      </c>
      <c r="B986">
        <v>381</v>
      </c>
      <c r="D986" t="str">
        <v>successful</v>
      </c>
      <c r="G986" t="str">
        <v/>
      </c>
    </row>
    <row r="987" spans="1:7" x14ac:dyDescent="0.3">
      <c r="A987" s="4" t="s">
        <v>14</v>
      </c>
      <c r="B987">
        <v>4405</v>
      </c>
      <c r="D987" t="str">
        <v>successful</v>
      </c>
      <c r="G987" t="str">
        <v/>
      </c>
    </row>
    <row r="988" spans="1:7" x14ac:dyDescent="0.3">
      <c r="A988" s="4" t="s">
        <v>14</v>
      </c>
      <c r="B988">
        <v>92</v>
      </c>
      <c r="D988" t="str">
        <v>successful</v>
      </c>
      <c r="G988" t="str">
        <v/>
      </c>
    </row>
    <row r="989" spans="1:7" x14ac:dyDescent="0.3">
      <c r="A989" s="4" t="s">
        <v>20</v>
      </c>
      <c r="B989">
        <v>480</v>
      </c>
      <c r="D989" t="str">
        <v/>
      </c>
      <c r="G989" t="str">
        <v>failed</v>
      </c>
    </row>
    <row r="990" spans="1:7" x14ac:dyDescent="0.3">
      <c r="A990" s="4" t="s">
        <v>14</v>
      </c>
      <c r="B990">
        <v>64</v>
      </c>
      <c r="D990" t="str">
        <v>successful</v>
      </c>
      <c r="G990" t="str">
        <v/>
      </c>
    </row>
    <row r="991" spans="1:7" x14ac:dyDescent="0.3">
      <c r="A991" s="4" t="s">
        <v>20</v>
      </c>
      <c r="B991">
        <v>226</v>
      </c>
      <c r="D991" t="str">
        <v/>
      </c>
      <c r="G991" t="str">
        <v>failed</v>
      </c>
    </row>
    <row r="992" spans="1:7" x14ac:dyDescent="0.3">
      <c r="A992" s="4" t="s">
        <v>14</v>
      </c>
      <c r="B992">
        <v>64</v>
      </c>
      <c r="D992" t="str">
        <v/>
      </c>
      <c r="G992" t="str">
        <v/>
      </c>
    </row>
    <row r="993" spans="1:7" x14ac:dyDescent="0.3">
      <c r="A993" s="4" t="s">
        <v>20</v>
      </c>
      <c r="B993">
        <v>241</v>
      </c>
      <c r="D993" t="str">
        <v>successful</v>
      </c>
      <c r="G993" t="str">
        <v/>
      </c>
    </row>
    <row r="994" spans="1:7" x14ac:dyDescent="0.3">
      <c r="A994" s="4" t="s">
        <v>20</v>
      </c>
      <c r="B994">
        <v>132</v>
      </c>
      <c r="D994" t="str">
        <v>successful</v>
      </c>
      <c r="G994" t="str">
        <v/>
      </c>
    </row>
    <row r="995" spans="1:7" x14ac:dyDescent="0.3">
      <c r="A995" s="4" t="s">
        <v>74</v>
      </c>
      <c r="B995">
        <v>75</v>
      </c>
      <c r="D995" t="str">
        <v>successful</v>
      </c>
      <c r="G995" t="str">
        <v/>
      </c>
    </row>
    <row r="996" spans="1:7" x14ac:dyDescent="0.3">
      <c r="A996" s="4" t="s">
        <v>14</v>
      </c>
      <c r="B996">
        <v>842</v>
      </c>
      <c r="D996" t="str">
        <v>successful</v>
      </c>
      <c r="G996" t="str">
        <v/>
      </c>
    </row>
    <row r="997" spans="1:7" x14ac:dyDescent="0.3">
      <c r="A997" s="4" t="s">
        <v>20</v>
      </c>
      <c r="B997">
        <v>2043</v>
      </c>
      <c r="D997" t="str">
        <v/>
      </c>
      <c r="G997" t="str">
        <v>failed</v>
      </c>
    </row>
    <row r="998" spans="1:7" x14ac:dyDescent="0.3">
      <c r="A998" s="4" t="s">
        <v>14</v>
      </c>
      <c r="B998">
        <v>112</v>
      </c>
      <c r="D998" t="str">
        <v/>
      </c>
      <c r="G998" t="str">
        <v>failed</v>
      </c>
    </row>
    <row r="999" spans="1:7" x14ac:dyDescent="0.3">
      <c r="A999" s="4" t="s">
        <v>74</v>
      </c>
      <c r="B999">
        <v>139</v>
      </c>
      <c r="D999" t="str">
        <v/>
      </c>
      <c r="G999" t="str">
        <v>failed</v>
      </c>
    </row>
    <row r="1000" spans="1:7" x14ac:dyDescent="0.3">
      <c r="A1000" s="4" t="s">
        <v>14</v>
      </c>
      <c r="B1000">
        <v>374</v>
      </c>
      <c r="D1000" t="str">
        <v>successful</v>
      </c>
      <c r="G1000" t="str">
        <v/>
      </c>
    </row>
    <row r="1001" spans="1:7" x14ac:dyDescent="0.3">
      <c r="A1001" s="4" t="s">
        <v>74</v>
      </c>
      <c r="B1001">
        <v>1122</v>
      </c>
      <c r="D1001" t="str">
        <v/>
      </c>
      <c r="G1001" t="str">
        <v>failed</v>
      </c>
    </row>
  </sheetData>
  <conditionalFormatting sqref="L1:L1048576">
    <cfRule type="colorScale" priority="6">
      <colorScale>
        <cfvo type="min"/>
        <cfvo type="num" val="100"/>
        <cfvo type="num" val="200"/>
        <color rgb="FFF8696B"/>
        <color rgb="FF92D050"/>
        <color rgb="FF00B0F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E6B3FED-80F1-404A-8D44-7568E767EE92}">
            <xm:f>NOT(ISERROR(SEARCH($I$10,K1)))</xm:f>
            <xm:f>$I$10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14:cfRule type="containsText" priority="8" operator="containsText" id="{949DD5C5-6F22-4826-8D0A-377BEB7CBFFA}">
            <xm:f>NOT(ISERROR(SEARCH($I$20,K1)))</xm:f>
            <xm:f>$I$20</xm:f>
            <x14:dxf>
              <font>
                <color rgb="FFFFC000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019F2EBC-E11F-4F0D-A7DD-2A47A818AC52}">
            <xm:f>NOT(ISERROR(SEARCH($I$3,K1)))</xm:f>
            <xm:f>$I$3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10" operator="containsText" id="{4E18A5EA-1150-4F81-84CE-23FEF5941B0C}">
            <xm:f>NOT(ISERROR(SEARCH($I$2,K1)))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K1:L1048576</xm:sqref>
        </x14:conditionalFormatting>
        <x14:conditionalFormatting xmlns:xm="http://schemas.microsoft.com/office/excel/2006/main">
          <x14:cfRule type="containsText" priority="2" operator="containsText" id="{4BBD250E-AD1D-4308-B6EB-F03590B4DCF2}">
            <xm:f>NOT(ISERROR(SEARCH($E$10,A1)))</xm:f>
            <xm:f>$E$10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14:cfRule type="containsText" priority="3" operator="containsText" id="{1B3CFD9E-E724-47E9-8985-43A6459F11DF}">
            <xm:f>NOT(ISERROR(SEARCH($E$20,A1)))</xm:f>
            <xm:f>$E$20</xm:f>
            <x14:dxf>
              <font>
                <color rgb="FFFFC000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A0EF685C-9367-469B-AC8A-B93DB541EC24}">
            <xm:f>NOT(ISERROR(SEARCH($E$3,A1)))</xm:f>
            <xm:f>$E$3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5" operator="containsText" id="{E3573D8E-FF76-49F7-9B61-18C6C2F95A4D}">
            <xm:f>NOT(ISERROR(SEARCH($E$2,A1)))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F810-0D57-4082-BDCB-431A7B19840B}">
  <sheetPr codeName="Sheet1"/>
  <dimension ref="A1:F15"/>
  <sheetViews>
    <sheetView workbookViewId="0">
      <selection activeCell="B9" sqref="B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3.5" bestFit="1" customWidth="1"/>
    <col min="8" max="8" width="16.19921875" bestFit="1" customWidth="1"/>
    <col min="9" max="9" width="13.5" bestFit="1" customWidth="1"/>
    <col min="10" max="10" width="21.19921875" bestFit="1" customWidth="1"/>
    <col min="11" max="11" width="18.3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2032</v>
      </c>
      <c r="B2" t="s">
        <v>2070</v>
      </c>
    </row>
    <row r="4" spans="1:6" x14ac:dyDescent="0.3">
      <c r="A4" s="6" t="s">
        <v>2069</v>
      </c>
      <c r="B4" s="6" t="s">
        <v>2066</v>
      </c>
    </row>
    <row r="5" spans="1:6" x14ac:dyDescent="0.3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7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3">
      <c r="A8" s="7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7" t="s">
        <v>2064</v>
      </c>
      <c r="E9">
        <v>4</v>
      </c>
      <c r="F9">
        <v>4</v>
      </c>
    </row>
    <row r="10" spans="1:6" x14ac:dyDescent="0.3">
      <c r="A10" s="7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7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7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7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7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7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3AD8-21BD-4B54-9D15-07DD6355FC71}">
  <sheetPr codeName="Sheet4"/>
  <dimension ref="A1:F30"/>
  <sheetViews>
    <sheetView topLeftCell="C1" zoomScale="70" zoomScaleNormal="70" workbookViewId="0">
      <selection activeCell="U6" sqref="U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2070</v>
      </c>
    </row>
    <row r="2" spans="1:6" x14ac:dyDescent="0.3">
      <c r="A2" s="6" t="s">
        <v>6</v>
      </c>
      <c r="B2" t="s">
        <v>2070</v>
      </c>
    </row>
    <row r="4" spans="1:6" x14ac:dyDescent="0.3">
      <c r="A4" s="6" t="s">
        <v>2069</v>
      </c>
      <c r="B4" s="6" t="s">
        <v>2066</v>
      </c>
    </row>
    <row r="5" spans="1:6" x14ac:dyDescent="0.3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2065</v>
      </c>
      <c r="E7">
        <v>4</v>
      </c>
      <c r="F7">
        <v>4</v>
      </c>
    </row>
    <row r="8" spans="1:6" x14ac:dyDescent="0.3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2043</v>
      </c>
      <c r="C10">
        <v>8</v>
      </c>
      <c r="E10">
        <v>10</v>
      </c>
      <c r="F10">
        <v>18</v>
      </c>
    </row>
    <row r="11" spans="1:6" x14ac:dyDescent="0.3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2057</v>
      </c>
      <c r="C15">
        <v>3</v>
      </c>
      <c r="E15">
        <v>4</v>
      </c>
      <c r="F15">
        <v>7</v>
      </c>
    </row>
    <row r="16" spans="1:6" x14ac:dyDescent="0.3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2056</v>
      </c>
      <c r="C20">
        <v>4</v>
      </c>
      <c r="E20">
        <v>4</v>
      </c>
      <c r="F20">
        <v>8</v>
      </c>
    </row>
    <row r="21" spans="1:6" x14ac:dyDescent="0.3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2059</v>
      </c>
      <c r="C25">
        <v>7</v>
      </c>
      <c r="E25">
        <v>14</v>
      </c>
      <c r="F25">
        <v>21</v>
      </c>
    </row>
    <row r="26" spans="1:6" x14ac:dyDescent="0.3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2062</v>
      </c>
      <c r="E29">
        <v>3</v>
      </c>
      <c r="F29">
        <v>3</v>
      </c>
    </row>
    <row r="30" spans="1:6" x14ac:dyDescent="0.3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E094-28A7-4ECB-9EB7-F2A5583C7000}">
  <sheetPr codeName="Sheet7"/>
  <dimension ref="A1:F18"/>
  <sheetViews>
    <sheetView workbookViewId="0">
      <selection activeCell="L27" sqref="L27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2086</v>
      </c>
      <c r="B1" t="s" vm="1">
        <v>2073</v>
      </c>
    </row>
    <row r="2" spans="1:6" x14ac:dyDescent="0.3">
      <c r="A2" s="6" t="s">
        <v>2031</v>
      </c>
      <c r="B2" t="s" vm="2">
        <v>2073</v>
      </c>
    </row>
    <row r="4" spans="1:6" x14ac:dyDescent="0.3">
      <c r="A4" s="6" t="s">
        <v>2069</v>
      </c>
      <c r="B4" s="6" t="s">
        <v>2066</v>
      </c>
    </row>
    <row r="5" spans="1:6" x14ac:dyDescent="0.3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2078</v>
      </c>
      <c r="B6">
        <v>7</v>
      </c>
      <c r="C6">
        <v>30</v>
      </c>
      <c r="D6">
        <v>1</v>
      </c>
      <c r="E6">
        <v>42</v>
      </c>
      <c r="F6">
        <v>80</v>
      </c>
    </row>
    <row r="7" spans="1:6" x14ac:dyDescent="0.3">
      <c r="A7" s="7" t="s">
        <v>2079</v>
      </c>
      <c r="B7">
        <v>5</v>
      </c>
      <c r="C7">
        <v>24</v>
      </c>
      <c r="D7">
        <v>2</v>
      </c>
      <c r="E7">
        <v>43</v>
      </c>
      <c r="F7">
        <v>74</v>
      </c>
    </row>
    <row r="8" spans="1:6" x14ac:dyDescent="0.3">
      <c r="A8" s="7" t="s">
        <v>2080</v>
      </c>
      <c r="B8">
        <v>3</v>
      </c>
      <c r="C8">
        <v>29</v>
      </c>
      <c r="D8">
        <v>1</v>
      </c>
      <c r="E8">
        <v>56</v>
      </c>
      <c r="F8">
        <v>89</v>
      </c>
    </row>
    <row r="9" spans="1:6" x14ac:dyDescent="0.3">
      <c r="A9" s="7" t="s">
        <v>2081</v>
      </c>
      <c r="B9">
        <v>3</v>
      </c>
      <c r="C9">
        <v>26</v>
      </c>
      <c r="D9">
        <v>2</v>
      </c>
      <c r="E9">
        <v>45</v>
      </c>
      <c r="F9">
        <v>76</v>
      </c>
    </row>
    <row r="10" spans="1:6" x14ac:dyDescent="0.3">
      <c r="A10" s="7" t="s">
        <v>2082</v>
      </c>
      <c r="B10">
        <v>3</v>
      </c>
      <c r="C10">
        <v>28</v>
      </c>
      <c r="D10">
        <v>1</v>
      </c>
      <c r="E10">
        <v>49</v>
      </c>
      <c r="F10">
        <v>81</v>
      </c>
    </row>
    <row r="11" spans="1:6" x14ac:dyDescent="0.3">
      <c r="A11" s="7" t="s">
        <v>2083</v>
      </c>
      <c r="B11">
        <v>4</v>
      </c>
      <c r="C11">
        <v>30</v>
      </c>
      <c r="D11">
        <v>2</v>
      </c>
      <c r="E11">
        <v>49</v>
      </c>
      <c r="F11">
        <v>85</v>
      </c>
    </row>
    <row r="12" spans="1:6" x14ac:dyDescent="0.3">
      <c r="A12" s="7" t="s">
        <v>2084</v>
      </c>
      <c r="B12">
        <v>5</v>
      </c>
      <c r="C12">
        <v>29</v>
      </c>
      <c r="E12">
        <v>58</v>
      </c>
      <c r="F12">
        <v>92</v>
      </c>
    </row>
    <row r="13" spans="1:6" x14ac:dyDescent="0.3">
      <c r="A13" s="7" t="s">
        <v>2085</v>
      </c>
      <c r="B13">
        <v>2</v>
      </c>
      <c r="C13">
        <v>28</v>
      </c>
      <c r="E13">
        <v>58</v>
      </c>
      <c r="F13">
        <v>88</v>
      </c>
    </row>
    <row r="14" spans="1:6" x14ac:dyDescent="0.3">
      <c r="A14" s="7" t="s">
        <v>2074</v>
      </c>
      <c r="B14">
        <v>4</v>
      </c>
      <c r="C14">
        <v>25</v>
      </c>
      <c r="D14">
        <v>1</v>
      </c>
      <c r="E14">
        <v>24</v>
      </c>
      <c r="F14">
        <v>54</v>
      </c>
    </row>
    <row r="15" spans="1:6" x14ac:dyDescent="0.3">
      <c r="A15" s="7" t="s">
        <v>2075</v>
      </c>
      <c r="B15">
        <v>4</v>
      </c>
      <c r="C15">
        <v>32</v>
      </c>
      <c r="D15">
        <v>1</v>
      </c>
      <c r="E15">
        <v>52</v>
      </c>
      <c r="F15">
        <v>89</v>
      </c>
    </row>
    <row r="16" spans="1:6" x14ac:dyDescent="0.3">
      <c r="A16" s="7" t="s">
        <v>2076</v>
      </c>
      <c r="B16">
        <v>12</v>
      </c>
      <c r="C16">
        <v>42</v>
      </c>
      <c r="D16">
        <v>2</v>
      </c>
      <c r="E16">
        <v>45</v>
      </c>
      <c r="F16">
        <v>101</v>
      </c>
    </row>
    <row r="17" spans="1:6" x14ac:dyDescent="0.3">
      <c r="A17" s="7" t="s">
        <v>2077</v>
      </c>
      <c r="B17">
        <v>5</v>
      </c>
      <c r="C17">
        <v>41</v>
      </c>
      <c r="D17">
        <v>1</v>
      </c>
      <c r="E17">
        <v>44</v>
      </c>
      <c r="F17">
        <v>91</v>
      </c>
    </row>
    <row r="18" spans="1:6" x14ac:dyDescent="0.3">
      <c r="A18" s="7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300B-C136-4D2F-B771-BA16647C7332}">
  <sheetPr codeName="Sheet2"/>
  <dimension ref="A1:H14"/>
  <sheetViews>
    <sheetView workbookViewId="0">
      <selection activeCell="I13" sqref="I13"/>
    </sheetView>
  </sheetViews>
  <sheetFormatPr defaultRowHeight="15.6" x14ac:dyDescent="0.3"/>
  <cols>
    <col min="1" max="1" width="20.09765625" bestFit="1" customWidth="1"/>
    <col min="2" max="2" width="16.69921875" customWidth="1"/>
    <col min="3" max="3" width="13.296875" bestFit="1" customWidth="1"/>
    <col min="4" max="4" width="15.8984375" bestFit="1" customWidth="1"/>
    <col min="5" max="5" width="12.3984375" bestFit="1" customWidth="1"/>
    <col min="6" max="6" width="19.296875" style="11" bestFit="1" customWidth="1"/>
    <col min="7" max="7" width="15.796875" bestFit="1" customWidth="1"/>
    <col min="8" max="8" width="18.5" bestFit="1" customWidth="1"/>
  </cols>
  <sheetData>
    <row r="1" spans="1:8" s="10" customFormat="1" x14ac:dyDescent="0.3">
      <c r="A1" s="12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4" t="s">
        <v>2092</v>
      </c>
      <c r="G1" s="12" t="s">
        <v>2093</v>
      </c>
      <c r="H1" s="12" t="s">
        <v>2094</v>
      </c>
    </row>
    <row r="2" spans="1:8" x14ac:dyDescent="0.3">
      <c r="A2" s="13" t="s">
        <v>2095</v>
      </c>
      <c r="B2">
        <f>COUNTIFS(Crowdfunding!$F$2:$F$1001,"=successful", Crowdfunding!$D$2:$D$1001,"&lt;1000")</f>
        <v>30</v>
      </c>
      <c r="C2">
        <f>COUNTIFS(Crowdfunding!$F$2:$F$1001,"=failed", Crowdfunding!$D$2:$D$1001,"&lt;1000")</f>
        <v>20</v>
      </c>
      <c r="D2">
        <f>COUNTIFS(Crowdfunding!$F$2:$F$1001,"=canceled", Crowdfunding!$D$2:$D$1001,"&lt;1000")</f>
        <v>1</v>
      </c>
      <c r="E2">
        <f>SUM(B2:D2)</f>
        <v>51</v>
      </c>
      <c r="F2" s="15">
        <f>B2/$E$2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">
      <c r="A3" s="13" t="s">
        <v>2096</v>
      </c>
      <c r="B3">
        <f>COUNTIFS(Crowdfunding!$F$2:$F$1001,"=successful", Crowdfunding!$D$2:$D$1001,"&gt;=1000", Crowdfunding!$D$2:$D$1001,"&lt;=4999")</f>
        <v>191</v>
      </c>
      <c r="C3">
        <f>COUNTIFS(Crowdfunding!$F$2:$F$1001,"=failed", Crowdfunding!$D$2:$D$1001,"&gt;=1000", Crowdfunding!$D$2:$D$1001,"&lt;=4999")</f>
        <v>38</v>
      </c>
      <c r="D3">
        <f>COUNTIFS(Crowdfunding!$F$2:$F$1001,"=canceled", Crowdfunding!$D$2:$D$1001,"&gt;=1000", Crowdfunding!$D$2:$D$1001,"&lt;=4999")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3">
      <c r="A4" s="13" t="s">
        <v>2097</v>
      </c>
      <c r="B4">
        <f>COUNTIFS(Crowdfunding!$F$2:$F$1001,"=successful", Crowdfunding!$D$2:$D$1001,"&gt;=5000", Crowdfunding!$D$2:$D$1001,"&lt;=9999")</f>
        <v>164</v>
      </c>
      <c r="C4">
        <f>COUNTIFS(Crowdfunding!$F$2:$F$1001,"=failed", Crowdfunding!$D$2:$D$1001,"&gt;=5000", Crowdfunding!$D$2:$D$1001,"&lt;=9999")</f>
        <v>126</v>
      </c>
      <c r="D4">
        <f>COUNTIFS(Crowdfunding!$F$2:$F$1001,"=canceled", Crowdfunding!$D$2:$D$1001,"&gt;=5000", Crowdfunding!$D$2:$D$1001,"&lt;=9999")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">
      <c r="A5" s="13" t="s">
        <v>2098</v>
      </c>
      <c r="B5">
        <f>COUNTIFS(Crowdfunding!$F$2:$F$1001,"=successful", Crowdfunding!$D$2:$D$1001,"&gt;=10000", Crowdfunding!$D$2:$D$1001,"&lt;=14999")</f>
        <v>4</v>
      </c>
      <c r="C5">
        <f>COUNTIFS(Crowdfunding!$F$2:$F$1001,"=failed", Crowdfunding!$D$2:$D$1001,"&gt;=10000", Crowdfunding!$D$2:$D$1001,"&lt;=14999")</f>
        <v>5</v>
      </c>
      <c r="D5">
        <f>COUNTIFS(Crowdfunding!$F$2:$F$1001,"=successful", Crowdfunding!$D$2:$D$1001,"&gt;=10000", Crowdfunding!$D$2:$D$1001,"&lt;=14999")</f>
        <v>4</v>
      </c>
      <c r="E5">
        <f t="shared" si="0"/>
        <v>13</v>
      </c>
      <c r="F5" s="15">
        <f t="shared" si="1"/>
        <v>0.30769230769230771</v>
      </c>
      <c r="G5" s="15">
        <f t="shared" si="2"/>
        <v>0.38461538461538464</v>
      </c>
      <c r="H5" s="15">
        <f t="shared" si="3"/>
        <v>0.30769230769230771</v>
      </c>
    </row>
    <row r="6" spans="1:8" x14ac:dyDescent="0.3">
      <c r="A6" s="13" t="s">
        <v>2099</v>
      </c>
      <c r="B6">
        <f>COUNTIFS(Crowdfunding!$F$2:$F$1001,"=successful", Crowdfunding!$D$2:$D$1001,"&gt;=15000", Crowdfunding!$D$2:$D$1001,"&lt;=19999")</f>
        <v>10</v>
      </c>
      <c r="C6">
        <f>COUNTIFS(Crowdfunding!$F$2:$F$1001,"=failed", Crowdfunding!$D$2:$D$1001,"&gt;=15000", Crowdfunding!$D$2:$D$1001,"&lt;=19999")</f>
        <v>0</v>
      </c>
      <c r="D6">
        <f>COUNTIFS(Crowdfunding!$F$2:$F$1001,"=canceled", Crowdfunding!$D$2:$D$1001,"&gt;=15000", Crowdfunding!$D$2:$D$1001,"&lt;=19999")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">
      <c r="A7" s="13" t="s">
        <v>2100</v>
      </c>
      <c r="B7">
        <f>COUNTIFS(Crowdfunding!$F$2:$F$1001,"=successful", Crowdfunding!$D$2:$D$1001,"&gt;=20000", Crowdfunding!$D$2:$D$1001,"&lt;=24999")</f>
        <v>7</v>
      </c>
      <c r="C7">
        <f>COUNTIFS(Crowdfunding!$F$2:$F$1001,"=failed", Crowdfunding!$D$2:$D$1001,"&gt;=20000", Crowdfunding!$D$2:$D$1001,"&lt;=24999")</f>
        <v>0</v>
      </c>
      <c r="D7">
        <f>COUNTIFS(Crowdfunding!$F$2:$F$1001,"=canceled", Crowdfunding!$D$2:$D$1001,"&gt;=20000", Crowdfunding!$D$2:$D$1001,"&lt;=24999")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">
      <c r="A8" s="13" t="s">
        <v>2101</v>
      </c>
      <c r="B8">
        <f>COUNTIFS(Crowdfunding!$F$2:$F$1001,"=successful", Crowdfunding!$D$2:$D$1001,"&gt;=25000", Crowdfunding!$D$2:$D$1001,"&lt;=29999")</f>
        <v>11</v>
      </c>
      <c r="C8">
        <f>COUNTIFS(Crowdfunding!$F$2:$F$1001,"=failed", Crowdfunding!$D$2:$D$1001,"&gt;=25000", Crowdfunding!$D$2:$D$1001,"&lt;=29999")</f>
        <v>3</v>
      </c>
      <c r="D8">
        <f>COUNTIFS(Crowdfunding!$F$2:$F$1001,"=canceled", Crowdfunding!$D$2:$D$1001,"&gt;=25000", Crowdfunding!$D$2:$D$1001,"&lt;=29999")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">
      <c r="A9" s="13" t="s">
        <v>2102</v>
      </c>
      <c r="B9">
        <f>COUNTIFS(Crowdfunding!$F$2:$F$1001,"=successful", Crowdfunding!$D$2:$D$1001,"&gt;=30000", Crowdfunding!$D$2:$D$1001,"&lt;=39999")</f>
        <v>15</v>
      </c>
      <c r="C9">
        <f>COUNTIFS(Crowdfunding!$F$2:$F$1001,"=failed", Crowdfunding!$D$2:$D$1001,"&gt;=30000", Crowdfunding!$D$2:$D$1001,"&lt;=39999")</f>
        <v>3</v>
      </c>
      <c r="D9">
        <f>COUNTIFS(Crowdfunding!$F$2:$F$1001,"=canceled", Crowdfunding!$D$2:$D$1001,"&gt;=30000", Crowdfunding!$D$2:$D$1001,"&lt;=39999")</f>
        <v>1</v>
      </c>
      <c r="E9">
        <f t="shared" si="0"/>
        <v>19</v>
      </c>
      <c r="F9" s="15">
        <f t="shared" si="1"/>
        <v>0.78947368421052633</v>
      </c>
      <c r="G9" s="15">
        <f t="shared" si="2"/>
        <v>0.15789473684210525</v>
      </c>
      <c r="H9" s="15">
        <f t="shared" si="3"/>
        <v>5.2631578947368418E-2</v>
      </c>
    </row>
    <row r="10" spans="1:8" x14ac:dyDescent="0.3">
      <c r="A10" s="13" t="s">
        <v>2103</v>
      </c>
      <c r="B10">
        <f>COUNTIFS(Crowdfunding!$F$2:$F$1001,"=successful", Crowdfunding!$D$2:$D$1001,"&gt;=35000", Crowdfunding!$D$2:$D$1001,"&lt;=39999")</f>
        <v>8</v>
      </c>
      <c r="C10">
        <f>COUNTIFS(Crowdfunding!$F$2:$F$1001,"=failed", Crowdfunding!$D$2:$D$1001,"&gt;=35000", Crowdfunding!$D$2:$D$1001,"&lt;=39999")</f>
        <v>3</v>
      </c>
      <c r="D10">
        <f>COUNTIFS(Crowdfunding!$F$2:$F$1001,"=canceled", Crowdfunding!$D$2:$D$1001,"&gt;=35000", Crowdfunding!$D$2:$D$1001,"&lt;=39999")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">
      <c r="A11" s="13" t="s">
        <v>2104</v>
      </c>
      <c r="B11">
        <f>COUNTIFS(Crowdfunding!$F$2:$F$1001,"=successful", Crowdfunding!$D$2:$D$1001,"&gt;=40000", Crowdfunding!$D$2:$D$1001,"&lt;=44999")</f>
        <v>11</v>
      </c>
      <c r="C11">
        <f>COUNTIFS(Crowdfunding!$F$2:$F$1001,"=failed", Crowdfunding!$D$2:$D$1001,"&gt;=40000", Crowdfunding!$D$2:$D$1001,"&lt;=44999")</f>
        <v>3</v>
      </c>
      <c r="D11">
        <f>COUNTIFS(Crowdfunding!$F$2:$F$1001,"=canceled", Crowdfunding!$D$2:$D$1001,"&gt;=40000", Crowdfunding!$D$2:$D$1001,"&lt;=44999")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">
      <c r="A12" s="13" t="s">
        <v>2105</v>
      </c>
      <c r="B12">
        <f>COUNTIFS(Crowdfunding!$F$2:$F$1001,"=successful", Crowdfunding!$D$2:$D$1001,"&gt;=45000", Crowdfunding!$D$2:$D$1001,"&lt;=49999")</f>
        <v>8</v>
      </c>
      <c r="C12">
        <f>COUNTIFS(Crowdfunding!$F$2:$F$1001,"=failed", Crowdfunding!$D$2:$D$1001,"&gt;=45000", Crowdfunding!$D$2:$D$1001,"&lt;=49999")</f>
        <v>3</v>
      </c>
      <c r="D12">
        <f>COUNTIFS(Crowdfunding!$F$2:$F$1001,"=canceled", Crowdfunding!$D$2:$D$1001,"&gt;=45000", Crowdfunding!$D$2:$D$1001,"&lt;=49999")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ht="31.2" x14ac:dyDescent="0.3">
      <c r="A13" s="13" t="s">
        <v>2106</v>
      </c>
      <c r="B13">
        <f>COUNTIFS(Crowdfunding!$F$2:$F$1001,"=successful", Crowdfunding!$D$2:$D$1001,"&gt;=50000")</f>
        <v>114</v>
      </c>
      <c r="C13">
        <f>COUNTIFS(Crowdfunding!$F$2:$F$1001,"=failed", Crowdfunding!$D$2:$D$1001,"&gt;=50000")</f>
        <v>163</v>
      </c>
      <c r="D13">
        <f>COUNTIFS(Crowdfunding!$F$2:$F$1001,"=canceled", Crowdfunding!$D$2:$D$1001,"&gt;=50000")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x14ac:dyDescent="0.3">
      <c r="A14" s="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F5FB-AAC5-4E7E-B66F-32317DF5AC4F}">
  <sheetPr codeName="Sheet5"/>
  <dimension ref="A1:U910"/>
  <sheetViews>
    <sheetView view="pageBreakPreview" zoomScale="65" zoomScaleNormal="65" zoomScaleSheetLayoutView="85" workbookViewId="0"/>
  </sheetViews>
  <sheetFormatPr defaultRowHeight="15.6" x14ac:dyDescent="0.3"/>
  <cols>
    <col min="1" max="1" width="31.796875" bestFit="1" customWidth="1"/>
    <col min="2" max="2" width="16" customWidth="1"/>
    <col min="3" max="3" width="9.19921875" bestFit="1" customWidth="1"/>
    <col min="4" max="4" width="10.8984375" bestFit="1" customWidth="1"/>
    <col min="5" max="5" width="10.8984375" customWidth="1"/>
    <col min="6" max="7" width="16" style="17" customWidth="1"/>
    <col min="8" max="9" width="16" style="19" customWidth="1"/>
    <col min="10" max="10" width="4.8984375" customWidth="1"/>
    <col min="11" max="11" width="17.8984375" style="19" hidden="1" customWidth="1"/>
    <col min="12" max="12" width="14.796875" hidden="1" customWidth="1"/>
    <col min="13" max="13" width="16.5" hidden="1" customWidth="1"/>
    <col min="14" max="14" width="17.59765625" hidden="1" customWidth="1"/>
    <col min="15" max="15" width="17.8984375" hidden="1" customWidth="1"/>
    <col min="16" max="16" width="17.3984375" hidden="1" customWidth="1"/>
    <col min="17" max="17" width="12.69921875" hidden="1" customWidth="1"/>
    <col min="18" max="18" width="15.09765625" hidden="1" customWidth="1"/>
    <col min="19" max="19" width="15.8984375" customWidth="1"/>
    <col min="20" max="20" width="10.69921875" style="17" bestFit="1" customWidth="1"/>
    <col min="21" max="21" width="12.8984375" style="19" bestFit="1" customWidth="1"/>
    <col min="22" max="22" width="19.3984375" bestFit="1" customWidth="1"/>
    <col min="23" max="23" width="10.296875" bestFit="1" customWidth="1"/>
    <col min="24" max="24" width="11.3984375" bestFit="1" customWidth="1"/>
    <col min="25" max="25" width="11.296875" bestFit="1" customWidth="1"/>
    <col min="26" max="26" width="24" bestFit="1" customWidth="1"/>
    <col min="27" max="27" width="14.09765625" bestFit="1" customWidth="1"/>
    <col min="28" max="28" width="9.3984375" bestFit="1" customWidth="1"/>
    <col min="29" max="29" width="25.296875" bestFit="1" customWidth="1"/>
    <col min="30" max="30" width="11.296875" bestFit="1" customWidth="1"/>
    <col min="31" max="31" width="8.796875" bestFit="1" customWidth="1"/>
    <col min="32" max="32" width="21.59765625" bestFit="1" customWidth="1"/>
    <col min="33" max="33" width="23.19921875" bestFit="1" customWidth="1"/>
    <col min="34" max="34" width="12.296875" bestFit="1" customWidth="1"/>
    <col min="35" max="35" width="11.796875" bestFit="1" customWidth="1"/>
    <col min="36" max="36" width="23.69921875" bestFit="1" customWidth="1"/>
    <col min="37" max="37" width="9.59765625" bestFit="1" customWidth="1"/>
    <col min="38" max="38" width="9.296875" bestFit="1" customWidth="1"/>
    <col min="39" max="39" width="21.69921875" bestFit="1" customWidth="1"/>
    <col min="40" max="40" width="15.3984375" bestFit="1" customWidth="1"/>
    <col min="41" max="41" width="9.69921875" bestFit="1" customWidth="1"/>
    <col min="42" max="42" width="10.296875" bestFit="1" customWidth="1"/>
    <col min="43" max="43" width="11.09765625" bestFit="1" customWidth="1"/>
    <col min="44" max="44" width="13" bestFit="1" customWidth="1"/>
    <col min="45" max="45" width="26.796875" bestFit="1" customWidth="1"/>
    <col min="46" max="46" width="20.3984375" bestFit="1" customWidth="1"/>
    <col min="47" max="47" width="11.296875" bestFit="1" customWidth="1"/>
    <col min="48" max="48" width="10.796875" bestFit="1" customWidth="1"/>
    <col min="49" max="49" width="11" bestFit="1" customWidth="1"/>
    <col min="50" max="50" width="7.5" bestFit="1" customWidth="1"/>
    <col min="51" max="51" width="24.69921875" bestFit="1" customWidth="1"/>
    <col min="52" max="52" width="18.796875" bestFit="1" customWidth="1"/>
    <col min="53" max="53" width="25.69921875" bestFit="1" customWidth="1"/>
    <col min="54" max="54" width="15.796875" bestFit="1" customWidth="1"/>
    <col min="55" max="55" width="26.19921875" bestFit="1" customWidth="1"/>
    <col min="56" max="56" width="10.69921875" bestFit="1" customWidth="1"/>
    <col min="57" max="57" width="12.3984375" bestFit="1" customWidth="1"/>
    <col min="58" max="58" width="20.59765625" bestFit="1" customWidth="1"/>
    <col min="59" max="59" width="21.5" bestFit="1" customWidth="1"/>
    <col min="60" max="60" width="10.296875" bestFit="1" customWidth="1"/>
    <col min="61" max="61" width="27.796875" bestFit="1" customWidth="1"/>
    <col min="62" max="62" width="12.59765625" bestFit="1" customWidth="1"/>
    <col min="63" max="63" width="10.5" bestFit="1" customWidth="1"/>
    <col min="64" max="64" width="7.59765625" bestFit="1" customWidth="1"/>
    <col min="65" max="65" width="20.8984375" bestFit="1" customWidth="1"/>
    <col min="66" max="66" width="20.796875" bestFit="1" customWidth="1"/>
    <col min="67" max="67" width="24.796875" bestFit="1" customWidth="1"/>
    <col min="68" max="68" width="22.5" bestFit="1" customWidth="1"/>
    <col min="69" max="69" width="23.8984375" bestFit="1" customWidth="1"/>
    <col min="70" max="70" width="8.59765625" bestFit="1" customWidth="1"/>
    <col min="71" max="71" width="12.69921875" bestFit="1" customWidth="1"/>
    <col min="72" max="72" width="21.296875" bestFit="1" customWidth="1"/>
    <col min="73" max="73" width="25.09765625" bestFit="1" customWidth="1"/>
    <col min="74" max="74" width="23.59765625" bestFit="1" customWidth="1"/>
    <col min="75" max="75" width="8.796875" bestFit="1" customWidth="1"/>
    <col min="76" max="76" width="22.3984375" bestFit="1" customWidth="1"/>
    <col min="77" max="77" width="9.3984375" bestFit="1" customWidth="1"/>
    <col min="78" max="78" width="23" bestFit="1" customWidth="1"/>
    <col min="79" max="79" width="14.09765625" bestFit="1" customWidth="1"/>
    <col min="80" max="80" width="22.69921875" bestFit="1" customWidth="1"/>
    <col min="81" max="81" width="15.69921875" bestFit="1" customWidth="1"/>
    <col min="82" max="82" width="14.59765625" bestFit="1" customWidth="1"/>
    <col min="83" max="83" width="12.19921875" bestFit="1" customWidth="1"/>
    <col min="84" max="84" width="9.296875" bestFit="1" customWidth="1"/>
    <col min="85" max="85" width="9.5" bestFit="1" customWidth="1"/>
    <col min="86" max="86" width="24.296875" bestFit="1" customWidth="1"/>
    <col min="87" max="87" width="23.8984375" bestFit="1" customWidth="1"/>
    <col min="88" max="88" width="21.796875" bestFit="1" customWidth="1"/>
    <col min="89" max="89" width="21.69921875" bestFit="1" customWidth="1"/>
    <col min="90" max="90" width="12.5" bestFit="1" customWidth="1"/>
    <col min="91" max="91" width="13.09765625" bestFit="1" customWidth="1"/>
    <col min="92" max="92" width="12.5" bestFit="1" customWidth="1"/>
    <col min="93" max="93" width="12" bestFit="1" customWidth="1"/>
    <col min="94" max="94" width="12.5" bestFit="1" customWidth="1"/>
    <col min="95" max="96" width="11.19921875" bestFit="1" customWidth="1"/>
    <col min="97" max="97" width="14.296875" bestFit="1" customWidth="1"/>
    <col min="98" max="98" width="11.3984375" bestFit="1" customWidth="1"/>
    <col min="99" max="99" width="11.296875" bestFit="1" customWidth="1"/>
    <col min="100" max="100" width="9.796875" bestFit="1" customWidth="1"/>
    <col min="101" max="101" width="13.19921875" bestFit="1" customWidth="1"/>
    <col min="102" max="102" width="12.3984375" bestFit="1" customWidth="1"/>
    <col min="103" max="103" width="14.296875" bestFit="1" customWidth="1"/>
    <col min="104" max="104" width="9.19921875" bestFit="1" customWidth="1"/>
    <col min="105" max="105" width="23.8984375" bestFit="1" customWidth="1"/>
    <col min="106" max="106" width="10.09765625" bestFit="1" customWidth="1"/>
    <col min="107" max="107" width="10.5" bestFit="1" customWidth="1"/>
    <col min="108" max="108" width="25.8984375" bestFit="1" customWidth="1"/>
    <col min="109" max="109" width="11.296875" bestFit="1" customWidth="1"/>
    <col min="110" max="110" width="11.59765625" bestFit="1" customWidth="1"/>
    <col min="111" max="111" width="28" bestFit="1" customWidth="1"/>
    <col min="112" max="112" width="22.8984375" bestFit="1" customWidth="1"/>
    <col min="113" max="113" width="14.69921875" bestFit="1" customWidth="1"/>
    <col min="114" max="114" width="25.59765625" bestFit="1" customWidth="1"/>
    <col min="115" max="115" width="26.796875" bestFit="1" customWidth="1"/>
    <col min="116" max="116" width="27.8984375" bestFit="1" customWidth="1"/>
    <col min="117" max="117" width="10.09765625" bestFit="1" customWidth="1"/>
    <col min="118" max="118" width="22.296875" bestFit="1" customWidth="1"/>
    <col min="119" max="119" width="17.09765625" bestFit="1" customWidth="1"/>
    <col min="120" max="120" width="15.5" bestFit="1" customWidth="1"/>
    <col min="121" max="121" width="10.19921875" bestFit="1" customWidth="1"/>
    <col min="122" max="122" width="20.09765625" bestFit="1" customWidth="1"/>
    <col min="123" max="123" width="13.69921875" bestFit="1" customWidth="1"/>
    <col min="124" max="124" width="8" bestFit="1" customWidth="1"/>
    <col min="125" max="125" width="10.296875" bestFit="1" customWidth="1"/>
    <col min="126" max="126" width="12.3984375" bestFit="1" customWidth="1"/>
    <col min="127" max="127" width="28.19921875" bestFit="1" customWidth="1"/>
    <col min="128" max="128" width="13.59765625" bestFit="1" customWidth="1"/>
    <col min="129" max="129" width="10" bestFit="1" customWidth="1"/>
    <col min="130" max="130" width="14.796875" bestFit="1" customWidth="1"/>
    <col min="131" max="131" width="23.69921875" bestFit="1" customWidth="1"/>
    <col min="132" max="132" width="22.59765625" bestFit="1" customWidth="1"/>
    <col min="133" max="133" width="22" bestFit="1" customWidth="1"/>
    <col min="134" max="134" width="23.796875" bestFit="1" customWidth="1"/>
    <col min="135" max="135" width="23.09765625" bestFit="1" customWidth="1"/>
    <col min="136" max="136" width="13.19921875" bestFit="1" customWidth="1"/>
    <col min="137" max="137" width="11.09765625" bestFit="1" customWidth="1"/>
    <col min="138" max="138" width="14.5" bestFit="1" customWidth="1"/>
    <col min="139" max="139" width="13.3984375" bestFit="1" customWidth="1"/>
    <col min="140" max="140" width="11" bestFit="1" customWidth="1"/>
    <col min="141" max="141" width="8.09765625" bestFit="1" customWidth="1"/>
    <col min="142" max="142" width="27.59765625" bestFit="1" customWidth="1"/>
    <col min="143" max="143" width="11.8984375" bestFit="1" customWidth="1"/>
    <col min="144" max="144" width="11.09765625" bestFit="1" customWidth="1"/>
    <col min="145" max="145" width="22.59765625" bestFit="1" customWidth="1"/>
    <col min="146" max="146" width="11.796875" bestFit="1" customWidth="1"/>
    <col min="147" max="147" width="24.09765625" bestFit="1" customWidth="1"/>
    <col min="148" max="148" width="10.8984375" bestFit="1" customWidth="1"/>
    <col min="149" max="149" width="14.796875" bestFit="1" customWidth="1"/>
    <col min="150" max="150" width="7.796875" bestFit="1" customWidth="1"/>
    <col min="151" max="151" width="27.59765625" bestFit="1" customWidth="1"/>
    <col min="152" max="152" width="22.09765625" bestFit="1" customWidth="1"/>
    <col min="153" max="153" width="22.69921875" bestFit="1" customWidth="1"/>
    <col min="154" max="154" width="19.8984375" bestFit="1" customWidth="1"/>
    <col min="155" max="155" width="9.19921875" bestFit="1" customWidth="1"/>
    <col min="156" max="156" width="9.5" bestFit="1" customWidth="1"/>
    <col min="157" max="157" width="9.69921875" bestFit="1" customWidth="1"/>
    <col min="158" max="158" width="15.5" bestFit="1" customWidth="1"/>
    <col min="159" max="159" width="14.69921875" bestFit="1" customWidth="1"/>
    <col min="160" max="160" width="8.3984375" bestFit="1" customWidth="1"/>
    <col min="161" max="161" width="9.69921875" bestFit="1" customWidth="1"/>
    <col min="162" max="162" width="9.8984375" bestFit="1" customWidth="1"/>
    <col min="163" max="163" width="10.19921875" bestFit="1" customWidth="1"/>
    <col min="164" max="164" width="24.09765625" bestFit="1" customWidth="1"/>
    <col min="165" max="165" width="11" bestFit="1" customWidth="1"/>
    <col min="166" max="166" width="22.69921875" bestFit="1" customWidth="1"/>
    <col min="167" max="167" width="13.8984375" bestFit="1" customWidth="1"/>
    <col min="168" max="168" width="9.796875" bestFit="1" customWidth="1"/>
    <col min="169" max="169" width="7.19921875" bestFit="1" customWidth="1"/>
    <col min="170" max="170" width="18.69921875" bestFit="1" customWidth="1"/>
    <col min="171" max="171" width="14.69921875" bestFit="1" customWidth="1"/>
    <col min="172" max="172" width="9.796875" bestFit="1" customWidth="1"/>
    <col min="173" max="173" width="14.296875" bestFit="1" customWidth="1"/>
    <col min="174" max="174" width="12.5" bestFit="1" customWidth="1"/>
    <col min="175" max="175" width="11.296875" bestFit="1" customWidth="1"/>
    <col min="176" max="176" width="10.8984375" bestFit="1" customWidth="1"/>
    <col min="177" max="177" width="20.59765625" bestFit="1" customWidth="1"/>
    <col min="178" max="178" width="10.59765625" bestFit="1" customWidth="1"/>
    <col min="179" max="179" width="24.3984375" bestFit="1" customWidth="1"/>
    <col min="180" max="180" width="13.59765625" bestFit="1" customWidth="1"/>
    <col min="181" max="181" width="8.59765625" bestFit="1" customWidth="1"/>
    <col min="182" max="182" width="8.5" bestFit="1" customWidth="1"/>
    <col min="183" max="183" width="16.69921875" bestFit="1" customWidth="1"/>
    <col min="184" max="184" width="23.5" bestFit="1" customWidth="1"/>
    <col min="185" max="185" width="10.296875" bestFit="1" customWidth="1"/>
    <col min="186" max="186" width="13" bestFit="1" customWidth="1"/>
    <col min="187" max="187" width="13.69921875" bestFit="1" customWidth="1"/>
    <col min="188" max="188" width="13.09765625" bestFit="1" customWidth="1"/>
    <col min="189" max="189" width="12.59765625" bestFit="1" customWidth="1"/>
    <col min="190" max="190" width="14.3984375" bestFit="1" customWidth="1"/>
    <col min="191" max="191" width="10.796875" bestFit="1" customWidth="1"/>
    <col min="192" max="192" width="13.59765625" bestFit="1" customWidth="1"/>
    <col min="193" max="193" width="23.796875" bestFit="1" customWidth="1"/>
    <col min="194" max="194" width="12.3984375" bestFit="1" customWidth="1"/>
    <col min="195" max="195" width="19.69921875" bestFit="1" customWidth="1"/>
    <col min="196" max="196" width="9.59765625" bestFit="1" customWidth="1"/>
    <col min="197" max="197" width="15.09765625" bestFit="1" customWidth="1"/>
    <col min="198" max="198" width="15.19921875" bestFit="1" customWidth="1"/>
    <col min="199" max="199" width="10.3984375" bestFit="1" customWidth="1"/>
    <col min="200" max="200" width="9.296875" bestFit="1" customWidth="1"/>
    <col min="201" max="201" width="20.796875" bestFit="1" customWidth="1"/>
    <col min="202" max="202" width="24.59765625" bestFit="1" customWidth="1"/>
    <col min="203" max="203" width="10.796875" bestFit="1" customWidth="1"/>
    <col min="204" max="204" width="9.3984375" bestFit="1" customWidth="1"/>
    <col min="205" max="205" width="26.19921875" bestFit="1" customWidth="1"/>
    <col min="206" max="206" width="22.796875" bestFit="1" customWidth="1"/>
    <col min="207" max="207" width="7.69921875" bestFit="1" customWidth="1"/>
    <col min="208" max="208" width="11.296875" bestFit="1" customWidth="1"/>
    <col min="209" max="209" width="13" bestFit="1" customWidth="1"/>
    <col min="210" max="210" width="13.3984375" bestFit="1" customWidth="1"/>
    <col min="211" max="211" width="23.296875" bestFit="1" customWidth="1"/>
    <col min="212" max="212" width="9.8984375" bestFit="1" customWidth="1"/>
    <col min="213" max="213" width="17.19921875" bestFit="1" customWidth="1"/>
    <col min="214" max="214" width="14.19921875" bestFit="1" customWidth="1"/>
    <col min="215" max="215" width="13.09765625" bestFit="1" customWidth="1"/>
    <col min="216" max="216" width="11.5" bestFit="1" customWidth="1"/>
    <col min="217" max="217" width="11" bestFit="1" customWidth="1"/>
    <col min="218" max="218" width="12.5" bestFit="1" customWidth="1"/>
    <col min="219" max="219" width="14.3984375" bestFit="1" customWidth="1"/>
    <col min="220" max="220" width="12" bestFit="1" customWidth="1"/>
    <col min="221" max="221" width="24" bestFit="1" customWidth="1"/>
    <col min="222" max="222" width="25.69921875" bestFit="1" customWidth="1"/>
    <col min="223" max="223" width="8.796875" bestFit="1" customWidth="1"/>
    <col min="224" max="224" width="11.8984375" bestFit="1" customWidth="1"/>
    <col min="225" max="225" width="11.19921875" bestFit="1" customWidth="1"/>
    <col min="226" max="226" width="23.59765625" bestFit="1" customWidth="1"/>
    <col min="227" max="227" width="23.5" bestFit="1" customWidth="1"/>
    <col min="228" max="228" width="14.8984375" bestFit="1" customWidth="1"/>
    <col min="229" max="229" width="12.5" bestFit="1" customWidth="1"/>
    <col min="230" max="230" width="27.296875" bestFit="1" customWidth="1"/>
    <col min="231" max="231" width="13.09765625" bestFit="1" customWidth="1"/>
    <col min="232" max="232" width="9.3984375" bestFit="1" customWidth="1"/>
    <col min="233" max="233" width="23.296875" bestFit="1" customWidth="1"/>
    <col min="234" max="234" width="13.5" bestFit="1" customWidth="1"/>
    <col min="235" max="235" width="15.59765625" bestFit="1" customWidth="1"/>
    <col min="236" max="236" width="7.8984375" bestFit="1" customWidth="1"/>
    <col min="237" max="237" width="12" bestFit="1" customWidth="1"/>
    <col min="238" max="238" width="9.59765625" bestFit="1" customWidth="1"/>
    <col min="239" max="239" width="6.8984375" bestFit="1" customWidth="1"/>
    <col min="240" max="240" width="9.59765625" bestFit="1" customWidth="1"/>
    <col min="241" max="241" width="11.59765625" bestFit="1" customWidth="1"/>
    <col min="242" max="242" width="10.59765625" bestFit="1" customWidth="1"/>
    <col min="243" max="243" width="22.59765625" bestFit="1" customWidth="1"/>
    <col min="244" max="244" width="26" bestFit="1" customWidth="1"/>
    <col min="245" max="245" width="16.5" bestFit="1" customWidth="1"/>
    <col min="246" max="246" width="14.5" bestFit="1" customWidth="1"/>
    <col min="247" max="247" width="19.69921875" bestFit="1" customWidth="1"/>
    <col min="248" max="248" width="10.69921875" bestFit="1" customWidth="1"/>
    <col min="249" max="249" width="10.8984375" bestFit="1" customWidth="1"/>
    <col min="250" max="250" width="25.796875" bestFit="1" customWidth="1"/>
    <col min="251" max="251" width="13.09765625" bestFit="1" customWidth="1"/>
    <col min="252" max="252" width="12" bestFit="1" customWidth="1"/>
    <col min="253" max="253" width="9.09765625" bestFit="1" customWidth="1"/>
    <col min="254" max="254" width="9.296875" bestFit="1" customWidth="1"/>
    <col min="255" max="255" width="9.69921875" bestFit="1" customWidth="1"/>
    <col min="256" max="256" width="25.69921875" bestFit="1" customWidth="1"/>
    <col min="257" max="257" width="21.796875" bestFit="1" customWidth="1"/>
    <col min="258" max="258" width="13.69921875" bestFit="1" customWidth="1"/>
    <col min="259" max="259" width="10.69921875" bestFit="1" customWidth="1"/>
    <col min="260" max="260" width="25.296875" bestFit="1" customWidth="1"/>
    <col min="261" max="261" width="14.8984375" bestFit="1" customWidth="1"/>
    <col min="262" max="262" width="11.296875" bestFit="1" customWidth="1"/>
    <col min="263" max="263" width="11.796875" bestFit="1" customWidth="1"/>
    <col min="264" max="264" width="9.19921875" bestFit="1" customWidth="1"/>
    <col min="265" max="265" width="21.3984375" bestFit="1" customWidth="1"/>
    <col min="266" max="266" width="16.59765625" bestFit="1" customWidth="1"/>
    <col min="267" max="267" width="10.3984375" bestFit="1" customWidth="1"/>
    <col min="268" max="268" width="10.796875" bestFit="1" customWidth="1"/>
    <col min="269" max="269" width="20.19921875" bestFit="1" customWidth="1"/>
    <col min="270" max="270" width="24.5" bestFit="1" customWidth="1"/>
    <col min="271" max="271" width="12.796875" bestFit="1" customWidth="1"/>
    <col min="272" max="272" width="9.8984375" bestFit="1" customWidth="1"/>
    <col min="273" max="273" width="22.19921875" bestFit="1" customWidth="1"/>
    <col min="274" max="274" width="27.5" bestFit="1" customWidth="1"/>
    <col min="275" max="275" width="15" bestFit="1" customWidth="1"/>
    <col min="276" max="276" width="16.69921875" bestFit="1" customWidth="1"/>
    <col min="277" max="277" width="16" bestFit="1" customWidth="1"/>
    <col min="278" max="278" width="13.796875" bestFit="1" customWidth="1"/>
    <col min="279" max="279" width="14.296875" bestFit="1" customWidth="1"/>
    <col min="280" max="280" width="10.796875" bestFit="1" customWidth="1"/>
    <col min="281" max="281" width="26.59765625" bestFit="1" customWidth="1"/>
    <col min="282" max="282" width="9.8984375" bestFit="1" customWidth="1"/>
    <col min="283" max="283" width="11.59765625" bestFit="1" customWidth="1"/>
    <col min="284" max="284" width="9.09765625" bestFit="1" customWidth="1"/>
    <col min="285" max="285" width="23.09765625" bestFit="1" customWidth="1"/>
    <col min="286" max="286" width="21.796875" bestFit="1" customWidth="1"/>
    <col min="287" max="287" width="10.09765625" bestFit="1" customWidth="1"/>
    <col min="288" max="288" width="20.59765625" bestFit="1" customWidth="1"/>
    <col min="289" max="289" width="13.796875" bestFit="1" customWidth="1"/>
    <col min="290" max="290" width="23.5" bestFit="1" customWidth="1"/>
    <col min="291" max="291" width="9.09765625" bestFit="1" customWidth="1"/>
    <col min="292" max="292" width="25.296875" bestFit="1" customWidth="1"/>
    <col min="293" max="293" width="14.5" bestFit="1" customWidth="1"/>
    <col min="294" max="294" width="13.69921875" bestFit="1" customWidth="1"/>
    <col min="295" max="295" width="23.19921875" bestFit="1" customWidth="1"/>
    <col min="296" max="296" width="10.296875" bestFit="1" customWidth="1"/>
    <col min="297" max="297" width="24.09765625" bestFit="1" customWidth="1"/>
    <col min="298" max="298" width="22" bestFit="1" customWidth="1"/>
    <col min="299" max="299" width="11.8984375" bestFit="1" customWidth="1"/>
    <col min="300" max="300" width="25.8984375" bestFit="1" customWidth="1"/>
    <col min="301" max="301" width="21.8984375" bestFit="1" customWidth="1"/>
    <col min="302" max="302" width="13.09765625" bestFit="1" customWidth="1"/>
    <col min="303" max="303" width="13.296875" bestFit="1" customWidth="1"/>
    <col min="304" max="304" width="10.19921875" bestFit="1" customWidth="1"/>
    <col min="305" max="305" width="12.09765625" bestFit="1" customWidth="1"/>
    <col min="306" max="306" width="11.59765625" bestFit="1" customWidth="1"/>
    <col min="307" max="307" width="15.3984375" bestFit="1" customWidth="1"/>
    <col min="308" max="308" width="12.09765625" bestFit="1" customWidth="1"/>
    <col min="309" max="309" width="11.796875" bestFit="1" customWidth="1"/>
    <col min="310" max="310" width="11.69921875" bestFit="1" customWidth="1"/>
    <col min="311" max="311" width="8.796875" bestFit="1" customWidth="1"/>
    <col min="312" max="312" width="19.59765625" bestFit="1" customWidth="1"/>
    <col min="313" max="313" width="24.59765625" bestFit="1" customWidth="1"/>
    <col min="314" max="314" width="24" bestFit="1" customWidth="1"/>
    <col min="315" max="315" width="13.796875" bestFit="1" customWidth="1"/>
    <col min="316" max="316" width="14.8984375" bestFit="1" customWidth="1"/>
    <col min="317" max="317" width="10.09765625" bestFit="1" customWidth="1"/>
    <col min="318" max="318" width="10.3984375" bestFit="1" customWidth="1"/>
    <col min="319" max="319" width="24.3984375" bestFit="1" customWidth="1"/>
    <col min="320" max="320" width="11.69921875" bestFit="1" customWidth="1"/>
    <col min="321" max="321" width="10.5" bestFit="1" customWidth="1"/>
    <col min="322" max="322" width="14.8984375" bestFit="1" customWidth="1"/>
    <col min="323" max="323" width="12.5" bestFit="1" customWidth="1"/>
    <col min="324" max="324" width="13.296875" bestFit="1" customWidth="1"/>
    <col min="325" max="325" width="24.69921875" bestFit="1" customWidth="1"/>
    <col min="326" max="326" width="10.59765625" bestFit="1" customWidth="1"/>
    <col min="327" max="327" width="10.796875" bestFit="1" customWidth="1"/>
    <col min="328" max="328" width="15.8984375" bestFit="1" customWidth="1"/>
    <col min="329" max="329" width="13" bestFit="1" customWidth="1"/>
    <col min="330" max="330" width="28.19921875" bestFit="1" customWidth="1"/>
    <col min="331" max="331" width="16.59765625" bestFit="1" customWidth="1"/>
    <col min="332" max="332" width="20.19921875" bestFit="1" customWidth="1"/>
    <col min="333" max="333" width="23.296875" bestFit="1" customWidth="1"/>
    <col min="334" max="334" width="13.796875" bestFit="1" customWidth="1"/>
    <col min="335" max="335" width="12.69921875" bestFit="1" customWidth="1"/>
    <col min="336" max="336" width="19.5" bestFit="1" customWidth="1"/>
    <col min="337" max="337" width="22.796875" bestFit="1" customWidth="1"/>
    <col min="338" max="338" width="23.8984375" bestFit="1" customWidth="1"/>
    <col min="339" max="339" width="20.09765625" bestFit="1" customWidth="1"/>
    <col min="340" max="340" width="21.296875" bestFit="1" customWidth="1"/>
    <col min="341" max="341" width="8.5" bestFit="1" customWidth="1"/>
    <col min="342" max="342" width="6.3984375" bestFit="1" customWidth="1"/>
    <col min="343" max="343" width="20" bestFit="1" customWidth="1"/>
    <col min="344" max="344" width="21.3984375" bestFit="1" customWidth="1"/>
    <col min="345" max="345" width="15.59765625" bestFit="1" customWidth="1"/>
    <col min="346" max="346" width="12.09765625" bestFit="1" customWidth="1"/>
    <col min="347" max="347" width="9.3984375" bestFit="1" customWidth="1"/>
    <col min="348" max="348" width="22.296875" bestFit="1" customWidth="1"/>
    <col min="349" max="349" width="8.8984375" bestFit="1" customWidth="1"/>
    <col min="350" max="350" width="24.3984375" bestFit="1" customWidth="1"/>
    <col min="351" max="351" width="10.69921875" bestFit="1" customWidth="1"/>
    <col min="352" max="352" width="23.69921875" bestFit="1" customWidth="1"/>
    <col min="353" max="353" width="23.796875" bestFit="1" customWidth="1"/>
    <col min="354" max="354" width="16.5" bestFit="1" customWidth="1"/>
    <col min="355" max="355" width="24.3984375" bestFit="1" customWidth="1"/>
    <col min="356" max="356" width="24.796875" bestFit="1" customWidth="1"/>
    <col min="357" max="357" width="10.69921875" bestFit="1" customWidth="1"/>
    <col min="358" max="358" width="24.296875" bestFit="1" customWidth="1"/>
    <col min="359" max="360" width="15" bestFit="1" customWidth="1"/>
    <col min="361" max="361" width="16.19921875" bestFit="1" customWidth="1"/>
    <col min="362" max="362" width="14.3984375" bestFit="1" customWidth="1"/>
    <col min="363" max="363" width="27.09765625" bestFit="1" customWidth="1"/>
    <col min="364" max="364" width="7.69921875" bestFit="1" customWidth="1"/>
    <col min="365" max="365" width="12.09765625" bestFit="1" customWidth="1"/>
    <col min="366" max="366" width="10" bestFit="1" customWidth="1"/>
    <col min="367" max="367" width="27.59765625" bestFit="1" customWidth="1"/>
    <col min="368" max="368" width="22.09765625" bestFit="1" customWidth="1"/>
    <col min="369" max="369" width="10.8984375" bestFit="1" customWidth="1"/>
    <col min="370" max="370" width="8.296875" bestFit="1" customWidth="1"/>
    <col min="371" max="371" width="20.796875" bestFit="1" customWidth="1"/>
    <col min="372" max="372" width="12.296875" bestFit="1" customWidth="1"/>
    <col min="373" max="373" width="23" bestFit="1" customWidth="1"/>
    <col min="374" max="374" width="10.296875" bestFit="1" customWidth="1"/>
    <col min="375" max="375" width="10.59765625" bestFit="1" customWidth="1"/>
    <col min="376" max="376" width="10.8984375" bestFit="1" customWidth="1"/>
    <col min="377" max="377" width="23.3984375" bestFit="1" customWidth="1"/>
    <col min="378" max="378" width="12.59765625" bestFit="1" customWidth="1"/>
    <col min="379" max="379" width="13.69921875" bestFit="1" customWidth="1"/>
    <col min="380" max="380" width="9.796875" bestFit="1" customWidth="1"/>
    <col min="381" max="381" width="12.69921875" bestFit="1" customWidth="1"/>
    <col min="382" max="382" width="12.796875" bestFit="1" customWidth="1"/>
    <col min="383" max="383" width="9.19921875" bestFit="1" customWidth="1"/>
    <col min="384" max="384" width="13.796875" bestFit="1" customWidth="1"/>
    <col min="385" max="385" width="10.796875" bestFit="1" customWidth="1"/>
    <col min="386" max="386" width="11.09765625" bestFit="1" customWidth="1"/>
    <col min="387" max="387" width="28.5" bestFit="1" customWidth="1"/>
    <col min="388" max="388" width="27.59765625" bestFit="1" customWidth="1"/>
    <col min="389" max="389" width="25" bestFit="1" customWidth="1"/>
    <col min="390" max="390" width="29.3984375" bestFit="1" customWidth="1"/>
    <col min="391" max="391" width="24.59765625" bestFit="1" customWidth="1"/>
    <col min="392" max="392" width="16.796875" bestFit="1" customWidth="1"/>
    <col min="393" max="393" width="11.296875" bestFit="1" customWidth="1"/>
    <col min="394" max="394" width="15.3984375" bestFit="1" customWidth="1"/>
    <col min="395" max="395" width="12.3984375" bestFit="1" customWidth="1"/>
    <col min="396" max="396" width="9.09765625" bestFit="1" customWidth="1"/>
    <col min="397" max="397" width="20.5" bestFit="1" customWidth="1"/>
    <col min="398" max="398" width="25.796875" bestFit="1" customWidth="1"/>
    <col min="399" max="399" width="21.8984375" bestFit="1" customWidth="1"/>
    <col min="400" max="400" width="22.59765625" bestFit="1" customWidth="1"/>
    <col min="401" max="401" width="13.8984375" bestFit="1" customWidth="1"/>
    <col min="402" max="402" width="11.8984375" bestFit="1" customWidth="1"/>
    <col min="403" max="404" width="11.5" bestFit="1" customWidth="1"/>
    <col min="405" max="405" width="10.296875" bestFit="1" customWidth="1"/>
    <col min="406" max="406" width="23.59765625" bestFit="1" customWidth="1"/>
    <col min="407" max="407" width="12.796875" bestFit="1" customWidth="1"/>
    <col min="408" max="408" width="13.09765625" bestFit="1" customWidth="1"/>
    <col min="409" max="409" width="12.19921875" bestFit="1" customWidth="1"/>
    <col min="410" max="410" width="9.8984375" bestFit="1" customWidth="1"/>
    <col min="411" max="411" width="20.5" bestFit="1" customWidth="1"/>
    <col min="412" max="412" width="22.19921875" bestFit="1" customWidth="1"/>
    <col min="413" max="413" width="24.69921875" bestFit="1" customWidth="1"/>
    <col min="414" max="414" width="8.3984375" bestFit="1" customWidth="1"/>
    <col min="415" max="415" width="10.3984375" bestFit="1" customWidth="1"/>
    <col min="416" max="416" width="13.796875" bestFit="1" customWidth="1"/>
    <col min="417" max="417" width="7.19921875" bestFit="1" customWidth="1"/>
    <col min="418" max="418" width="8.09765625" bestFit="1" customWidth="1"/>
    <col min="419" max="419" width="7.3984375" bestFit="1" customWidth="1"/>
    <col min="420" max="420" width="7.69921875" bestFit="1" customWidth="1"/>
    <col min="421" max="421" width="7.59765625" bestFit="1" customWidth="1"/>
    <col min="422" max="422" width="11.3984375" bestFit="1" customWidth="1"/>
    <col min="423" max="423" width="23.296875" bestFit="1" customWidth="1"/>
    <col min="424" max="424" width="11.5" bestFit="1" customWidth="1"/>
    <col min="425" max="425" width="12.796875" bestFit="1" customWidth="1"/>
    <col min="426" max="426" width="8.296875" bestFit="1" customWidth="1"/>
    <col min="427" max="427" width="12.59765625" bestFit="1" customWidth="1"/>
    <col min="428" max="428" width="12.69921875" bestFit="1" customWidth="1"/>
    <col min="429" max="429" width="12.296875" bestFit="1" customWidth="1"/>
    <col min="430" max="430" width="9.3984375" bestFit="1" customWidth="1"/>
    <col min="431" max="431" width="22.3984375" bestFit="1" customWidth="1"/>
    <col min="432" max="432" width="11" bestFit="1" customWidth="1"/>
    <col min="433" max="433" width="12.19921875" bestFit="1" customWidth="1"/>
    <col min="434" max="434" width="11.19921875" bestFit="1" customWidth="1"/>
    <col min="435" max="435" width="14.69921875" bestFit="1" customWidth="1"/>
    <col min="436" max="436" width="15.3984375" bestFit="1" customWidth="1"/>
    <col min="437" max="437" width="18.69921875" bestFit="1" customWidth="1"/>
    <col min="438" max="438" width="18.59765625" bestFit="1" customWidth="1"/>
    <col min="439" max="439" width="13.69921875" bestFit="1" customWidth="1"/>
    <col min="440" max="440" width="11.796875" bestFit="1" customWidth="1"/>
    <col min="441" max="441" width="6.8984375" bestFit="1" customWidth="1"/>
    <col min="442" max="442" width="7.19921875" bestFit="1" customWidth="1"/>
    <col min="443" max="443" width="18.19921875" bestFit="1" customWidth="1"/>
    <col min="444" max="444" width="21.59765625" bestFit="1" customWidth="1"/>
    <col min="445" max="445" width="8.69921875" bestFit="1" customWidth="1"/>
    <col min="446" max="446" width="14.796875" bestFit="1" customWidth="1"/>
    <col min="447" max="447" width="12.09765625" bestFit="1" customWidth="1"/>
    <col min="448" max="448" width="26.59765625" bestFit="1" customWidth="1"/>
    <col min="449" max="449" width="13.69921875" bestFit="1" customWidth="1"/>
    <col min="450" max="450" width="13.8984375" bestFit="1" customWidth="1"/>
    <col min="451" max="451" width="8.19921875" bestFit="1" customWidth="1"/>
    <col min="452" max="452" width="11" bestFit="1" customWidth="1"/>
    <col min="453" max="453" width="22.59765625" bestFit="1" customWidth="1"/>
    <col min="454" max="454" width="11.296875" bestFit="1" customWidth="1"/>
    <col min="455" max="455" width="13.59765625" bestFit="1" customWidth="1"/>
    <col min="456" max="456" width="23.59765625" bestFit="1" customWidth="1"/>
    <col min="457" max="457" width="11.5" bestFit="1" customWidth="1"/>
    <col min="458" max="458" width="13.8984375" bestFit="1" customWidth="1"/>
    <col min="459" max="459" width="8.59765625" bestFit="1" customWidth="1"/>
    <col min="460" max="460" width="23.8984375" bestFit="1" customWidth="1"/>
    <col min="461" max="461" width="21.8984375" bestFit="1" customWidth="1"/>
    <col min="462" max="462" width="9.8984375" bestFit="1" customWidth="1"/>
    <col min="463" max="463" width="22.5" bestFit="1" customWidth="1"/>
    <col min="464" max="464" width="19.8984375" bestFit="1" customWidth="1"/>
    <col min="465" max="466" width="12.19921875" bestFit="1" customWidth="1"/>
    <col min="467" max="467" width="21.3984375" bestFit="1" customWidth="1"/>
    <col min="468" max="468" width="10.69921875" bestFit="1" customWidth="1"/>
    <col min="469" max="469" width="10.09765625" bestFit="1" customWidth="1"/>
    <col min="470" max="470" width="8.69921875" bestFit="1" customWidth="1"/>
    <col min="471" max="471" width="8.5" bestFit="1" customWidth="1"/>
    <col min="472" max="472" width="8.796875" bestFit="1" customWidth="1"/>
    <col min="473" max="473" width="9.59765625" bestFit="1" customWidth="1"/>
    <col min="474" max="474" width="8.5" bestFit="1" customWidth="1"/>
    <col min="475" max="475" width="24.5" bestFit="1" customWidth="1"/>
    <col min="476" max="476" width="18.8984375" bestFit="1" customWidth="1"/>
    <col min="477" max="477" width="19" bestFit="1" customWidth="1"/>
    <col min="478" max="478" width="16.796875" bestFit="1" customWidth="1"/>
    <col min="479" max="479" width="9.19921875" bestFit="1" customWidth="1"/>
    <col min="480" max="480" width="12.3984375" bestFit="1" customWidth="1"/>
    <col min="481" max="481" width="11.09765625" bestFit="1" customWidth="1"/>
    <col min="482" max="482" width="14.296875" bestFit="1" customWidth="1"/>
    <col min="483" max="483" width="24.19921875" bestFit="1" customWidth="1"/>
    <col min="484" max="484" width="20.3984375" bestFit="1" customWidth="1"/>
    <col min="485" max="485" width="23.69921875" bestFit="1" customWidth="1"/>
    <col min="486" max="486" width="22.796875" bestFit="1" customWidth="1"/>
    <col min="487" max="487" width="21.59765625" bestFit="1" customWidth="1"/>
    <col min="488" max="488" width="22.69921875" bestFit="1" customWidth="1"/>
    <col min="489" max="489" width="11.296875" bestFit="1" customWidth="1"/>
    <col min="490" max="490" width="11.59765625" bestFit="1" customWidth="1"/>
    <col min="491" max="491" width="11.5" bestFit="1" customWidth="1"/>
    <col min="492" max="492" width="23.8984375" bestFit="1" customWidth="1"/>
    <col min="493" max="493" width="25.5" bestFit="1" customWidth="1"/>
    <col min="494" max="494" width="16.09765625" bestFit="1" customWidth="1"/>
    <col min="495" max="495" width="14.3984375" bestFit="1" customWidth="1"/>
    <col min="496" max="496" width="12.296875" bestFit="1" customWidth="1"/>
    <col min="497" max="497" width="14.59765625" bestFit="1" customWidth="1"/>
    <col min="498" max="498" width="19.5" bestFit="1" customWidth="1"/>
    <col min="499" max="499" width="13.8984375" bestFit="1" customWidth="1"/>
    <col min="500" max="500" width="12" bestFit="1" customWidth="1"/>
    <col min="501" max="501" width="21.796875" bestFit="1" customWidth="1"/>
    <col min="502" max="502" width="15.69921875" bestFit="1" customWidth="1"/>
    <col min="503" max="503" width="12.59765625" bestFit="1" customWidth="1"/>
    <col min="504" max="504" width="15.296875" bestFit="1" customWidth="1"/>
    <col min="505" max="505" width="8.5" bestFit="1" customWidth="1"/>
    <col min="506" max="506" width="11.296875" bestFit="1" customWidth="1"/>
    <col min="507" max="507" width="9.796875" bestFit="1" customWidth="1"/>
    <col min="508" max="508" width="10.5" bestFit="1" customWidth="1"/>
    <col min="509" max="509" width="10.69921875" bestFit="1" customWidth="1"/>
    <col min="510" max="510" width="9.296875" bestFit="1" customWidth="1"/>
    <col min="511" max="511" width="26.296875" bestFit="1" customWidth="1"/>
    <col min="512" max="512" width="12.09765625" bestFit="1" customWidth="1"/>
    <col min="513" max="513" width="9.796875" bestFit="1" customWidth="1"/>
    <col min="514" max="514" width="24" bestFit="1" customWidth="1"/>
    <col min="515" max="515" width="14.8984375" bestFit="1" customWidth="1"/>
    <col min="516" max="516" width="27.59765625" bestFit="1" customWidth="1"/>
    <col min="517" max="517" width="10.8984375" bestFit="1" customWidth="1"/>
    <col min="518" max="518" width="19.3984375" bestFit="1" customWidth="1"/>
    <col min="519" max="519" width="27.59765625" bestFit="1" customWidth="1"/>
    <col min="520" max="520" width="13.59765625" bestFit="1" customWidth="1"/>
    <col min="521" max="521" width="8.8984375" bestFit="1" customWidth="1"/>
    <col min="522" max="522" width="22" bestFit="1" customWidth="1"/>
    <col min="523" max="523" width="13.8984375" bestFit="1" customWidth="1"/>
    <col min="524" max="525" width="10.69921875" bestFit="1" customWidth="1"/>
    <col min="526" max="526" width="11.19921875" bestFit="1" customWidth="1"/>
    <col min="527" max="527" width="20.5" bestFit="1" customWidth="1"/>
    <col min="528" max="528" width="8.59765625" bestFit="1" customWidth="1"/>
    <col min="529" max="529" width="21.19921875" bestFit="1" customWidth="1"/>
    <col min="530" max="530" width="23.69921875" bestFit="1" customWidth="1"/>
    <col min="531" max="531" width="27.09765625" bestFit="1" customWidth="1"/>
    <col min="532" max="532" width="15.8984375" bestFit="1" customWidth="1"/>
    <col min="533" max="533" width="11.09765625" bestFit="1" customWidth="1"/>
    <col min="534" max="534" width="29.5" bestFit="1" customWidth="1"/>
    <col min="535" max="535" width="17.8984375" bestFit="1" customWidth="1"/>
    <col min="536" max="536" width="12.296875" bestFit="1" customWidth="1"/>
    <col min="537" max="537" width="22" bestFit="1" customWidth="1"/>
    <col min="538" max="538" width="24.59765625" bestFit="1" customWidth="1"/>
    <col min="539" max="539" width="21.59765625" bestFit="1" customWidth="1"/>
    <col min="540" max="540" width="12.296875" bestFit="1" customWidth="1"/>
    <col min="541" max="541" width="13.59765625" bestFit="1" customWidth="1"/>
    <col min="542" max="542" width="16.19921875" bestFit="1" customWidth="1"/>
    <col min="543" max="543" width="14.69921875" bestFit="1" customWidth="1"/>
    <col min="544" max="544" width="10.69921875" bestFit="1" customWidth="1"/>
    <col min="545" max="545" width="13.8984375" bestFit="1" customWidth="1"/>
    <col min="546" max="546" width="14.296875" bestFit="1" customWidth="1"/>
    <col min="547" max="547" width="14.3984375" bestFit="1" customWidth="1"/>
    <col min="548" max="548" width="12.19921875" bestFit="1" customWidth="1"/>
    <col min="549" max="549" width="10.59765625" bestFit="1" customWidth="1"/>
    <col min="550" max="550" width="24.19921875" bestFit="1" customWidth="1"/>
    <col min="551" max="551" width="11.19921875" bestFit="1" customWidth="1"/>
    <col min="552" max="552" width="13.3984375" bestFit="1" customWidth="1"/>
    <col min="553" max="553" width="23.69921875" bestFit="1" customWidth="1"/>
    <col min="554" max="554" width="12.796875" bestFit="1" customWidth="1"/>
    <col min="555" max="555" width="11.69921875" bestFit="1" customWidth="1"/>
    <col min="556" max="556" width="14.8984375" bestFit="1" customWidth="1"/>
    <col min="557" max="557" width="20.69921875" bestFit="1" customWidth="1"/>
    <col min="558" max="558" width="16.19921875" bestFit="1" customWidth="1"/>
    <col min="559" max="559" width="10.69921875" bestFit="1" customWidth="1"/>
    <col min="560" max="560" width="11" bestFit="1" customWidth="1"/>
    <col min="561" max="561" width="13.5" bestFit="1" customWidth="1"/>
    <col min="562" max="562" width="11" bestFit="1" customWidth="1"/>
    <col min="563" max="563" width="10.09765625" bestFit="1" customWidth="1"/>
    <col min="564" max="564" width="9.19921875" bestFit="1" customWidth="1"/>
    <col min="565" max="565" width="15.796875" bestFit="1" customWidth="1"/>
    <col min="566" max="566" width="23.69921875" bestFit="1" customWidth="1"/>
    <col min="567" max="567" width="13" bestFit="1" customWidth="1"/>
    <col min="568" max="568" width="15.3984375" bestFit="1" customWidth="1"/>
    <col min="569" max="570" width="10.09765625" bestFit="1" customWidth="1"/>
    <col min="571" max="571" width="8.69921875" bestFit="1" customWidth="1"/>
    <col min="572" max="572" width="11.5" bestFit="1" customWidth="1"/>
    <col min="573" max="573" width="22.8984375" bestFit="1" customWidth="1"/>
    <col min="574" max="574" width="9.09765625" bestFit="1" customWidth="1"/>
    <col min="575" max="575" width="10.3984375" bestFit="1" customWidth="1"/>
    <col min="576" max="576" width="14" bestFit="1" customWidth="1"/>
    <col min="577" max="577" width="14.8984375" bestFit="1" customWidth="1"/>
    <col min="578" max="578" width="9" bestFit="1" customWidth="1"/>
    <col min="579" max="579" width="22.09765625" bestFit="1" customWidth="1"/>
    <col min="580" max="580" width="10.3984375" bestFit="1" customWidth="1"/>
    <col min="581" max="581" width="12.09765625" bestFit="1" customWidth="1"/>
    <col min="582" max="582" width="9.796875" bestFit="1" customWidth="1"/>
    <col min="583" max="583" width="7.8984375" bestFit="1" customWidth="1"/>
    <col min="584" max="584" width="24.69921875" bestFit="1" customWidth="1"/>
    <col min="585" max="585" width="25.3984375" bestFit="1" customWidth="1"/>
    <col min="586" max="586" width="12.09765625" bestFit="1" customWidth="1"/>
    <col min="587" max="587" width="24" bestFit="1" customWidth="1"/>
    <col min="588" max="588" width="23.09765625" bestFit="1" customWidth="1"/>
    <col min="589" max="589" width="9.09765625" bestFit="1" customWidth="1"/>
    <col min="590" max="590" width="24.296875" bestFit="1" customWidth="1"/>
    <col min="591" max="591" width="25.69921875" bestFit="1" customWidth="1"/>
    <col min="592" max="592" width="12.5" bestFit="1" customWidth="1"/>
    <col min="593" max="593" width="18.3984375" bestFit="1" customWidth="1"/>
    <col min="594" max="594" width="9.69921875" bestFit="1" customWidth="1"/>
    <col min="595" max="595" width="9.8984375" bestFit="1" customWidth="1"/>
    <col min="596" max="596" width="12.19921875" bestFit="1" customWidth="1"/>
    <col min="597" max="597" width="9.59765625" bestFit="1" customWidth="1"/>
    <col min="598" max="598" width="21.796875" bestFit="1" customWidth="1"/>
    <col min="599" max="599" width="13.69921875" bestFit="1" customWidth="1"/>
    <col min="600" max="600" width="24.8984375" bestFit="1" customWidth="1"/>
    <col min="601" max="601" width="24.19921875" bestFit="1" customWidth="1"/>
    <col min="602" max="602" width="21.296875" bestFit="1" customWidth="1"/>
    <col min="603" max="603" width="21" bestFit="1" customWidth="1"/>
    <col min="604" max="604" width="11.296875" bestFit="1" customWidth="1"/>
    <col min="605" max="605" width="9" bestFit="1" customWidth="1"/>
    <col min="606" max="606" width="22.59765625" bestFit="1" customWidth="1"/>
    <col min="607" max="607" width="21.296875" bestFit="1" customWidth="1"/>
    <col min="608" max="608" width="24.8984375" bestFit="1" customWidth="1"/>
    <col min="609" max="609" width="17.8984375" bestFit="1" customWidth="1"/>
    <col min="610" max="610" width="10" bestFit="1" customWidth="1"/>
    <col min="611" max="611" width="13.5" bestFit="1" customWidth="1"/>
    <col min="612" max="612" width="8.796875" bestFit="1" customWidth="1"/>
    <col min="613" max="613" width="16.5" bestFit="1" customWidth="1"/>
    <col min="614" max="614" width="17.3984375" bestFit="1" customWidth="1"/>
    <col min="615" max="615" width="12.59765625" bestFit="1" customWidth="1"/>
    <col min="616" max="616" width="11.5" bestFit="1" customWidth="1"/>
    <col min="617" max="617" width="11.8984375" bestFit="1" customWidth="1"/>
    <col min="618" max="618" width="27.3984375" bestFit="1" customWidth="1"/>
    <col min="619" max="619" width="28.19921875" bestFit="1" customWidth="1"/>
    <col min="620" max="620" width="19.3984375" bestFit="1" customWidth="1"/>
    <col min="621" max="621" width="13.3984375" bestFit="1" customWidth="1"/>
    <col min="622" max="622" width="12.5" bestFit="1" customWidth="1"/>
    <col min="623" max="623" width="9.796875" bestFit="1" customWidth="1"/>
    <col min="624" max="624" width="9.5" bestFit="1" customWidth="1"/>
    <col min="625" max="625" width="12.796875" bestFit="1" customWidth="1"/>
    <col min="626" max="626" width="11.19921875" bestFit="1" customWidth="1"/>
    <col min="627" max="627" width="23.5" bestFit="1" customWidth="1"/>
    <col min="628" max="628" width="14.796875" bestFit="1" customWidth="1"/>
    <col min="629" max="629" width="23.3984375" bestFit="1" customWidth="1"/>
    <col min="630" max="630" width="8.296875" bestFit="1" customWidth="1"/>
    <col min="631" max="631" width="13.19921875" bestFit="1" customWidth="1"/>
    <col min="632" max="632" width="14" bestFit="1" customWidth="1"/>
    <col min="633" max="633" width="8.296875" bestFit="1" customWidth="1"/>
    <col min="634" max="634" width="22" bestFit="1" customWidth="1"/>
    <col min="635" max="635" width="13.5" bestFit="1" customWidth="1"/>
    <col min="636" max="636" width="10.796875" bestFit="1" customWidth="1"/>
    <col min="637" max="637" width="25" bestFit="1" customWidth="1"/>
    <col min="638" max="638" width="15.8984375" bestFit="1" customWidth="1"/>
    <col min="639" max="639" width="13.3984375" bestFit="1" customWidth="1"/>
    <col min="640" max="640" width="14.69921875" bestFit="1" customWidth="1"/>
    <col min="641" max="641" width="23.296875" bestFit="1" customWidth="1"/>
    <col min="642" max="642" width="14" bestFit="1" customWidth="1"/>
    <col min="643" max="643" width="15.5" bestFit="1" customWidth="1"/>
    <col min="644" max="644" width="20.19921875" bestFit="1" customWidth="1"/>
    <col min="645" max="645" width="11.69921875" bestFit="1" customWidth="1"/>
    <col min="646" max="646" width="30.59765625" bestFit="1" customWidth="1"/>
    <col min="647" max="647" width="19.59765625" bestFit="1" customWidth="1"/>
    <col min="648" max="648" width="8.3984375" bestFit="1" customWidth="1"/>
    <col min="649" max="649" width="14.8984375" bestFit="1" customWidth="1"/>
    <col min="650" max="650" width="24" bestFit="1" customWidth="1"/>
    <col min="651" max="651" width="9.19921875" bestFit="1" customWidth="1"/>
    <col min="652" max="652" width="10.3984375" bestFit="1" customWidth="1"/>
    <col min="653" max="653" width="19.5" bestFit="1" customWidth="1"/>
    <col min="654" max="654" width="26.5" bestFit="1" customWidth="1"/>
    <col min="655" max="656" width="13.19921875" bestFit="1" customWidth="1"/>
    <col min="657" max="657" width="31.59765625" bestFit="1" customWidth="1"/>
    <col min="658" max="658" width="10.8984375" bestFit="1" customWidth="1"/>
    <col min="659" max="659" width="24.09765625" bestFit="1" customWidth="1"/>
    <col min="660" max="660" width="9.09765625" bestFit="1" customWidth="1"/>
    <col min="661" max="661" width="13.59765625" bestFit="1" customWidth="1"/>
    <col min="662" max="662" width="15.8984375" bestFit="1" customWidth="1"/>
    <col min="663" max="663" width="13.59765625" bestFit="1" customWidth="1"/>
    <col min="664" max="664" width="15.59765625" bestFit="1" customWidth="1"/>
    <col min="665" max="665" width="13.296875" bestFit="1" customWidth="1"/>
    <col min="666" max="666" width="26" bestFit="1" customWidth="1"/>
    <col min="667" max="667" width="14.69921875" bestFit="1" customWidth="1"/>
    <col min="668" max="668" width="29.09765625" bestFit="1" customWidth="1"/>
    <col min="669" max="669" width="13.5" bestFit="1" customWidth="1"/>
    <col min="670" max="670" width="22.69921875" bestFit="1" customWidth="1"/>
    <col min="671" max="671" width="13.69921875" bestFit="1" customWidth="1"/>
    <col min="672" max="672" width="12.69921875" bestFit="1" customWidth="1"/>
    <col min="673" max="673" width="28.19921875" bestFit="1" customWidth="1"/>
    <col min="674" max="674" width="26.19921875" bestFit="1" customWidth="1"/>
    <col min="675" max="675" width="28.296875" bestFit="1" customWidth="1"/>
    <col min="676" max="676" width="25.296875" bestFit="1" customWidth="1"/>
    <col min="677" max="677" width="15.3984375" bestFit="1" customWidth="1"/>
    <col min="678" max="678" width="17.8984375" bestFit="1" customWidth="1"/>
    <col min="679" max="679" width="14.09765625" bestFit="1" customWidth="1"/>
    <col min="680" max="680" width="14.19921875" bestFit="1" customWidth="1"/>
    <col min="681" max="681" width="24.19921875" bestFit="1" customWidth="1"/>
    <col min="682" max="682" width="24" bestFit="1" customWidth="1"/>
    <col min="683" max="683" width="15.69921875" bestFit="1" customWidth="1"/>
    <col min="684" max="684" width="15.5" bestFit="1" customWidth="1"/>
    <col min="685" max="685" width="10.3984375" bestFit="1" customWidth="1"/>
    <col min="686" max="686" width="25.3984375" bestFit="1" customWidth="1"/>
    <col min="687" max="687" width="12.59765625" bestFit="1" customWidth="1"/>
    <col min="688" max="688" width="10.19921875" bestFit="1" customWidth="1"/>
    <col min="689" max="689" width="9.296875" bestFit="1" customWidth="1"/>
    <col min="690" max="690" width="19.59765625" bestFit="1" customWidth="1"/>
    <col min="691" max="691" width="11.09765625" bestFit="1" customWidth="1"/>
    <col min="692" max="692" width="11.796875" bestFit="1" customWidth="1"/>
    <col min="693" max="693" width="7.5" bestFit="1" customWidth="1"/>
    <col min="694" max="694" width="22.8984375" bestFit="1" customWidth="1"/>
    <col min="695" max="695" width="17.8984375" bestFit="1" customWidth="1"/>
    <col min="696" max="696" width="14.296875" bestFit="1" customWidth="1"/>
    <col min="697" max="697" width="19.69921875" bestFit="1" customWidth="1"/>
    <col min="698" max="698" width="14" bestFit="1" customWidth="1"/>
    <col min="699" max="699" width="12.3984375" bestFit="1" customWidth="1"/>
    <col min="700" max="700" width="10.796875" bestFit="1" customWidth="1"/>
    <col min="701" max="701" width="23.296875" bestFit="1" customWidth="1"/>
    <col min="702" max="702" width="14.796875" bestFit="1" customWidth="1"/>
    <col min="703" max="703" width="14.8984375" bestFit="1" customWidth="1"/>
    <col min="704" max="704" width="10.69921875" bestFit="1" customWidth="1"/>
    <col min="705" max="705" width="25.3984375" bestFit="1" customWidth="1"/>
    <col min="706" max="706" width="12.3984375" bestFit="1" customWidth="1"/>
    <col min="707" max="707" width="14.3984375" bestFit="1" customWidth="1"/>
    <col min="708" max="708" width="14.8984375" bestFit="1" customWidth="1"/>
    <col min="709" max="709" width="14.3984375" bestFit="1" customWidth="1"/>
    <col min="710" max="710" width="12.296875" bestFit="1" customWidth="1"/>
    <col min="711" max="711" width="19.3984375" bestFit="1" customWidth="1"/>
    <col min="712" max="712" width="24" bestFit="1" customWidth="1"/>
    <col min="713" max="713" width="24.69921875" bestFit="1" customWidth="1"/>
    <col min="714" max="714" width="12.296875" bestFit="1" customWidth="1"/>
    <col min="715" max="715" width="14.5" bestFit="1" customWidth="1"/>
    <col min="716" max="716" width="11.69921875" bestFit="1" customWidth="1"/>
    <col min="717" max="717" width="14.09765625" bestFit="1" customWidth="1"/>
    <col min="718" max="718" width="15.69921875" bestFit="1" customWidth="1"/>
    <col min="719" max="719" width="12.3984375" bestFit="1" customWidth="1"/>
    <col min="720" max="720" width="9.69921875" bestFit="1" customWidth="1"/>
    <col min="721" max="721" width="22.09765625" bestFit="1" customWidth="1"/>
    <col min="722" max="722" width="24.09765625" bestFit="1" customWidth="1"/>
    <col min="723" max="723" width="27" bestFit="1" customWidth="1"/>
    <col min="724" max="724" width="13.19921875" bestFit="1" customWidth="1"/>
    <col min="725" max="725" width="11.3984375" bestFit="1" customWidth="1"/>
    <col min="726" max="726" width="13.8984375" bestFit="1" customWidth="1"/>
    <col min="727" max="727" width="8.5" bestFit="1" customWidth="1"/>
    <col min="728" max="728" width="25.09765625" bestFit="1" customWidth="1"/>
    <col min="729" max="729" width="21.8984375" bestFit="1" customWidth="1"/>
    <col min="730" max="731" width="16.796875" bestFit="1" customWidth="1"/>
    <col min="732" max="732" width="10" bestFit="1" customWidth="1"/>
    <col min="733" max="733" width="11.796875" bestFit="1" customWidth="1"/>
    <col min="734" max="734" width="10.69921875" bestFit="1" customWidth="1"/>
    <col min="735" max="735" width="12.59765625" bestFit="1" customWidth="1"/>
    <col min="736" max="736" width="13.8984375" bestFit="1" customWidth="1"/>
    <col min="737" max="737" width="11.5" bestFit="1" customWidth="1"/>
    <col min="738" max="738" width="21.19921875" bestFit="1" customWidth="1"/>
    <col min="739" max="739" width="24.09765625" bestFit="1" customWidth="1"/>
    <col min="740" max="740" width="19.69921875" bestFit="1" customWidth="1"/>
    <col min="741" max="741" width="23.69921875" bestFit="1" customWidth="1"/>
    <col min="742" max="742" width="22.09765625" bestFit="1" customWidth="1"/>
    <col min="743" max="743" width="11.796875" bestFit="1" customWidth="1"/>
    <col min="744" max="744" width="14" bestFit="1" customWidth="1"/>
    <col min="745" max="745" width="10.19921875" bestFit="1" customWidth="1"/>
    <col min="746" max="746" width="12.5" bestFit="1" customWidth="1"/>
    <col min="747" max="747" width="11" bestFit="1" customWidth="1"/>
    <col min="748" max="748" width="13.69921875" bestFit="1" customWidth="1"/>
    <col min="749" max="749" width="11.19921875" bestFit="1" customWidth="1"/>
    <col min="750" max="750" width="12.5" bestFit="1" customWidth="1"/>
    <col min="751" max="751" width="12.59765625" bestFit="1" customWidth="1"/>
    <col min="752" max="752" width="12" bestFit="1" customWidth="1"/>
    <col min="753" max="753" width="11.8984375" bestFit="1" customWidth="1"/>
    <col min="754" max="754" width="10" bestFit="1" customWidth="1"/>
    <col min="755" max="755" width="13.09765625" bestFit="1" customWidth="1"/>
    <col min="756" max="756" width="11.09765625" bestFit="1" customWidth="1"/>
    <col min="757" max="757" width="11.796875" bestFit="1" customWidth="1"/>
    <col min="758" max="758" width="13" bestFit="1" customWidth="1"/>
    <col min="759" max="759" width="11.796875" bestFit="1" customWidth="1"/>
    <col min="760" max="760" width="7.8984375" bestFit="1" customWidth="1"/>
    <col min="761" max="761" width="12.5" bestFit="1" customWidth="1"/>
    <col min="762" max="762" width="11.296875" bestFit="1" customWidth="1"/>
    <col min="763" max="763" width="22.796875" bestFit="1" customWidth="1"/>
    <col min="764" max="764" width="13.796875" bestFit="1" customWidth="1"/>
    <col min="765" max="765" width="24.8984375" bestFit="1" customWidth="1"/>
    <col min="766" max="766" width="25.09765625" bestFit="1" customWidth="1"/>
    <col min="767" max="767" width="13.09765625" bestFit="1" customWidth="1"/>
    <col min="768" max="768" width="19.19921875" bestFit="1" customWidth="1"/>
    <col min="769" max="769" width="15.59765625" bestFit="1" customWidth="1"/>
    <col min="770" max="770" width="10.296875" bestFit="1" customWidth="1"/>
    <col min="771" max="771" width="10.59765625" bestFit="1" customWidth="1"/>
    <col min="772" max="772" width="15.5" bestFit="1" customWidth="1"/>
    <col min="773" max="773" width="9.19921875" bestFit="1" customWidth="1"/>
    <col min="774" max="774" width="12.19921875" bestFit="1" customWidth="1"/>
    <col min="775" max="775" width="15.09765625" bestFit="1" customWidth="1"/>
    <col min="776" max="776" width="13.296875" bestFit="1" customWidth="1"/>
    <col min="777" max="777" width="22.5" bestFit="1" customWidth="1"/>
    <col min="778" max="778" width="12.09765625" bestFit="1" customWidth="1"/>
    <col min="779" max="779" width="25.5" bestFit="1" customWidth="1"/>
    <col min="780" max="780" width="10" bestFit="1" customWidth="1"/>
    <col min="781" max="781" width="23.5" bestFit="1" customWidth="1"/>
    <col min="782" max="782" width="24.5" bestFit="1" customWidth="1"/>
    <col min="783" max="783" width="21.5" bestFit="1" customWidth="1"/>
    <col min="784" max="784" width="19" bestFit="1" customWidth="1"/>
    <col min="785" max="785" width="9" bestFit="1" customWidth="1"/>
    <col min="786" max="786" width="9.59765625" bestFit="1" customWidth="1"/>
    <col min="787" max="787" width="25.3984375" bestFit="1" customWidth="1"/>
    <col min="788" max="788" width="23.796875" bestFit="1" customWidth="1"/>
    <col min="789" max="789" width="21.8984375" bestFit="1" customWidth="1"/>
    <col min="790" max="790" width="11.3984375" bestFit="1" customWidth="1"/>
    <col min="791" max="791" width="11.59765625" bestFit="1" customWidth="1"/>
    <col min="792" max="792" width="15.69921875" bestFit="1" customWidth="1"/>
    <col min="793" max="793" width="24.296875" bestFit="1" customWidth="1"/>
    <col min="794" max="794" width="25" bestFit="1" customWidth="1"/>
    <col min="795" max="795" width="13" bestFit="1" customWidth="1"/>
    <col min="796" max="796" width="15.796875" bestFit="1" customWidth="1"/>
    <col min="797" max="797" width="13.09765625" bestFit="1" customWidth="1"/>
    <col min="798" max="798" width="15.09765625" bestFit="1" customWidth="1"/>
    <col min="799" max="799" width="17.296875" bestFit="1" customWidth="1"/>
    <col min="800" max="800" width="23" bestFit="1" customWidth="1"/>
    <col min="801" max="801" width="12.69921875" bestFit="1" customWidth="1"/>
    <col min="802" max="802" width="7.8984375" bestFit="1" customWidth="1"/>
    <col min="803" max="803" width="21" bestFit="1" customWidth="1"/>
    <col min="804" max="804" width="19.8984375" bestFit="1" customWidth="1"/>
    <col min="805" max="805" width="24.69921875" bestFit="1" customWidth="1"/>
    <col min="806" max="806" width="22.3984375" bestFit="1" customWidth="1"/>
    <col min="807" max="807" width="22.69921875" bestFit="1" customWidth="1"/>
    <col min="808" max="808" width="21.8984375" bestFit="1" customWidth="1"/>
    <col min="809" max="809" width="22.796875" bestFit="1" customWidth="1"/>
    <col min="810" max="810" width="11.59765625" bestFit="1" customWidth="1"/>
    <col min="811" max="811" width="12.5" bestFit="1" customWidth="1"/>
    <col min="812" max="812" width="26.296875" bestFit="1" customWidth="1"/>
    <col min="813" max="813" width="9.59765625" bestFit="1" customWidth="1"/>
    <col min="814" max="814" width="24.5" bestFit="1" customWidth="1"/>
    <col min="815" max="815" width="11.5" bestFit="1" customWidth="1"/>
    <col min="816" max="816" width="15.09765625" bestFit="1" customWidth="1"/>
    <col min="817" max="817" width="12.09765625" bestFit="1" customWidth="1"/>
    <col min="818" max="818" width="22.8984375" bestFit="1" customWidth="1"/>
    <col min="819" max="819" width="10.796875" bestFit="1" customWidth="1"/>
    <col min="820" max="820" width="24.19921875" bestFit="1" customWidth="1"/>
    <col min="821" max="821" width="23.09765625" bestFit="1" customWidth="1"/>
    <col min="822" max="822" width="10.796875" bestFit="1" customWidth="1"/>
    <col min="823" max="823" width="20.5" bestFit="1" customWidth="1"/>
    <col min="824" max="824" width="23.19921875" bestFit="1" customWidth="1"/>
    <col min="825" max="825" width="30.3984375" bestFit="1" customWidth="1"/>
    <col min="826" max="826" width="10.796875" bestFit="1" customWidth="1"/>
    <col min="827" max="827" width="10" bestFit="1" customWidth="1"/>
    <col min="828" max="828" width="25.5" bestFit="1" customWidth="1"/>
    <col min="829" max="829" width="25" bestFit="1" customWidth="1"/>
    <col min="830" max="830" width="12.69921875" bestFit="1" customWidth="1"/>
    <col min="831" max="831" width="10.69921875" bestFit="1" customWidth="1"/>
    <col min="832" max="832" width="11.69921875" bestFit="1" customWidth="1"/>
    <col min="833" max="833" width="9.5" bestFit="1" customWidth="1"/>
    <col min="834" max="834" width="13.296875" bestFit="1" customWidth="1"/>
    <col min="835" max="835" width="21.69921875" bestFit="1" customWidth="1"/>
    <col min="836" max="836" width="23.5" bestFit="1" customWidth="1"/>
    <col min="837" max="837" width="18.69921875" bestFit="1" customWidth="1"/>
    <col min="838" max="838" width="14.69921875" bestFit="1" customWidth="1"/>
    <col min="839" max="839" width="9" bestFit="1" customWidth="1"/>
    <col min="840" max="840" width="22.5" bestFit="1" customWidth="1"/>
    <col min="841" max="841" width="10.19921875" bestFit="1" customWidth="1"/>
    <col min="842" max="843" width="15.09765625" bestFit="1" customWidth="1"/>
    <col min="844" max="844" width="10.8984375" bestFit="1" customWidth="1"/>
    <col min="845" max="845" width="14.796875" bestFit="1" customWidth="1"/>
    <col min="846" max="846" width="11.69921875" bestFit="1" customWidth="1"/>
    <col min="847" max="847" width="10.3984375" bestFit="1" customWidth="1"/>
    <col min="848" max="848" width="15.3984375" bestFit="1" customWidth="1"/>
    <col min="849" max="849" width="11.69921875" bestFit="1" customWidth="1"/>
    <col min="850" max="850" width="11.296875" bestFit="1" customWidth="1"/>
    <col min="851" max="851" width="9.3984375" bestFit="1" customWidth="1"/>
    <col min="852" max="852" width="9" bestFit="1" customWidth="1"/>
    <col min="853" max="853" width="13.3984375" bestFit="1" customWidth="1"/>
    <col min="854" max="854" width="12.19921875" bestFit="1" customWidth="1"/>
    <col min="855" max="855" width="27.09765625" bestFit="1" customWidth="1"/>
    <col min="856" max="856" width="9.19921875" bestFit="1" customWidth="1"/>
    <col min="857" max="858" width="22.69921875" bestFit="1" customWidth="1"/>
    <col min="859" max="859" width="26.796875" bestFit="1" customWidth="1"/>
    <col min="860" max="860" width="29.59765625" bestFit="1" customWidth="1"/>
    <col min="861" max="861" width="22.5" bestFit="1" customWidth="1"/>
    <col min="862" max="862" width="25" bestFit="1" customWidth="1"/>
    <col min="863" max="863" width="13" bestFit="1" customWidth="1"/>
    <col min="864" max="864" width="16.296875" bestFit="1" customWidth="1"/>
    <col min="865" max="865" width="11" bestFit="1" customWidth="1"/>
    <col min="866" max="866" width="11.296875" bestFit="1" customWidth="1"/>
    <col min="867" max="867" width="28.59765625" bestFit="1" customWidth="1"/>
    <col min="868" max="868" width="24.59765625" bestFit="1" customWidth="1"/>
    <col min="869" max="869" width="25.3984375" bestFit="1" customWidth="1"/>
    <col min="870" max="870" width="24.59765625" bestFit="1" customWidth="1"/>
    <col min="871" max="871" width="23.19921875" bestFit="1" customWidth="1"/>
    <col min="872" max="872" width="13.5" bestFit="1" customWidth="1"/>
    <col min="873" max="873" width="15.5" bestFit="1" customWidth="1"/>
    <col min="874" max="874" width="14.3984375" bestFit="1" customWidth="1"/>
    <col min="875" max="875" width="14" bestFit="1" customWidth="1"/>
    <col min="876" max="876" width="14.8984375" bestFit="1" customWidth="1"/>
    <col min="877" max="877" width="12.5" bestFit="1" customWidth="1"/>
    <col min="878" max="878" width="9.796875" bestFit="1" customWidth="1"/>
    <col min="879" max="879" width="22.296875" bestFit="1" customWidth="1"/>
    <col min="880" max="880" width="22.69921875" bestFit="1" customWidth="1"/>
    <col min="881" max="881" width="28" bestFit="1" customWidth="1"/>
    <col min="882" max="882" width="23.796875" bestFit="1" customWidth="1"/>
    <col min="883" max="883" width="13.19921875" bestFit="1" customWidth="1"/>
    <col min="884" max="884" width="23.69921875" bestFit="1" customWidth="1"/>
    <col min="885" max="885" width="12.3984375" bestFit="1" customWidth="1"/>
    <col min="886" max="886" width="8.8984375" bestFit="1" customWidth="1"/>
    <col min="887" max="887" width="22.3984375" bestFit="1" customWidth="1"/>
    <col min="888" max="888" width="9.69921875" bestFit="1" customWidth="1"/>
    <col min="889" max="889" width="11.69921875" bestFit="1" customWidth="1"/>
    <col min="890" max="890" width="9.796875" bestFit="1" customWidth="1"/>
    <col min="891" max="891" width="25.59765625" bestFit="1" customWidth="1"/>
    <col min="892" max="892" width="20.09765625" bestFit="1" customWidth="1"/>
    <col min="893" max="893" width="21.59765625" bestFit="1" customWidth="1"/>
    <col min="894" max="894" width="20.8984375" bestFit="1" customWidth="1"/>
    <col min="895" max="895" width="12.69921875" bestFit="1" customWidth="1"/>
    <col min="896" max="896" width="13.09765625" bestFit="1" customWidth="1"/>
    <col min="897" max="897" width="9.09765625" bestFit="1" customWidth="1"/>
    <col min="898" max="898" width="14.296875" bestFit="1" customWidth="1"/>
    <col min="899" max="899" width="9.296875" bestFit="1" customWidth="1"/>
    <col min="900" max="900" width="9.59765625" bestFit="1" customWidth="1"/>
    <col min="901" max="901" width="23.8984375" bestFit="1" customWidth="1"/>
    <col min="902" max="902" width="19.296875" bestFit="1" customWidth="1"/>
    <col min="903" max="903" width="23.69921875" bestFit="1" customWidth="1"/>
    <col min="904" max="904" width="11.09765625" bestFit="1" customWidth="1"/>
    <col min="905" max="905" width="10.8984375" bestFit="1" customWidth="1"/>
  </cols>
  <sheetData>
    <row r="1" spans="1:21" x14ac:dyDescent="0.3">
      <c r="A1" t="s">
        <v>2135</v>
      </c>
    </row>
    <row r="3" spans="1:21" x14ac:dyDescent="0.3">
      <c r="A3" s="6" t="s">
        <v>2107</v>
      </c>
      <c r="B3" s="6" t="s">
        <v>2066</v>
      </c>
      <c r="F3" s="17" t="s">
        <v>2066</v>
      </c>
      <c r="H3" s="19" t="s">
        <v>2066</v>
      </c>
      <c r="K3" s="16" t="s">
        <v>14</v>
      </c>
      <c r="L3" s="20" t="s">
        <v>2108</v>
      </c>
      <c r="M3" s="20" t="s">
        <v>2109</v>
      </c>
      <c r="N3" s="17" t="s">
        <v>2110</v>
      </c>
      <c r="O3" s="17" t="s">
        <v>2111</v>
      </c>
      <c r="P3" s="17" t="s">
        <v>2112</v>
      </c>
      <c r="Q3" s="17" t="s">
        <v>2113</v>
      </c>
      <c r="R3" s="17" t="s">
        <v>2114</v>
      </c>
      <c r="S3" s="17"/>
      <c r="T3" s="17" t="s">
        <v>2116</v>
      </c>
      <c r="U3" s="19" t="s">
        <v>2117</v>
      </c>
    </row>
    <row r="4" spans="1:21" x14ac:dyDescent="0.3">
      <c r="A4" s="6" t="s">
        <v>2068</v>
      </c>
      <c r="B4" t="s">
        <v>14</v>
      </c>
      <c r="C4" t="s">
        <v>20</v>
      </c>
      <c r="D4" t="s">
        <v>2067</v>
      </c>
      <c r="F4" s="17" t="s">
        <v>14</v>
      </c>
      <c r="G4" s="17" t="s">
        <v>2126</v>
      </c>
      <c r="H4" s="19" t="s">
        <v>20</v>
      </c>
      <c r="I4" s="19" t="s">
        <v>2126</v>
      </c>
      <c r="L4" s="20">
        <f>AVERAGE($B$5:$B$909)</f>
        <v>588.85082872928172</v>
      </c>
      <c r="M4" s="20">
        <f>MEDIAN(B5:B909)</f>
        <v>116</v>
      </c>
      <c r="N4" s="17">
        <f>MIN(B5:B909)</f>
        <v>0</v>
      </c>
      <c r="O4" s="17">
        <f>MAX(B5:B909)</f>
        <v>6080</v>
      </c>
      <c r="P4" s="17">
        <f>_xlfn.VAR.P(B5:B909)</f>
        <v>950270.96669820824</v>
      </c>
      <c r="Q4" s="17">
        <f>_xlfn.STDEV.P(B5:B909)</f>
        <v>974.81842755366927</v>
      </c>
      <c r="R4" s="17">
        <f>Q4^2</f>
        <v>950270.96669820836</v>
      </c>
      <c r="S4" t="s">
        <v>2115</v>
      </c>
      <c r="T4" s="17">
        <f>AVERAGE(F5:F366)</f>
        <v>588.85082872928172</v>
      </c>
      <c r="U4" s="19">
        <f>AVERAGE(H5:H560)</f>
        <v>864.92446043165467</v>
      </c>
    </row>
    <row r="5" spans="1:21" x14ac:dyDescent="0.3">
      <c r="A5" s="7" t="s">
        <v>202</v>
      </c>
      <c r="B5">
        <v>56</v>
      </c>
      <c r="D5">
        <v>56</v>
      </c>
      <c r="F5" s="17">
        <v>56</v>
      </c>
      <c r="G5" s="17">
        <f>STANDARDIZE(F5,$T$4,$T$12)</f>
        <v>-0.5466154656785509</v>
      </c>
      <c r="H5" s="19">
        <v>2768</v>
      </c>
      <c r="I5" s="19">
        <f>STANDARDIZE(H5,$U$4,$U$12)</f>
        <v>1.4946638973097195</v>
      </c>
      <c r="S5" t="s">
        <v>2118</v>
      </c>
      <c r="T5" s="17">
        <f>MEDIAN(F5:F366)</f>
        <v>116</v>
      </c>
      <c r="U5" s="19">
        <f>MEDIAN(H5:H560)</f>
        <v>206.5</v>
      </c>
    </row>
    <row r="6" spans="1:21" x14ac:dyDescent="0.3">
      <c r="A6" s="7" t="s">
        <v>586</v>
      </c>
      <c r="C6">
        <v>2768</v>
      </c>
      <c r="D6">
        <v>2768</v>
      </c>
      <c r="F6" s="17">
        <v>941</v>
      </c>
      <c r="G6" s="17">
        <f t="shared" ref="G6:G69" si="0">STANDARDIZE(F6,$T$4,$T$12)</f>
        <v>0.36124591135853396</v>
      </c>
      <c r="H6" s="19">
        <v>3318</v>
      </c>
      <c r="I6" s="19">
        <f t="shared" ref="I6:I69" si="1">STANDARDIZE(H6,$U$4,$U$12)</f>
        <v>1.9266305357474169</v>
      </c>
      <c r="K6" s="18" t="s">
        <v>20</v>
      </c>
      <c r="L6" s="21" t="s">
        <v>2108</v>
      </c>
      <c r="M6" s="21" t="s">
        <v>2109</v>
      </c>
      <c r="N6" s="19" t="s">
        <v>2110</v>
      </c>
      <c r="O6" s="19" t="s">
        <v>2111</v>
      </c>
      <c r="P6" s="19" t="s">
        <v>2112</v>
      </c>
      <c r="Q6" s="19" t="s">
        <v>2113</v>
      </c>
      <c r="R6" s="19" t="s">
        <v>2114</v>
      </c>
      <c r="S6" s="25" t="s">
        <v>2119</v>
      </c>
    </row>
    <row r="7" spans="1:21" x14ac:dyDescent="0.3">
      <c r="A7" s="7" t="s">
        <v>849</v>
      </c>
      <c r="B7">
        <v>941</v>
      </c>
      <c r="D7">
        <v>941</v>
      </c>
      <c r="F7" s="17">
        <v>33</v>
      </c>
      <c r="G7" s="17">
        <f t="shared" si="0"/>
        <v>-0.57020960316087066</v>
      </c>
      <c r="H7" s="19">
        <v>64</v>
      </c>
      <c r="I7" s="19">
        <f t="shared" si="1"/>
        <v>-0.62904117602761556</v>
      </c>
      <c r="L7" s="21">
        <f>AVERAGE(C5:C909)</f>
        <v>864.92446043165467</v>
      </c>
      <c r="M7" s="21">
        <f>MEDIAN(C5:C909)</f>
        <v>206.5</v>
      </c>
      <c r="N7" s="19">
        <f>MIN(C5:C909)</f>
        <v>16</v>
      </c>
      <c r="O7" s="19">
        <f>MAX(C5:C909)</f>
        <v>7295</v>
      </c>
      <c r="P7" s="19">
        <f>_xlfn.VAR.P(C5:C909)</f>
        <v>1621156.5878189534</v>
      </c>
      <c r="Q7" s="19">
        <f>_xlfn.STDEV.P(C5:C909)</f>
        <v>1273.2464756750569</v>
      </c>
      <c r="R7" s="19">
        <f>Q7^2</f>
        <v>1621156.5878189532</v>
      </c>
      <c r="S7" s="24" t="s">
        <v>2127</v>
      </c>
    </row>
    <row r="8" spans="1:21" x14ac:dyDescent="0.3">
      <c r="A8" s="7" t="s">
        <v>416</v>
      </c>
      <c r="C8">
        <v>3318</v>
      </c>
      <c r="D8">
        <v>3318</v>
      </c>
      <c r="F8" s="17">
        <v>107</v>
      </c>
      <c r="G8" s="17">
        <f t="shared" si="0"/>
        <v>-0.49429803039166809</v>
      </c>
      <c r="H8" s="19">
        <v>96</v>
      </c>
      <c r="I8" s="19">
        <f t="shared" si="1"/>
        <v>-0.60390857160942235</v>
      </c>
    </row>
    <row r="9" spans="1:21" x14ac:dyDescent="0.3">
      <c r="A9" s="7" t="s">
        <v>1034</v>
      </c>
      <c r="C9">
        <v>64</v>
      </c>
      <c r="D9">
        <v>64</v>
      </c>
      <c r="F9" s="17">
        <v>210</v>
      </c>
      <c r="G9" s="17">
        <f t="shared" si="0"/>
        <v>-0.38863732775345367</v>
      </c>
      <c r="H9" s="19">
        <v>261</v>
      </c>
      <c r="I9" s="19">
        <f t="shared" si="1"/>
        <v>-0.47431858007811301</v>
      </c>
      <c r="S9" t="s">
        <v>2120</v>
      </c>
      <c r="T9" s="17">
        <f>MIN(F5:F366)</f>
        <v>0</v>
      </c>
      <c r="U9" s="19">
        <f>MIN(H5:H560)</f>
        <v>16</v>
      </c>
    </row>
    <row r="10" spans="1:21" x14ac:dyDescent="0.3">
      <c r="A10" s="7" t="s">
        <v>756</v>
      </c>
      <c r="B10">
        <v>33</v>
      </c>
      <c r="D10">
        <v>33</v>
      </c>
      <c r="F10" s="17">
        <v>67</v>
      </c>
      <c r="G10" s="17">
        <f t="shared" si="0"/>
        <v>-0.53533131296961545</v>
      </c>
      <c r="H10" s="19">
        <v>210</v>
      </c>
      <c r="I10" s="19">
        <f t="shared" si="1"/>
        <v>-0.51437366836960863</v>
      </c>
      <c r="L10" s="16" t="s">
        <v>14</v>
      </c>
      <c r="M10" s="18" t="s">
        <v>20</v>
      </c>
      <c r="N10" s="18"/>
      <c r="S10" t="s">
        <v>2121</v>
      </c>
      <c r="T10" s="17">
        <f>MAX(F5:F366)</f>
        <v>6080</v>
      </c>
      <c r="U10" s="19">
        <f>MAX(H5:H560)</f>
        <v>7295</v>
      </c>
    </row>
    <row r="11" spans="1:21" x14ac:dyDescent="0.3">
      <c r="A11" s="7" t="s">
        <v>1822</v>
      </c>
      <c r="B11">
        <v>107</v>
      </c>
      <c r="D11">
        <v>107</v>
      </c>
      <c r="F11" s="17">
        <v>14</v>
      </c>
      <c r="G11" s="17">
        <f t="shared" si="0"/>
        <v>-0.58970041238539561</v>
      </c>
      <c r="H11" s="19">
        <v>2489</v>
      </c>
      <c r="I11" s="19">
        <f t="shared" si="1"/>
        <v>1.2755390025385964</v>
      </c>
      <c r="K11" s="22" t="s">
        <v>2108</v>
      </c>
      <c r="L11" s="20">
        <f>AVERAGE($B$5:$B$909)</f>
        <v>588.85082872928172</v>
      </c>
      <c r="M11" s="21">
        <f>AVERAGE(C5:C909)</f>
        <v>864.92446043165467</v>
      </c>
      <c r="N11" s="19"/>
      <c r="S11" t="s">
        <v>2122</v>
      </c>
      <c r="T11" s="17">
        <f>_xlfn.VAR.P(F5:F366)</f>
        <v>950270.96669820824</v>
      </c>
      <c r="U11" s="19">
        <f>_xlfn.VAR.P(H5:H560)</f>
        <v>1621156.5878189534</v>
      </c>
    </row>
    <row r="12" spans="1:21" x14ac:dyDescent="0.3">
      <c r="A12" s="7" t="s">
        <v>408</v>
      </c>
      <c r="B12">
        <v>210</v>
      </c>
      <c r="D12">
        <v>210</v>
      </c>
      <c r="F12" s="17">
        <v>418</v>
      </c>
      <c r="G12" s="17">
        <f t="shared" si="0"/>
        <v>-0.17526425834812751</v>
      </c>
      <c r="H12" s="19">
        <v>88</v>
      </c>
      <c r="I12" s="19">
        <f t="shared" si="1"/>
        <v>-0.6101917227139706</v>
      </c>
      <c r="K12" s="22" t="s">
        <v>2109</v>
      </c>
      <c r="L12" s="20">
        <f>MEDIAN(B5:B909)</f>
        <v>116</v>
      </c>
      <c r="M12" s="21">
        <f>MEDIAN(C5:C909)</f>
        <v>206.5</v>
      </c>
      <c r="N12" s="19"/>
      <c r="S12" t="s">
        <v>2123</v>
      </c>
      <c r="T12" s="17">
        <f>_xlfn.STDEV.P(F5:F366)</f>
        <v>974.81842755366927</v>
      </c>
      <c r="U12" s="19">
        <f>_xlfn.STDEV.P(H5:H560)</f>
        <v>1273.2464756750569</v>
      </c>
    </row>
    <row r="13" spans="1:21" x14ac:dyDescent="0.3">
      <c r="A13" s="7" t="s">
        <v>1907</v>
      </c>
      <c r="B13">
        <v>67</v>
      </c>
      <c r="C13">
        <v>96</v>
      </c>
      <c r="D13">
        <v>163</v>
      </c>
      <c r="F13" s="17">
        <v>1220</v>
      </c>
      <c r="G13" s="17">
        <f t="shared" si="0"/>
        <v>0.6474530573397167</v>
      </c>
      <c r="H13" s="19">
        <v>135</v>
      </c>
      <c r="I13" s="19">
        <f t="shared" si="1"/>
        <v>-0.57327820997474921</v>
      </c>
      <c r="K13" s="23" t="s">
        <v>2110</v>
      </c>
      <c r="L13" s="17">
        <f>MIN(B5:B909)</f>
        <v>0</v>
      </c>
      <c r="M13" s="19">
        <f>MIN(C5:C909)</f>
        <v>16</v>
      </c>
      <c r="N13" s="19"/>
      <c r="S13" t="s">
        <v>2124</v>
      </c>
      <c r="T13" s="17">
        <f>T12^2</f>
        <v>950270.96669820836</v>
      </c>
      <c r="U13" s="19">
        <f>U12^2</f>
        <v>1621156.5878189532</v>
      </c>
    </row>
    <row r="14" spans="1:21" x14ac:dyDescent="0.3">
      <c r="A14" s="7" t="s">
        <v>572</v>
      </c>
      <c r="C14">
        <v>261</v>
      </c>
      <c r="D14">
        <v>261</v>
      </c>
      <c r="F14" s="17">
        <v>102</v>
      </c>
      <c r="G14" s="17">
        <f t="shared" si="0"/>
        <v>-0.49942719071391151</v>
      </c>
      <c r="H14" s="19">
        <v>182</v>
      </c>
      <c r="I14" s="19">
        <f t="shared" si="1"/>
        <v>-0.53636469723552782</v>
      </c>
      <c r="K14" s="23" t="s">
        <v>2111</v>
      </c>
      <c r="L14" s="17">
        <f>MAX(B5:B909)</f>
        <v>6080</v>
      </c>
      <c r="M14" s="19">
        <f>MAX(M7:AIG7)</f>
        <v>1621156.5878189534</v>
      </c>
      <c r="N14" s="19"/>
    </row>
    <row r="15" spans="1:21" x14ac:dyDescent="0.3">
      <c r="A15" s="7" t="s">
        <v>1675</v>
      </c>
      <c r="C15">
        <v>210</v>
      </c>
      <c r="D15">
        <v>210</v>
      </c>
      <c r="F15" s="17">
        <v>80</v>
      </c>
      <c r="G15" s="17">
        <f t="shared" si="0"/>
        <v>-0.52199549613178253</v>
      </c>
      <c r="H15" s="19">
        <v>1280</v>
      </c>
      <c r="I15" s="19">
        <f t="shared" si="1"/>
        <v>0.32599779186373029</v>
      </c>
      <c r="K15" s="23" t="s">
        <v>2112</v>
      </c>
      <c r="L15" s="17">
        <f>_xlfn.VAR.P(B5:B909)</f>
        <v>950270.96669820824</v>
      </c>
      <c r="M15" s="19">
        <f>_xlfn.VAR.P(C5:C909)</f>
        <v>1621156.5878189534</v>
      </c>
      <c r="N15" s="19"/>
      <c r="S15" s="26" t="s">
        <v>2125</v>
      </c>
    </row>
    <row r="16" spans="1:21" x14ac:dyDescent="0.3">
      <c r="A16" s="7" t="s">
        <v>1668</v>
      </c>
      <c r="C16">
        <v>2489</v>
      </c>
      <c r="D16">
        <v>2489</v>
      </c>
      <c r="F16" s="17">
        <v>35</v>
      </c>
      <c r="G16" s="17">
        <f t="shared" si="0"/>
        <v>-0.56815793903197331</v>
      </c>
      <c r="H16" s="19">
        <v>170</v>
      </c>
      <c r="I16" s="19">
        <f t="shared" si="1"/>
        <v>-0.5457894238923503</v>
      </c>
      <c r="K16" s="23" t="s">
        <v>2113</v>
      </c>
      <c r="L16" s="17">
        <f>_xlfn.STDEV.P(B5:B909)</f>
        <v>974.81842755366927</v>
      </c>
      <c r="M16" s="19">
        <f>_xlfn.STDEV.P(C5:C909)</f>
        <v>1273.2464756750569</v>
      </c>
      <c r="N16" s="19"/>
      <c r="S16" t="s">
        <v>2128</v>
      </c>
    </row>
    <row r="17" spans="1:14" x14ac:dyDescent="0.3">
      <c r="A17" s="7" t="s">
        <v>774</v>
      </c>
      <c r="C17">
        <v>88</v>
      </c>
      <c r="D17">
        <v>88</v>
      </c>
      <c r="F17" s="17">
        <v>750</v>
      </c>
      <c r="G17" s="17">
        <f t="shared" si="0"/>
        <v>0.16531198704883543</v>
      </c>
      <c r="H17" s="19">
        <v>211</v>
      </c>
      <c r="I17" s="19">
        <f t="shared" si="1"/>
        <v>-0.5135882744815401</v>
      </c>
      <c r="K17" s="23" t="s">
        <v>2114</v>
      </c>
      <c r="L17" s="17">
        <f>L16^2</f>
        <v>950270.96669820836</v>
      </c>
      <c r="M17" s="19">
        <f>M16^2</f>
        <v>1621156.5878189532</v>
      </c>
      <c r="N17" s="19"/>
    </row>
    <row r="18" spans="1:14" x14ac:dyDescent="0.3">
      <c r="A18" s="7" t="s">
        <v>1155</v>
      </c>
      <c r="C18">
        <v>135</v>
      </c>
      <c r="D18">
        <v>135</v>
      </c>
      <c r="F18" s="17">
        <v>19</v>
      </c>
      <c r="G18" s="17">
        <f t="shared" si="0"/>
        <v>-0.5845712520631523</v>
      </c>
      <c r="H18" s="19">
        <v>70</v>
      </c>
      <c r="I18" s="19">
        <f t="shared" si="1"/>
        <v>-0.62432881269920437</v>
      </c>
    </row>
    <row r="19" spans="1:14" x14ac:dyDescent="0.3">
      <c r="A19" s="7" t="s">
        <v>1460</v>
      </c>
      <c r="B19">
        <v>14</v>
      </c>
      <c r="D19">
        <v>14</v>
      </c>
      <c r="F19" s="17">
        <v>5</v>
      </c>
      <c r="G19" s="17">
        <f t="shared" si="0"/>
        <v>-0.59893290096543383</v>
      </c>
      <c r="H19" s="19">
        <v>6465</v>
      </c>
      <c r="I19" s="19">
        <f t="shared" si="1"/>
        <v>4.3982651014991161</v>
      </c>
    </row>
    <row r="20" spans="1:14" x14ac:dyDescent="0.3">
      <c r="A20" s="7" t="s">
        <v>1816</v>
      </c>
      <c r="C20">
        <v>182</v>
      </c>
      <c r="D20">
        <v>182</v>
      </c>
      <c r="F20" s="17">
        <v>154</v>
      </c>
      <c r="G20" s="17">
        <f t="shared" si="0"/>
        <v>-0.44608392336257996</v>
      </c>
      <c r="H20" s="19">
        <v>135</v>
      </c>
      <c r="I20" s="19">
        <f t="shared" si="1"/>
        <v>-0.57327820997474921</v>
      </c>
    </row>
    <row r="21" spans="1:14" x14ac:dyDescent="0.3">
      <c r="A21" s="7" t="s">
        <v>1681</v>
      </c>
      <c r="C21">
        <v>1280</v>
      </c>
      <c r="D21">
        <v>1280</v>
      </c>
      <c r="F21" s="17">
        <v>0</v>
      </c>
      <c r="G21" s="17">
        <f t="shared" si="0"/>
        <v>-0.60406206128767725</v>
      </c>
      <c r="H21" s="19">
        <v>92</v>
      </c>
      <c r="I21" s="19">
        <f t="shared" si="1"/>
        <v>-0.60705014716169647</v>
      </c>
    </row>
    <row r="22" spans="1:14" x14ac:dyDescent="0.3">
      <c r="A22" s="7" t="s">
        <v>938</v>
      </c>
      <c r="C22">
        <v>170</v>
      </c>
      <c r="D22">
        <v>170</v>
      </c>
      <c r="F22" s="17">
        <v>3304</v>
      </c>
      <c r="G22" s="17">
        <f t="shared" si="0"/>
        <v>2.7852870796507734</v>
      </c>
      <c r="H22" s="19">
        <v>2237</v>
      </c>
      <c r="I22" s="19">
        <f t="shared" si="1"/>
        <v>1.0776197427453242</v>
      </c>
    </row>
    <row r="23" spans="1:14" x14ac:dyDescent="0.3">
      <c r="A23" s="7" t="s">
        <v>164</v>
      </c>
      <c r="C23">
        <v>211</v>
      </c>
      <c r="D23">
        <v>211</v>
      </c>
      <c r="F23" s="17">
        <v>1</v>
      </c>
      <c r="G23" s="17">
        <f t="shared" si="0"/>
        <v>-0.60303622922322853</v>
      </c>
      <c r="H23" s="19">
        <v>189</v>
      </c>
      <c r="I23" s="19">
        <f t="shared" si="1"/>
        <v>-0.53086694001904799</v>
      </c>
    </row>
    <row r="24" spans="1:14" x14ac:dyDescent="0.3">
      <c r="A24" s="7" t="s">
        <v>880</v>
      </c>
      <c r="B24">
        <v>418</v>
      </c>
      <c r="D24">
        <v>418</v>
      </c>
      <c r="F24" s="17">
        <v>183</v>
      </c>
      <c r="G24" s="17">
        <f t="shared" si="0"/>
        <v>-0.41633479349356817</v>
      </c>
      <c r="H24" s="19">
        <v>4799</v>
      </c>
      <c r="I24" s="19">
        <f t="shared" si="1"/>
        <v>3.0897988839769264</v>
      </c>
    </row>
    <row r="25" spans="1:14" x14ac:dyDescent="0.3">
      <c r="A25" s="7" t="s">
        <v>245</v>
      </c>
      <c r="B25">
        <v>1220</v>
      </c>
      <c r="D25">
        <v>1220</v>
      </c>
      <c r="F25" s="17">
        <v>1</v>
      </c>
      <c r="G25" s="17">
        <f t="shared" si="0"/>
        <v>-0.60303622922322853</v>
      </c>
      <c r="H25" s="19">
        <v>164</v>
      </c>
      <c r="I25" s="19">
        <f t="shared" si="1"/>
        <v>-0.55050178722076148</v>
      </c>
    </row>
    <row r="26" spans="1:14" x14ac:dyDescent="0.3">
      <c r="A26" s="7" t="s">
        <v>1220</v>
      </c>
      <c r="B26">
        <v>102</v>
      </c>
      <c r="D26">
        <v>102</v>
      </c>
      <c r="F26" s="17">
        <v>830</v>
      </c>
      <c r="G26" s="17">
        <f t="shared" si="0"/>
        <v>0.2473785522047301</v>
      </c>
      <c r="H26" s="19">
        <v>221</v>
      </c>
      <c r="I26" s="19">
        <f t="shared" si="1"/>
        <v>-0.50573433560085468</v>
      </c>
    </row>
    <row r="27" spans="1:14" x14ac:dyDescent="0.3">
      <c r="A27" s="7" t="s">
        <v>1101</v>
      </c>
      <c r="B27">
        <v>80</v>
      </c>
      <c r="D27">
        <v>80</v>
      </c>
      <c r="F27" s="17">
        <v>27</v>
      </c>
      <c r="G27" s="17">
        <f t="shared" si="0"/>
        <v>-0.57636459554756281</v>
      </c>
      <c r="H27" s="19">
        <v>2475</v>
      </c>
      <c r="I27" s="19">
        <f t="shared" si="1"/>
        <v>1.264543488105637</v>
      </c>
    </row>
    <row r="28" spans="1:14" x14ac:dyDescent="0.3">
      <c r="A28" s="7" t="s">
        <v>338</v>
      </c>
      <c r="C28">
        <v>70</v>
      </c>
      <c r="D28">
        <v>70</v>
      </c>
      <c r="F28" s="17">
        <v>15</v>
      </c>
      <c r="G28" s="17">
        <f t="shared" si="0"/>
        <v>-0.58867458032094699</v>
      </c>
      <c r="H28" s="19">
        <v>555</v>
      </c>
      <c r="I28" s="19">
        <f t="shared" si="1"/>
        <v>-0.24341277698596195</v>
      </c>
    </row>
    <row r="29" spans="1:14" x14ac:dyDescent="0.3">
      <c r="A29" s="7" t="s">
        <v>550</v>
      </c>
      <c r="C29">
        <v>6465</v>
      </c>
      <c r="D29">
        <v>6465</v>
      </c>
      <c r="F29" s="17">
        <v>130</v>
      </c>
      <c r="G29" s="17">
        <f t="shared" si="0"/>
        <v>-0.47070389290934839</v>
      </c>
      <c r="H29" s="19">
        <v>723</v>
      </c>
      <c r="I29" s="19">
        <f t="shared" si="1"/>
        <v>-0.11146660379044707</v>
      </c>
    </row>
    <row r="30" spans="1:14" x14ac:dyDescent="0.3">
      <c r="A30" s="7" t="s">
        <v>1979</v>
      </c>
      <c r="C30">
        <v>135</v>
      </c>
      <c r="D30">
        <v>135</v>
      </c>
      <c r="F30" s="17">
        <v>5</v>
      </c>
      <c r="G30" s="17">
        <f t="shared" si="0"/>
        <v>-0.59893290096543383</v>
      </c>
      <c r="H30" s="19">
        <v>56</v>
      </c>
      <c r="I30" s="19">
        <f t="shared" si="1"/>
        <v>-0.63532432713216391</v>
      </c>
    </row>
    <row r="31" spans="1:14" x14ac:dyDescent="0.3">
      <c r="A31" s="7" t="s">
        <v>1748</v>
      </c>
      <c r="B31">
        <v>35</v>
      </c>
      <c r="D31">
        <v>35</v>
      </c>
      <c r="F31" s="17">
        <v>26</v>
      </c>
      <c r="G31" s="17">
        <f t="shared" si="0"/>
        <v>-0.57739042761201143</v>
      </c>
      <c r="H31" s="19">
        <v>88</v>
      </c>
      <c r="I31" s="19">
        <f t="shared" si="1"/>
        <v>-0.6101917227139706</v>
      </c>
    </row>
    <row r="32" spans="1:14" x14ac:dyDescent="0.3">
      <c r="A32" s="7" t="s">
        <v>1360</v>
      </c>
      <c r="B32">
        <v>750</v>
      </c>
      <c r="D32">
        <v>750</v>
      </c>
      <c r="F32" s="17">
        <v>21</v>
      </c>
      <c r="G32" s="17">
        <f t="shared" si="0"/>
        <v>-0.58251958793425485</v>
      </c>
      <c r="H32" s="19">
        <v>186</v>
      </c>
      <c r="I32" s="19">
        <f t="shared" si="1"/>
        <v>-0.53322312168325359</v>
      </c>
    </row>
    <row r="33" spans="1:9" x14ac:dyDescent="0.3">
      <c r="A33" s="7" t="s">
        <v>422</v>
      </c>
      <c r="B33">
        <v>19</v>
      </c>
      <c r="D33">
        <v>19</v>
      </c>
      <c r="F33" s="17">
        <v>1748</v>
      </c>
      <c r="G33" s="17">
        <f t="shared" si="0"/>
        <v>1.1890923873686217</v>
      </c>
      <c r="H33" s="19">
        <v>82</v>
      </c>
      <c r="I33" s="19">
        <f t="shared" si="1"/>
        <v>-0.61490408604238189</v>
      </c>
    </row>
    <row r="34" spans="1:9" x14ac:dyDescent="0.3">
      <c r="A34" s="7" t="s">
        <v>1984</v>
      </c>
      <c r="C34">
        <v>92</v>
      </c>
      <c r="D34">
        <v>92</v>
      </c>
      <c r="F34" s="17">
        <v>1467</v>
      </c>
      <c r="G34" s="17">
        <f t="shared" si="0"/>
        <v>0.90083357725854152</v>
      </c>
      <c r="H34" s="19">
        <v>144</v>
      </c>
      <c r="I34" s="19">
        <f t="shared" si="1"/>
        <v>-0.56620966498213232</v>
      </c>
    </row>
    <row r="35" spans="1:9" x14ac:dyDescent="0.3">
      <c r="A35" s="7" t="s">
        <v>859</v>
      </c>
      <c r="C35">
        <v>2237</v>
      </c>
      <c r="D35">
        <v>2237</v>
      </c>
      <c r="F35" s="17">
        <v>15</v>
      </c>
      <c r="G35" s="17">
        <f t="shared" si="0"/>
        <v>-0.58867458032094699</v>
      </c>
      <c r="H35" s="19">
        <v>2326</v>
      </c>
      <c r="I35" s="19">
        <f t="shared" si="1"/>
        <v>1.1475197987834242</v>
      </c>
    </row>
    <row r="36" spans="1:9" x14ac:dyDescent="0.3">
      <c r="A36" s="7" t="s">
        <v>818</v>
      </c>
      <c r="C36">
        <v>189</v>
      </c>
      <c r="D36">
        <v>189</v>
      </c>
      <c r="F36" s="17">
        <v>31</v>
      </c>
      <c r="G36" s="17">
        <f t="shared" si="0"/>
        <v>-0.57226126728976801</v>
      </c>
      <c r="H36" s="19">
        <v>195</v>
      </c>
      <c r="I36" s="19">
        <f t="shared" si="1"/>
        <v>-0.5261545766906367</v>
      </c>
    </row>
    <row r="37" spans="1:9" x14ac:dyDescent="0.3">
      <c r="A37" s="7" t="s">
        <v>820</v>
      </c>
      <c r="C37">
        <v>4799</v>
      </c>
      <c r="D37">
        <v>4799</v>
      </c>
      <c r="F37" s="17">
        <v>75</v>
      </c>
      <c r="G37" s="17">
        <f t="shared" si="0"/>
        <v>-0.52712465645402595</v>
      </c>
      <c r="H37" s="19">
        <v>107</v>
      </c>
      <c r="I37" s="19">
        <f t="shared" si="1"/>
        <v>-0.5952692388406684</v>
      </c>
    </row>
    <row r="38" spans="1:9" x14ac:dyDescent="0.3">
      <c r="A38" s="7" t="s">
        <v>174</v>
      </c>
      <c r="B38">
        <v>5</v>
      </c>
      <c r="D38">
        <v>5</v>
      </c>
      <c r="F38" s="17">
        <v>76</v>
      </c>
      <c r="G38" s="17">
        <f t="shared" si="0"/>
        <v>-0.52609882438957734</v>
      </c>
      <c r="H38" s="19">
        <v>88</v>
      </c>
      <c r="I38" s="19">
        <f t="shared" si="1"/>
        <v>-0.6101917227139706</v>
      </c>
    </row>
    <row r="39" spans="1:9" x14ac:dyDescent="0.3">
      <c r="A39" s="7" t="s">
        <v>1691</v>
      </c>
      <c r="B39">
        <v>154</v>
      </c>
      <c r="D39">
        <v>154</v>
      </c>
      <c r="F39" s="17">
        <v>253</v>
      </c>
      <c r="G39" s="17">
        <f t="shared" si="0"/>
        <v>-0.34452654898216029</v>
      </c>
      <c r="H39" s="19">
        <v>149</v>
      </c>
      <c r="I39" s="19">
        <f t="shared" si="1"/>
        <v>-0.56228269554178967</v>
      </c>
    </row>
    <row r="40" spans="1:9" x14ac:dyDescent="0.3">
      <c r="A40" s="7" t="s">
        <v>247</v>
      </c>
      <c r="C40">
        <v>164</v>
      </c>
      <c r="D40">
        <v>164</v>
      </c>
      <c r="F40" s="17">
        <v>21</v>
      </c>
      <c r="G40" s="17">
        <f t="shared" si="0"/>
        <v>-0.58251958793425485</v>
      </c>
      <c r="H40" s="19">
        <v>236</v>
      </c>
      <c r="I40" s="19">
        <f t="shared" si="1"/>
        <v>-0.49395342727982655</v>
      </c>
    </row>
    <row r="41" spans="1:9" x14ac:dyDescent="0.3">
      <c r="A41" s="7" t="s">
        <v>12</v>
      </c>
      <c r="B41">
        <v>0</v>
      </c>
      <c r="D41">
        <v>0</v>
      </c>
      <c r="F41" s="17">
        <v>104</v>
      </c>
      <c r="G41" s="17">
        <f t="shared" si="0"/>
        <v>-0.49737552658501416</v>
      </c>
      <c r="H41" s="19">
        <v>131</v>
      </c>
      <c r="I41" s="19">
        <f t="shared" si="1"/>
        <v>-0.57641978552702333</v>
      </c>
    </row>
    <row r="42" spans="1:9" x14ac:dyDescent="0.3">
      <c r="A42" s="7" t="s">
        <v>1654</v>
      </c>
      <c r="C42">
        <v>221</v>
      </c>
      <c r="D42">
        <v>221</v>
      </c>
      <c r="F42" s="17">
        <v>1</v>
      </c>
      <c r="G42" s="17">
        <f t="shared" si="0"/>
        <v>-0.60303622922322853</v>
      </c>
      <c r="H42" s="19">
        <v>123</v>
      </c>
      <c r="I42" s="19">
        <f t="shared" si="1"/>
        <v>-0.58270293663157169</v>
      </c>
    </row>
    <row r="43" spans="1:9" x14ac:dyDescent="0.3">
      <c r="A43" s="7" t="s">
        <v>188</v>
      </c>
      <c r="C43">
        <v>2475</v>
      </c>
      <c r="D43">
        <v>2475</v>
      </c>
      <c r="F43" s="17">
        <v>1</v>
      </c>
      <c r="G43" s="17">
        <f t="shared" si="0"/>
        <v>-0.60303622922322853</v>
      </c>
      <c r="H43" s="19">
        <v>107</v>
      </c>
      <c r="I43" s="19">
        <f t="shared" si="1"/>
        <v>-0.5952692388406684</v>
      </c>
    </row>
    <row r="44" spans="1:9" x14ac:dyDescent="0.3">
      <c r="A44" s="7" t="s">
        <v>1472</v>
      </c>
      <c r="C44">
        <v>555</v>
      </c>
      <c r="D44">
        <v>555</v>
      </c>
      <c r="F44" s="17">
        <v>15</v>
      </c>
      <c r="G44" s="17">
        <f t="shared" si="0"/>
        <v>-0.58867458032094699</v>
      </c>
      <c r="H44" s="19">
        <v>5419</v>
      </c>
      <c r="I44" s="19">
        <f t="shared" si="1"/>
        <v>3.5767430945794216</v>
      </c>
    </row>
    <row r="45" spans="1:9" x14ac:dyDescent="0.3">
      <c r="A45" s="7" t="s">
        <v>1270</v>
      </c>
      <c r="C45">
        <v>723</v>
      </c>
      <c r="D45">
        <v>723</v>
      </c>
      <c r="F45" s="17">
        <v>526</v>
      </c>
      <c r="G45" s="17">
        <f t="shared" si="0"/>
        <v>-6.4474395387669692E-2</v>
      </c>
      <c r="H45" s="19">
        <v>94</v>
      </c>
      <c r="I45" s="19">
        <f t="shared" si="1"/>
        <v>-0.60547935938555941</v>
      </c>
    </row>
    <row r="46" spans="1:9" x14ac:dyDescent="0.3">
      <c r="A46" s="7" t="s">
        <v>1820</v>
      </c>
      <c r="C46">
        <v>56</v>
      </c>
      <c r="D46">
        <v>56</v>
      </c>
      <c r="F46" s="17">
        <v>75</v>
      </c>
      <c r="G46" s="17">
        <f t="shared" si="0"/>
        <v>-0.52712465645402595</v>
      </c>
      <c r="H46" s="19">
        <v>97</v>
      </c>
      <c r="I46" s="19">
        <f t="shared" si="1"/>
        <v>-0.60312317772135371</v>
      </c>
    </row>
    <row r="47" spans="1:9" x14ac:dyDescent="0.3">
      <c r="A47" s="7" t="s">
        <v>280</v>
      </c>
      <c r="B47">
        <v>3304</v>
      </c>
      <c r="D47">
        <v>3304</v>
      </c>
      <c r="F47" s="17">
        <v>47</v>
      </c>
      <c r="G47" s="17">
        <f t="shared" si="0"/>
        <v>-0.55584795425858913</v>
      </c>
      <c r="H47" s="19">
        <v>175</v>
      </c>
      <c r="I47" s="19">
        <f t="shared" si="1"/>
        <v>-0.54186245445200754</v>
      </c>
    </row>
    <row r="48" spans="1:9" x14ac:dyDescent="0.3">
      <c r="A48" s="7" t="s">
        <v>560</v>
      </c>
      <c r="C48">
        <v>88</v>
      </c>
      <c r="D48">
        <v>88</v>
      </c>
      <c r="F48" s="17">
        <v>112</v>
      </c>
      <c r="G48" s="17">
        <f t="shared" si="0"/>
        <v>-0.48916887006942467</v>
      </c>
      <c r="H48" s="19">
        <v>3376</v>
      </c>
      <c r="I48" s="19">
        <f t="shared" si="1"/>
        <v>1.9721833812553924</v>
      </c>
    </row>
    <row r="49" spans="1:9" x14ac:dyDescent="0.3">
      <c r="A49" s="7" t="s">
        <v>332</v>
      </c>
      <c r="C49">
        <v>186</v>
      </c>
      <c r="D49">
        <v>186</v>
      </c>
      <c r="F49" s="17">
        <v>393</v>
      </c>
      <c r="G49" s="17">
        <f t="shared" si="0"/>
        <v>-0.20091005995934461</v>
      </c>
      <c r="H49" s="19">
        <v>1297</v>
      </c>
      <c r="I49" s="19">
        <f t="shared" si="1"/>
        <v>0.33934948796089548</v>
      </c>
    </row>
    <row r="50" spans="1:9" x14ac:dyDescent="0.3">
      <c r="A50" s="7" t="s">
        <v>872</v>
      </c>
      <c r="C50">
        <v>82</v>
      </c>
      <c r="D50">
        <v>82</v>
      </c>
      <c r="F50" s="17">
        <v>940</v>
      </c>
      <c r="G50" s="17">
        <f t="shared" si="0"/>
        <v>0.36022007929408528</v>
      </c>
      <c r="H50" s="19">
        <v>147</v>
      </c>
      <c r="I50" s="19">
        <f t="shared" si="1"/>
        <v>-0.56385348331792673</v>
      </c>
    </row>
    <row r="51" spans="1:9" x14ac:dyDescent="0.3">
      <c r="A51" s="7" t="s">
        <v>452</v>
      </c>
      <c r="B51">
        <v>1</v>
      </c>
      <c r="D51">
        <v>1</v>
      </c>
      <c r="F51" s="17">
        <v>65</v>
      </c>
      <c r="G51" s="17">
        <f t="shared" si="0"/>
        <v>-0.53738297709851279</v>
      </c>
      <c r="H51" s="19">
        <v>393</v>
      </c>
      <c r="I51" s="19">
        <f t="shared" si="1"/>
        <v>-0.37064658685306562</v>
      </c>
    </row>
    <row r="52" spans="1:9" x14ac:dyDescent="0.3">
      <c r="A52" s="7" t="s">
        <v>1234</v>
      </c>
      <c r="B52">
        <v>183</v>
      </c>
      <c r="D52">
        <v>183</v>
      </c>
      <c r="F52" s="17">
        <v>648</v>
      </c>
      <c r="G52" s="17">
        <f t="shared" si="0"/>
        <v>6.0677116475069702E-2</v>
      </c>
      <c r="H52" s="19">
        <v>201</v>
      </c>
      <c r="I52" s="19">
        <f t="shared" si="1"/>
        <v>-0.52144221336222552</v>
      </c>
    </row>
    <row r="53" spans="1:9" x14ac:dyDescent="0.3">
      <c r="A53" s="7" t="s">
        <v>1484</v>
      </c>
      <c r="C53">
        <v>144</v>
      </c>
      <c r="D53">
        <v>144</v>
      </c>
      <c r="F53" s="17">
        <v>296</v>
      </c>
      <c r="G53" s="17">
        <f t="shared" si="0"/>
        <v>-0.30041577021086691</v>
      </c>
      <c r="H53" s="19">
        <v>160</v>
      </c>
      <c r="I53" s="19">
        <f t="shared" si="1"/>
        <v>-0.55364336277303572</v>
      </c>
    </row>
    <row r="54" spans="1:9" x14ac:dyDescent="0.3">
      <c r="A54" s="7" t="s">
        <v>1994</v>
      </c>
      <c r="C54">
        <v>2326</v>
      </c>
      <c r="D54">
        <v>2326</v>
      </c>
      <c r="F54" s="17">
        <v>92</v>
      </c>
      <c r="G54" s="17">
        <f t="shared" si="0"/>
        <v>-0.50968551135839835</v>
      </c>
      <c r="H54" s="19">
        <v>164</v>
      </c>
      <c r="I54" s="19">
        <f t="shared" si="1"/>
        <v>-0.55050178722076148</v>
      </c>
    </row>
    <row r="55" spans="1:9" x14ac:dyDescent="0.3">
      <c r="A55" s="7" t="s">
        <v>851</v>
      </c>
      <c r="B55">
        <v>1</v>
      </c>
      <c r="D55">
        <v>1</v>
      </c>
      <c r="F55" s="17">
        <v>452</v>
      </c>
      <c r="G55" s="17">
        <f t="shared" si="0"/>
        <v>-0.14038596815687227</v>
      </c>
      <c r="H55" s="19">
        <v>80</v>
      </c>
      <c r="I55" s="19">
        <f t="shared" si="1"/>
        <v>-0.61647487381851895</v>
      </c>
    </row>
    <row r="56" spans="1:9" x14ac:dyDescent="0.3">
      <c r="A56" s="7" t="s">
        <v>1038</v>
      </c>
      <c r="C56">
        <v>195</v>
      </c>
      <c r="D56">
        <v>195</v>
      </c>
      <c r="F56" s="17">
        <v>931</v>
      </c>
      <c r="G56" s="17">
        <f t="shared" si="0"/>
        <v>0.35098759071404712</v>
      </c>
      <c r="H56" s="19">
        <v>1140</v>
      </c>
      <c r="I56" s="19">
        <f t="shared" si="1"/>
        <v>0.21604264753413455</v>
      </c>
    </row>
    <row r="57" spans="1:9" x14ac:dyDescent="0.3">
      <c r="A57" s="7" t="s">
        <v>634</v>
      </c>
      <c r="C57">
        <v>107</v>
      </c>
      <c r="D57">
        <v>107</v>
      </c>
      <c r="F57" s="17">
        <v>243</v>
      </c>
      <c r="G57" s="17">
        <f t="shared" si="0"/>
        <v>-0.35478486962664713</v>
      </c>
      <c r="H57" s="19">
        <v>205</v>
      </c>
      <c r="I57" s="19">
        <f t="shared" si="1"/>
        <v>-0.51830063780995128</v>
      </c>
    </row>
    <row r="58" spans="1:9" x14ac:dyDescent="0.3">
      <c r="A58" s="7" t="s">
        <v>1137</v>
      </c>
      <c r="C58">
        <v>88</v>
      </c>
      <c r="D58">
        <v>88</v>
      </c>
      <c r="F58" s="17">
        <v>17</v>
      </c>
      <c r="G58" s="17">
        <f t="shared" si="0"/>
        <v>-0.58662291619204965</v>
      </c>
      <c r="H58" s="19">
        <v>1022</v>
      </c>
      <c r="I58" s="19">
        <f t="shared" si="1"/>
        <v>0.1233661687420467</v>
      </c>
    </row>
    <row r="59" spans="1:9" x14ac:dyDescent="0.3">
      <c r="A59" s="7" t="s">
        <v>140</v>
      </c>
      <c r="C59">
        <v>149</v>
      </c>
      <c r="D59">
        <v>149</v>
      </c>
      <c r="F59" s="17">
        <v>52</v>
      </c>
      <c r="G59" s="17">
        <f t="shared" si="0"/>
        <v>-0.55071879393634571</v>
      </c>
      <c r="H59" s="19">
        <v>903</v>
      </c>
      <c r="I59" s="19">
        <f t="shared" si="1"/>
        <v>2.990429606189032E-2</v>
      </c>
    </row>
    <row r="60" spans="1:9" x14ac:dyDescent="0.3">
      <c r="A60" s="7" t="s">
        <v>740</v>
      </c>
      <c r="B60">
        <v>830</v>
      </c>
      <c r="D60">
        <v>830</v>
      </c>
      <c r="F60" s="17">
        <v>191</v>
      </c>
      <c r="G60" s="17">
        <f t="shared" si="0"/>
        <v>-0.40812813697797867</v>
      </c>
      <c r="H60" s="19">
        <v>48</v>
      </c>
      <c r="I60" s="19">
        <f t="shared" si="1"/>
        <v>-0.64160747823671227</v>
      </c>
    </row>
    <row r="61" spans="1:9" x14ac:dyDescent="0.3">
      <c r="A61" s="7" t="s">
        <v>178</v>
      </c>
      <c r="C61">
        <v>236</v>
      </c>
      <c r="D61">
        <v>236</v>
      </c>
      <c r="F61" s="17">
        <v>84</v>
      </c>
      <c r="G61" s="17">
        <f t="shared" si="0"/>
        <v>-0.51789216787398784</v>
      </c>
      <c r="H61" s="19">
        <v>2106</v>
      </c>
      <c r="I61" s="19">
        <f t="shared" si="1"/>
        <v>0.97473314340834527</v>
      </c>
    </row>
    <row r="62" spans="1:9" x14ac:dyDescent="0.3">
      <c r="A62" s="7" t="s">
        <v>1826</v>
      </c>
      <c r="B62">
        <v>27</v>
      </c>
      <c r="D62">
        <v>27</v>
      </c>
      <c r="F62" s="17">
        <v>3182</v>
      </c>
      <c r="G62" s="17">
        <f t="shared" si="0"/>
        <v>2.6601355677880338</v>
      </c>
      <c r="H62" s="19">
        <v>247</v>
      </c>
      <c r="I62" s="19">
        <f t="shared" si="1"/>
        <v>-0.4853140945110726</v>
      </c>
    </row>
    <row r="63" spans="1:9" x14ac:dyDescent="0.3">
      <c r="A63" s="7" t="s">
        <v>92</v>
      </c>
      <c r="B63">
        <v>15</v>
      </c>
      <c r="D63">
        <v>15</v>
      </c>
      <c r="F63" s="17">
        <v>1</v>
      </c>
      <c r="G63" s="17">
        <f t="shared" si="0"/>
        <v>-0.60303622922322853</v>
      </c>
      <c r="H63" s="19">
        <v>244</v>
      </c>
      <c r="I63" s="19">
        <f t="shared" si="1"/>
        <v>-0.48767027617527825</v>
      </c>
    </row>
    <row r="64" spans="1:9" x14ac:dyDescent="0.3">
      <c r="A64" s="7" t="s">
        <v>1066</v>
      </c>
      <c r="C64">
        <v>131</v>
      </c>
      <c r="D64">
        <v>131</v>
      </c>
      <c r="F64" s="17">
        <v>26</v>
      </c>
      <c r="G64" s="17">
        <f t="shared" si="0"/>
        <v>-0.57739042761201143</v>
      </c>
      <c r="H64" s="19">
        <v>3934</v>
      </c>
      <c r="I64" s="19">
        <f t="shared" si="1"/>
        <v>2.4104331707976381</v>
      </c>
    </row>
    <row r="65" spans="1:9" x14ac:dyDescent="0.3">
      <c r="A65" s="7" t="s">
        <v>1830</v>
      </c>
      <c r="C65">
        <v>123</v>
      </c>
      <c r="D65">
        <v>123</v>
      </c>
      <c r="F65" s="17">
        <v>24</v>
      </c>
      <c r="G65" s="17">
        <f t="shared" si="0"/>
        <v>-0.57944209174090888</v>
      </c>
      <c r="H65" s="19">
        <v>68</v>
      </c>
      <c r="I65" s="19">
        <f t="shared" si="1"/>
        <v>-0.62589960047534143</v>
      </c>
    </row>
    <row r="66" spans="1:9" x14ac:dyDescent="0.3">
      <c r="A66" s="7" t="s">
        <v>117</v>
      </c>
      <c r="C66">
        <v>107</v>
      </c>
      <c r="D66">
        <v>107</v>
      </c>
      <c r="F66" s="17">
        <v>1</v>
      </c>
      <c r="G66" s="17">
        <f t="shared" si="0"/>
        <v>-0.60303622922322853</v>
      </c>
      <c r="H66" s="19">
        <v>238</v>
      </c>
      <c r="I66" s="19">
        <f t="shared" si="1"/>
        <v>-0.49238263950368949</v>
      </c>
    </row>
    <row r="67" spans="1:9" x14ac:dyDescent="0.3">
      <c r="A67" s="7" t="s">
        <v>1948</v>
      </c>
      <c r="B67">
        <v>130</v>
      </c>
      <c r="D67">
        <v>130</v>
      </c>
      <c r="F67" s="17">
        <v>31</v>
      </c>
      <c r="G67" s="17">
        <f t="shared" si="0"/>
        <v>-0.57226126728976801</v>
      </c>
      <c r="H67" s="19">
        <v>246</v>
      </c>
      <c r="I67" s="19">
        <f t="shared" si="1"/>
        <v>-0.48609948839914113</v>
      </c>
    </row>
    <row r="68" spans="1:9" x14ac:dyDescent="0.3">
      <c r="A68" s="7" t="s">
        <v>394</v>
      </c>
      <c r="B68">
        <v>5</v>
      </c>
      <c r="D68">
        <v>5</v>
      </c>
      <c r="F68" s="17">
        <v>86</v>
      </c>
      <c r="G68" s="17">
        <f t="shared" si="0"/>
        <v>-0.5158405037450905</v>
      </c>
      <c r="H68" s="19">
        <v>2289</v>
      </c>
      <c r="I68" s="19">
        <f t="shared" si="1"/>
        <v>1.1184602249248883</v>
      </c>
    </row>
    <row r="69" spans="1:9" x14ac:dyDescent="0.3">
      <c r="A69" s="7" t="s">
        <v>1168</v>
      </c>
      <c r="B69">
        <v>26</v>
      </c>
      <c r="D69">
        <v>26</v>
      </c>
      <c r="F69" s="17">
        <v>133</v>
      </c>
      <c r="G69" s="17">
        <f t="shared" si="0"/>
        <v>-0.46762639671600231</v>
      </c>
      <c r="H69" s="19">
        <v>3308</v>
      </c>
      <c r="I69" s="19">
        <f t="shared" si="1"/>
        <v>1.9187765968667316</v>
      </c>
    </row>
    <row r="70" spans="1:9" x14ac:dyDescent="0.3">
      <c r="A70" s="7" t="s">
        <v>109</v>
      </c>
      <c r="C70">
        <v>5419</v>
      </c>
      <c r="D70">
        <v>5419</v>
      </c>
      <c r="F70" s="17">
        <v>30</v>
      </c>
      <c r="G70" s="17">
        <f t="shared" ref="G70:G133" si="2">STANDARDIZE(F70,$T$4,$T$12)</f>
        <v>-0.57328709935421673</v>
      </c>
      <c r="H70" s="19">
        <v>143</v>
      </c>
      <c r="I70" s="19">
        <f t="shared" ref="I70:I133" si="3">STANDARDIZE(H70,$U$4,$U$12)</f>
        <v>-0.56699505887020085</v>
      </c>
    </row>
    <row r="71" spans="1:9" x14ac:dyDescent="0.3">
      <c r="A71" s="7" t="s">
        <v>889</v>
      </c>
      <c r="C71">
        <v>94</v>
      </c>
      <c r="D71">
        <v>94</v>
      </c>
      <c r="F71" s="17">
        <v>40</v>
      </c>
      <c r="G71" s="17">
        <f t="shared" si="2"/>
        <v>-0.56302877870972989</v>
      </c>
      <c r="H71" s="19">
        <v>1991</v>
      </c>
      <c r="I71" s="19">
        <f t="shared" si="3"/>
        <v>0.88441284628046302</v>
      </c>
    </row>
    <row r="72" spans="1:9" x14ac:dyDescent="0.3">
      <c r="A72" s="7" t="s">
        <v>528</v>
      </c>
      <c r="C72">
        <v>97</v>
      </c>
      <c r="D72">
        <v>97</v>
      </c>
      <c r="F72" s="17">
        <v>136</v>
      </c>
      <c r="G72" s="17">
        <f t="shared" si="2"/>
        <v>-0.46454890052265629</v>
      </c>
      <c r="H72" s="19">
        <v>163</v>
      </c>
      <c r="I72" s="19">
        <f t="shared" si="3"/>
        <v>-0.55128718110883002</v>
      </c>
    </row>
    <row r="73" spans="1:9" x14ac:dyDescent="0.3">
      <c r="A73" s="7" t="s">
        <v>1415</v>
      </c>
      <c r="C73">
        <v>175</v>
      </c>
      <c r="D73">
        <v>175</v>
      </c>
      <c r="F73" s="17">
        <v>73</v>
      </c>
      <c r="G73" s="17">
        <f t="shared" si="2"/>
        <v>-0.5291763205829233</v>
      </c>
      <c r="H73" s="19">
        <v>114</v>
      </c>
      <c r="I73" s="19">
        <f t="shared" si="3"/>
        <v>-0.58977148162418858</v>
      </c>
    </row>
    <row r="74" spans="1:9" x14ac:dyDescent="0.3">
      <c r="A74" s="7" t="s">
        <v>356</v>
      </c>
      <c r="C74">
        <v>3376</v>
      </c>
      <c r="D74">
        <v>3376</v>
      </c>
      <c r="F74" s="17">
        <v>5497</v>
      </c>
      <c r="G74" s="17">
        <f t="shared" si="2"/>
        <v>5.0349367969867362</v>
      </c>
      <c r="H74" s="19">
        <v>2220</v>
      </c>
      <c r="I74" s="19">
        <f t="shared" si="3"/>
        <v>1.0642680466481589</v>
      </c>
    </row>
    <row r="75" spans="1:9" x14ac:dyDescent="0.3">
      <c r="A75" s="7" t="s">
        <v>1936</v>
      </c>
      <c r="B75">
        <v>21</v>
      </c>
      <c r="D75">
        <v>21</v>
      </c>
      <c r="F75" s="17">
        <v>803</v>
      </c>
      <c r="G75" s="17">
        <f t="shared" si="2"/>
        <v>0.21968108646461565</v>
      </c>
      <c r="H75" s="19">
        <v>2662</v>
      </c>
      <c r="I75" s="19">
        <f t="shared" si="3"/>
        <v>1.4114121451744541</v>
      </c>
    </row>
    <row r="76" spans="1:9" x14ac:dyDescent="0.3">
      <c r="A76" s="7" t="s">
        <v>1425</v>
      </c>
      <c r="B76">
        <v>1748</v>
      </c>
      <c r="D76">
        <v>1748</v>
      </c>
      <c r="F76" s="17">
        <v>21</v>
      </c>
      <c r="G76" s="17">
        <f t="shared" si="2"/>
        <v>-0.58251958793425485</v>
      </c>
      <c r="H76" s="19">
        <v>196</v>
      </c>
      <c r="I76" s="19">
        <f t="shared" si="3"/>
        <v>-0.52536918280256817</v>
      </c>
    </row>
    <row r="77" spans="1:9" x14ac:dyDescent="0.3">
      <c r="A77" s="7" t="s">
        <v>1697</v>
      </c>
      <c r="C77">
        <v>1297</v>
      </c>
      <c r="D77">
        <v>1297</v>
      </c>
      <c r="F77" s="17">
        <v>37</v>
      </c>
      <c r="G77" s="17">
        <f t="shared" si="2"/>
        <v>-0.56610627490307597</v>
      </c>
      <c r="H77" s="19">
        <v>41</v>
      </c>
      <c r="I77" s="19">
        <f t="shared" si="3"/>
        <v>-0.6471052354531921</v>
      </c>
    </row>
    <row r="78" spans="1:9" x14ac:dyDescent="0.3">
      <c r="A78" s="7" t="s">
        <v>149</v>
      </c>
      <c r="B78">
        <v>1467</v>
      </c>
      <c r="D78">
        <v>1467</v>
      </c>
      <c r="F78" s="17">
        <v>1221</v>
      </c>
      <c r="G78" s="17">
        <f t="shared" si="2"/>
        <v>0.64847888940416532</v>
      </c>
      <c r="H78" s="19">
        <v>253</v>
      </c>
      <c r="I78" s="19">
        <f t="shared" si="3"/>
        <v>-0.48060173118266136</v>
      </c>
    </row>
    <row r="79" spans="1:9" x14ac:dyDescent="0.3">
      <c r="A79" s="7" t="s">
        <v>884</v>
      </c>
      <c r="B79">
        <v>15</v>
      </c>
      <c r="D79">
        <v>15</v>
      </c>
      <c r="F79" s="17">
        <v>1596</v>
      </c>
      <c r="G79" s="17">
        <f t="shared" si="2"/>
        <v>1.0331659135724216</v>
      </c>
      <c r="H79" s="19">
        <v>3063</v>
      </c>
      <c r="I79" s="19">
        <f t="shared" si="3"/>
        <v>1.7263550942899391</v>
      </c>
    </row>
    <row r="80" spans="1:9" x14ac:dyDescent="0.3">
      <c r="A80" s="7" t="s">
        <v>1737</v>
      </c>
      <c r="B80">
        <v>31</v>
      </c>
      <c r="D80">
        <v>31</v>
      </c>
      <c r="F80" s="17">
        <v>2690</v>
      </c>
      <c r="G80" s="17">
        <f t="shared" si="2"/>
        <v>2.1554261920792817</v>
      </c>
      <c r="H80" s="19">
        <v>43</v>
      </c>
      <c r="I80" s="19">
        <f t="shared" si="3"/>
        <v>-0.64553444767705492</v>
      </c>
    </row>
    <row r="81" spans="1:9" x14ac:dyDescent="0.3">
      <c r="A81" s="7" t="s">
        <v>261</v>
      </c>
      <c r="C81">
        <v>147</v>
      </c>
      <c r="D81">
        <v>147</v>
      </c>
      <c r="F81" s="17">
        <v>1</v>
      </c>
      <c r="G81" s="17">
        <f t="shared" si="2"/>
        <v>-0.60303622922322853</v>
      </c>
      <c r="H81" s="19">
        <v>1071</v>
      </c>
      <c r="I81" s="19">
        <f t="shared" si="3"/>
        <v>0.16185046925740521</v>
      </c>
    </row>
    <row r="82" spans="1:9" x14ac:dyDescent="0.3">
      <c r="A82" s="7" t="s">
        <v>612</v>
      </c>
      <c r="C82">
        <v>393</v>
      </c>
      <c r="D82">
        <v>393</v>
      </c>
      <c r="F82" s="17">
        <v>23</v>
      </c>
      <c r="G82" s="17">
        <f t="shared" si="2"/>
        <v>-0.5804679238053575</v>
      </c>
      <c r="H82" s="19">
        <v>462</v>
      </c>
      <c r="I82" s="19">
        <f t="shared" si="3"/>
        <v>-0.31645440857633628</v>
      </c>
    </row>
    <row r="83" spans="1:9" x14ac:dyDescent="0.3">
      <c r="A83" s="7" t="s">
        <v>162</v>
      </c>
      <c r="C83">
        <v>201</v>
      </c>
      <c r="D83">
        <v>201</v>
      </c>
      <c r="F83" s="17">
        <v>57</v>
      </c>
      <c r="G83" s="17">
        <f t="shared" si="2"/>
        <v>-0.54558963361410229</v>
      </c>
      <c r="H83" s="19">
        <v>227</v>
      </c>
      <c r="I83" s="19">
        <f t="shared" si="3"/>
        <v>-0.50102197227244338</v>
      </c>
    </row>
    <row r="84" spans="1:9" x14ac:dyDescent="0.3">
      <c r="A84" s="7" t="s">
        <v>1735</v>
      </c>
      <c r="C84">
        <v>160</v>
      </c>
      <c r="D84">
        <v>160</v>
      </c>
      <c r="F84" s="17">
        <v>1028</v>
      </c>
      <c r="G84" s="17">
        <f t="shared" si="2"/>
        <v>0.45049330096556944</v>
      </c>
      <c r="H84" s="19">
        <v>303</v>
      </c>
      <c r="I84" s="19">
        <f t="shared" si="3"/>
        <v>-0.44133203677923433</v>
      </c>
    </row>
    <row r="85" spans="1:9" x14ac:dyDescent="0.3">
      <c r="A85" s="7" t="s">
        <v>786</v>
      </c>
      <c r="B85">
        <v>75</v>
      </c>
      <c r="D85">
        <v>75</v>
      </c>
      <c r="F85" s="17">
        <v>2062</v>
      </c>
      <c r="G85" s="17">
        <f t="shared" si="2"/>
        <v>1.5112036556055084</v>
      </c>
      <c r="H85" s="19">
        <v>275</v>
      </c>
      <c r="I85" s="19">
        <f t="shared" si="3"/>
        <v>-0.46332306564515346</v>
      </c>
    </row>
    <row r="86" spans="1:9" x14ac:dyDescent="0.3">
      <c r="A86" s="7" t="s">
        <v>1595</v>
      </c>
      <c r="C86">
        <v>164</v>
      </c>
      <c r="D86">
        <v>164</v>
      </c>
      <c r="F86" s="17">
        <v>662</v>
      </c>
      <c r="G86" s="17">
        <f t="shared" si="2"/>
        <v>7.5038765377351269E-2</v>
      </c>
      <c r="H86" s="19">
        <v>95</v>
      </c>
      <c r="I86" s="19">
        <f t="shared" si="3"/>
        <v>-0.60469396549749088</v>
      </c>
    </row>
    <row r="87" spans="1:9" x14ac:dyDescent="0.3">
      <c r="A87" s="7" t="s">
        <v>1377</v>
      </c>
      <c r="B87">
        <v>76</v>
      </c>
      <c r="D87">
        <v>76</v>
      </c>
      <c r="F87" s="17">
        <v>1229</v>
      </c>
      <c r="G87" s="17">
        <f t="shared" si="2"/>
        <v>0.65668554591975481</v>
      </c>
      <c r="H87" s="19">
        <v>72</v>
      </c>
      <c r="I87" s="19">
        <f t="shared" si="3"/>
        <v>-0.62275802492306731</v>
      </c>
    </row>
    <row r="88" spans="1:9" x14ac:dyDescent="0.3">
      <c r="A88" s="7" t="s">
        <v>760</v>
      </c>
      <c r="C88">
        <v>80</v>
      </c>
      <c r="D88">
        <v>80</v>
      </c>
      <c r="F88" s="17">
        <v>87</v>
      </c>
      <c r="G88" s="17">
        <f t="shared" si="2"/>
        <v>-0.51481467168064177</v>
      </c>
      <c r="H88" s="19">
        <v>288</v>
      </c>
      <c r="I88" s="19">
        <f t="shared" si="3"/>
        <v>-0.4531129451002624</v>
      </c>
    </row>
    <row r="89" spans="1:9" x14ac:dyDescent="0.3">
      <c r="A89" s="7" t="s">
        <v>1226</v>
      </c>
      <c r="B89">
        <v>253</v>
      </c>
      <c r="D89">
        <v>253</v>
      </c>
      <c r="F89" s="17">
        <v>1482</v>
      </c>
      <c r="G89" s="17">
        <f t="shared" si="2"/>
        <v>0.91622105822527178</v>
      </c>
      <c r="H89" s="19">
        <v>1470</v>
      </c>
      <c r="I89" s="19">
        <f t="shared" si="3"/>
        <v>0.47522263059675307</v>
      </c>
    </row>
    <row r="90" spans="1:9" x14ac:dyDescent="0.3">
      <c r="A90" s="7" t="s">
        <v>1246</v>
      </c>
      <c r="B90">
        <v>21</v>
      </c>
      <c r="C90">
        <v>1140</v>
      </c>
      <c r="D90">
        <v>1161</v>
      </c>
      <c r="F90" s="17">
        <v>245</v>
      </c>
      <c r="G90" s="17">
        <f t="shared" si="2"/>
        <v>-0.35273320549774978</v>
      </c>
      <c r="H90" s="19">
        <v>102</v>
      </c>
      <c r="I90" s="19">
        <f t="shared" si="3"/>
        <v>-0.59919620828101106</v>
      </c>
    </row>
    <row r="91" spans="1:9" x14ac:dyDescent="0.3">
      <c r="A91" s="7" t="s">
        <v>893</v>
      </c>
      <c r="C91">
        <v>205</v>
      </c>
      <c r="D91">
        <v>205</v>
      </c>
      <c r="F91" s="17">
        <v>4697</v>
      </c>
      <c r="G91" s="17">
        <f t="shared" si="2"/>
        <v>4.2142711454277899</v>
      </c>
      <c r="H91" s="19">
        <v>4358</v>
      </c>
      <c r="I91" s="19">
        <f t="shared" si="3"/>
        <v>2.7434401793386995</v>
      </c>
    </row>
    <row r="92" spans="1:9" x14ac:dyDescent="0.3">
      <c r="A92" s="7" t="s">
        <v>1162</v>
      </c>
      <c r="C92">
        <v>1022</v>
      </c>
      <c r="D92">
        <v>1022</v>
      </c>
      <c r="F92" s="17">
        <v>133</v>
      </c>
      <c r="G92" s="17">
        <f t="shared" si="2"/>
        <v>-0.46762639671600231</v>
      </c>
      <c r="H92" s="19">
        <v>409</v>
      </c>
      <c r="I92" s="19">
        <f t="shared" si="3"/>
        <v>-0.35808028464396896</v>
      </c>
    </row>
    <row r="93" spans="1:9" x14ac:dyDescent="0.3">
      <c r="A93" s="7" t="s">
        <v>646</v>
      </c>
      <c r="B93">
        <v>104</v>
      </c>
      <c r="D93">
        <v>104</v>
      </c>
      <c r="F93" s="17">
        <v>656</v>
      </c>
      <c r="G93" s="17">
        <f t="shared" si="2"/>
        <v>6.8883772990659162E-2</v>
      </c>
      <c r="H93" s="19">
        <v>374</v>
      </c>
      <c r="I93" s="19">
        <f t="shared" si="3"/>
        <v>-0.38556907072636787</v>
      </c>
    </row>
    <row r="94" spans="1:9" x14ac:dyDescent="0.3">
      <c r="A94" s="7" t="s">
        <v>352</v>
      </c>
      <c r="B94">
        <v>1</v>
      </c>
      <c r="D94">
        <v>1</v>
      </c>
      <c r="F94" s="17">
        <v>1000</v>
      </c>
      <c r="G94" s="17">
        <f t="shared" si="2"/>
        <v>0.42177000316100632</v>
      </c>
      <c r="H94" s="19">
        <v>154</v>
      </c>
      <c r="I94" s="19">
        <f t="shared" si="3"/>
        <v>-0.5583557261014469</v>
      </c>
    </row>
    <row r="95" spans="1:9" x14ac:dyDescent="0.3">
      <c r="A95" s="7" t="s">
        <v>293</v>
      </c>
      <c r="C95">
        <v>903</v>
      </c>
      <c r="D95">
        <v>903</v>
      </c>
      <c r="F95" s="17">
        <v>355</v>
      </c>
      <c r="G95" s="17">
        <f t="shared" si="2"/>
        <v>-0.23989167840839457</v>
      </c>
      <c r="H95" s="19">
        <v>113</v>
      </c>
      <c r="I95" s="19">
        <f t="shared" si="3"/>
        <v>-0.59055687551225711</v>
      </c>
    </row>
    <row r="96" spans="1:9" x14ac:dyDescent="0.3">
      <c r="A96" s="7" t="s">
        <v>1242</v>
      </c>
      <c r="B96">
        <v>1</v>
      </c>
      <c r="D96">
        <v>1</v>
      </c>
      <c r="F96" s="17">
        <v>424</v>
      </c>
      <c r="G96" s="17">
        <f t="shared" si="2"/>
        <v>-0.16910926596143541</v>
      </c>
      <c r="H96" s="19">
        <v>85</v>
      </c>
      <c r="I96" s="19">
        <f t="shared" si="3"/>
        <v>-0.6125479043781763</v>
      </c>
    </row>
    <row r="97" spans="1:9" x14ac:dyDescent="0.3">
      <c r="A97" s="7" t="s">
        <v>588</v>
      </c>
      <c r="C97">
        <v>48</v>
      </c>
      <c r="D97">
        <v>48</v>
      </c>
      <c r="F97" s="17">
        <v>2025</v>
      </c>
      <c r="G97" s="17">
        <f t="shared" si="2"/>
        <v>1.473247869220907</v>
      </c>
      <c r="H97" s="19">
        <v>129</v>
      </c>
      <c r="I97" s="19">
        <f t="shared" si="3"/>
        <v>-0.57799057330316039</v>
      </c>
    </row>
    <row r="98" spans="1:9" x14ac:dyDescent="0.3">
      <c r="A98" s="7" t="s">
        <v>1884</v>
      </c>
      <c r="B98">
        <v>15</v>
      </c>
      <c r="D98">
        <v>15</v>
      </c>
      <c r="F98" s="17">
        <v>225</v>
      </c>
      <c r="G98" s="17">
        <f t="shared" si="2"/>
        <v>-0.37324984678672346</v>
      </c>
      <c r="H98" s="19">
        <v>1821</v>
      </c>
      <c r="I98" s="19">
        <f t="shared" si="3"/>
        <v>0.75089588530881102</v>
      </c>
    </row>
    <row r="99" spans="1:9" x14ac:dyDescent="0.3">
      <c r="A99" s="7" t="s">
        <v>798</v>
      </c>
      <c r="C99">
        <v>2106</v>
      </c>
      <c r="D99">
        <v>2106</v>
      </c>
      <c r="F99" s="17">
        <v>679</v>
      </c>
      <c r="G99" s="17">
        <f t="shared" si="2"/>
        <v>9.2477910472978889E-2</v>
      </c>
      <c r="H99" s="19">
        <v>1249</v>
      </c>
      <c r="I99" s="19">
        <f t="shared" si="3"/>
        <v>0.30165058133360551</v>
      </c>
    </row>
    <row r="100" spans="1:9" x14ac:dyDescent="0.3">
      <c r="A100" s="7" t="s">
        <v>1125</v>
      </c>
      <c r="C100">
        <v>247</v>
      </c>
      <c r="D100">
        <v>247</v>
      </c>
      <c r="F100" s="17">
        <v>78</v>
      </c>
      <c r="G100" s="17">
        <f t="shared" si="2"/>
        <v>-0.52404716026067988</v>
      </c>
      <c r="H100" s="19">
        <v>2857</v>
      </c>
      <c r="I100" s="19">
        <f t="shared" si="3"/>
        <v>1.5645639533478195</v>
      </c>
    </row>
    <row r="101" spans="1:9" x14ac:dyDescent="0.3">
      <c r="A101" s="7" t="s">
        <v>384</v>
      </c>
      <c r="C101">
        <v>244</v>
      </c>
      <c r="D101">
        <v>244</v>
      </c>
      <c r="F101" s="17">
        <v>75</v>
      </c>
      <c r="G101" s="17">
        <f t="shared" si="2"/>
        <v>-0.52712465645402595</v>
      </c>
      <c r="H101" s="19">
        <v>172</v>
      </c>
      <c r="I101" s="19">
        <f t="shared" si="3"/>
        <v>-0.54421863611621313</v>
      </c>
    </row>
    <row r="102" spans="1:9" x14ac:dyDescent="0.3">
      <c r="A102" s="7" t="s">
        <v>1770</v>
      </c>
      <c r="B102">
        <v>526</v>
      </c>
      <c r="D102">
        <v>526</v>
      </c>
      <c r="F102" s="17">
        <v>37</v>
      </c>
      <c r="G102" s="17">
        <f t="shared" si="2"/>
        <v>-0.56610627490307597</v>
      </c>
      <c r="H102" s="19">
        <v>890</v>
      </c>
      <c r="I102" s="19">
        <f t="shared" si="3"/>
        <v>1.9694175516999288E-2</v>
      </c>
    </row>
    <row r="103" spans="1:9" x14ac:dyDescent="0.3">
      <c r="A103" s="7" t="s">
        <v>374</v>
      </c>
      <c r="B103">
        <v>75</v>
      </c>
      <c r="D103">
        <v>75</v>
      </c>
      <c r="F103" s="17">
        <v>558</v>
      </c>
      <c r="G103" s="17">
        <f t="shared" si="2"/>
        <v>-3.1647769325311818E-2</v>
      </c>
      <c r="H103" s="19">
        <v>1467</v>
      </c>
      <c r="I103" s="19">
        <f t="shared" si="3"/>
        <v>0.47286644893254748</v>
      </c>
    </row>
    <row r="104" spans="1:9" x14ac:dyDescent="0.3">
      <c r="A104" s="7" t="s">
        <v>1848</v>
      </c>
      <c r="C104">
        <v>3934</v>
      </c>
      <c r="D104">
        <v>3934</v>
      </c>
      <c r="F104" s="17">
        <v>9</v>
      </c>
      <c r="G104" s="17">
        <f t="shared" si="2"/>
        <v>-0.59482957270763903</v>
      </c>
      <c r="H104" s="19">
        <v>460</v>
      </c>
      <c r="I104" s="19">
        <f t="shared" si="3"/>
        <v>-0.31802519635247334</v>
      </c>
    </row>
    <row r="105" spans="1:9" x14ac:dyDescent="0.3">
      <c r="A105" s="7" t="s">
        <v>1671</v>
      </c>
      <c r="B105">
        <v>47</v>
      </c>
      <c r="D105">
        <v>47</v>
      </c>
      <c r="F105" s="17">
        <v>57</v>
      </c>
      <c r="G105" s="17">
        <f t="shared" si="2"/>
        <v>-0.54558963361410229</v>
      </c>
      <c r="H105" s="19">
        <v>88</v>
      </c>
      <c r="I105" s="19">
        <f t="shared" si="3"/>
        <v>-0.6101917227139706</v>
      </c>
    </row>
    <row r="106" spans="1:9" x14ac:dyDescent="0.3">
      <c r="A106" s="7" t="s">
        <v>1660</v>
      </c>
      <c r="C106">
        <v>68</v>
      </c>
      <c r="D106">
        <v>68</v>
      </c>
      <c r="F106" s="17">
        <v>15</v>
      </c>
      <c r="G106" s="17">
        <f t="shared" si="2"/>
        <v>-0.58867458032094699</v>
      </c>
      <c r="H106" s="19">
        <v>199</v>
      </c>
      <c r="I106" s="19">
        <f t="shared" si="3"/>
        <v>-0.52301300113836258</v>
      </c>
    </row>
    <row r="107" spans="1:9" x14ac:dyDescent="0.3">
      <c r="A107" s="7" t="s">
        <v>1274</v>
      </c>
      <c r="C107">
        <v>238</v>
      </c>
      <c r="D107">
        <v>238</v>
      </c>
      <c r="F107" s="17">
        <v>137</v>
      </c>
      <c r="G107" s="17">
        <f t="shared" si="2"/>
        <v>-0.46352306845820757</v>
      </c>
      <c r="H107" s="19">
        <v>1797</v>
      </c>
      <c r="I107" s="19">
        <f t="shared" si="3"/>
        <v>0.73204643199516606</v>
      </c>
    </row>
    <row r="108" spans="1:9" x14ac:dyDescent="0.3">
      <c r="A108" s="7" t="s">
        <v>378</v>
      </c>
      <c r="C108">
        <v>246</v>
      </c>
      <c r="D108">
        <v>246</v>
      </c>
      <c r="F108" s="17">
        <v>1068</v>
      </c>
      <c r="G108" s="17">
        <f t="shared" si="2"/>
        <v>0.4915265835435168</v>
      </c>
      <c r="H108" s="19">
        <v>48</v>
      </c>
      <c r="I108" s="19">
        <f t="shared" si="3"/>
        <v>-0.64160747823671227</v>
      </c>
    </row>
    <row r="109" spans="1:9" x14ac:dyDescent="0.3">
      <c r="A109" s="7" t="s">
        <v>2019</v>
      </c>
      <c r="B109">
        <v>112</v>
      </c>
      <c r="D109">
        <v>112</v>
      </c>
      <c r="F109" s="17">
        <v>64</v>
      </c>
      <c r="G109" s="17">
        <f t="shared" si="2"/>
        <v>-0.53840880916296152</v>
      </c>
      <c r="H109" s="19">
        <v>2506</v>
      </c>
      <c r="I109" s="19">
        <f t="shared" si="3"/>
        <v>1.2888906986357618</v>
      </c>
    </row>
    <row r="110" spans="1:9" x14ac:dyDescent="0.3">
      <c r="A110" s="7" t="s">
        <v>732</v>
      </c>
      <c r="B110">
        <v>393</v>
      </c>
      <c r="D110">
        <v>393</v>
      </c>
      <c r="F110" s="17">
        <v>24</v>
      </c>
      <c r="G110" s="17">
        <f t="shared" si="2"/>
        <v>-0.57944209174090888</v>
      </c>
      <c r="H110" s="19">
        <v>115</v>
      </c>
      <c r="I110" s="19">
        <f t="shared" si="3"/>
        <v>-0.58898608773612005</v>
      </c>
    </row>
    <row r="111" spans="1:9" x14ac:dyDescent="0.3">
      <c r="A111" s="7" t="s">
        <v>1880</v>
      </c>
      <c r="C111">
        <v>2289</v>
      </c>
      <c r="D111">
        <v>2289</v>
      </c>
      <c r="F111" s="17">
        <v>328</v>
      </c>
      <c r="G111" s="17">
        <f t="shared" si="2"/>
        <v>-0.26758914414850904</v>
      </c>
      <c r="H111" s="19">
        <v>126</v>
      </c>
      <c r="I111" s="19">
        <f t="shared" si="3"/>
        <v>-0.5803467549673661</v>
      </c>
    </row>
    <row r="112" spans="1:9" x14ac:dyDescent="0.3">
      <c r="A112" s="7" t="s">
        <v>1603</v>
      </c>
      <c r="C112">
        <v>3308</v>
      </c>
      <c r="D112">
        <v>3308</v>
      </c>
      <c r="F112" s="17">
        <v>1121</v>
      </c>
      <c r="G112" s="17">
        <f t="shared" si="2"/>
        <v>0.54589568295929702</v>
      </c>
      <c r="H112" s="19">
        <v>2414</v>
      </c>
      <c r="I112" s="19">
        <f t="shared" si="3"/>
        <v>1.2166344609334558</v>
      </c>
    </row>
    <row r="113" spans="1:9" x14ac:dyDescent="0.3">
      <c r="A113" s="7" t="s">
        <v>933</v>
      </c>
      <c r="C113">
        <v>143</v>
      </c>
      <c r="D113">
        <v>143</v>
      </c>
      <c r="F113" s="17">
        <v>40</v>
      </c>
      <c r="G113" s="17">
        <f t="shared" si="2"/>
        <v>-0.56302877870972989</v>
      </c>
      <c r="H113" s="19">
        <v>1600</v>
      </c>
      <c r="I113" s="19">
        <f t="shared" si="3"/>
        <v>0.5773238360456634</v>
      </c>
    </row>
    <row r="114" spans="1:9" x14ac:dyDescent="0.3">
      <c r="A114" s="7" t="s">
        <v>320</v>
      </c>
      <c r="B114">
        <v>940</v>
      </c>
      <c r="D114">
        <v>940</v>
      </c>
      <c r="F114" s="17">
        <v>594</v>
      </c>
      <c r="G114" s="17">
        <f t="shared" si="2"/>
        <v>5.2821849948407884E-3</v>
      </c>
      <c r="H114" s="19">
        <v>146</v>
      </c>
      <c r="I114" s="19">
        <f t="shared" si="3"/>
        <v>-0.56463887720599526</v>
      </c>
    </row>
    <row r="115" spans="1:9" x14ac:dyDescent="0.3">
      <c r="A115" s="7" t="s">
        <v>1508</v>
      </c>
      <c r="C115">
        <v>1991</v>
      </c>
      <c r="D115">
        <v>1991</v>
      </c>
      <c r="F115" s="17">
        <v>63</v>
      </c>
      <c r="G115" s="17">
        <f t="shared" si="2"/>
        <v>-0.53943464122741014</v>
      </c>
      <c r="H115" s="19">
        <v>86</v>
      </c>
      <c r="I115" s="19">
        <f t="shared" si="3"/>
        <v>-0.61176251049010766</v>
      </c>
    </row>
    <row r="116" spans="1:9" x14ac:dyDescent="0.3">
      <c r="A116" s="7" t="s">
        <v>87</v>
      </c>
      <c r="C116">
        <v>163</v>
      </c>
      <c r="D116">
        <v>163</v>
      </c>
      <c r="F116" s="17">
        <v>774</v>
      </c>
      <c r="G116" s="17">
        <f t="shared" si="2"/>
        <v>0.18993195659560383</v>
      </c>
      <c r="H116" s="19">
        <v>2293</v>
      </c>
      <c r="I116" s="19">
        <f t="shared" si="3"/>
        <v>1.1216018004771624</v>
      </c>
    </row>
    <row r="117" spans="1:9" x14ac:dyDescent="0.3">
      <c r="A117" s="7" t="s">
        <v>438</v>
      </c>
      <c r="B117">
        <v>65</v>
      </c>
      <c r="D117">
        <v>65</v>
      </c>
      <c r="F117" s="17">
        <v>32</v>
      </c>
      <c r="G117" s="17">
        <f t="shared" si="2"/>
        <v>-0.57123543522531939</v>
      </c>
      <c r="H117" s="19">
        <v>84</v>
      </c>
      <c r="I117" s="19">
        <f t="shared" si="3"/>
        <v>-0.61333329826624483</v>
      </c>
    </row>
    <row r="118" spans="1:9" x14ac:dyDescent="0.3">
      <c r="A118" s="7" t="s">
        <v>1550</v>
      </c>
      <c r="C118">
        <v>114</v>
      </c>
      <c r="D118">
        <v>114</v>
      </c>
      <c r="F118" s="17">
        <v>1257</v>
      </c>
      <c r="G118" s="17">
        <f t="shared" si="2"/>
        <v>0.68540884372431798</v>
      </c>
      <c r="H118" s="19">
        <v>245</v>
      </c>
      <c r="I118" s="19">
        <f t="shared" si="3"/>
        <v>-0.48688488228720966</v>
      </c>
    </row>
    <row r="119" spans="1:9" x14ac:dyDescent="0.3">
      <c r="A119" s="7" t="s">
        <v>94</v>
      </c>
      <c r="C119">
        <v>2220</v>
      </c>
      <c r="D119">
        <v>2220</v>
      </c>
      <c r="F119" s="17">
        <v>513</v>
      </c>
      <c r="G119" s="17">
        <f t="shared" si="2"/>
        <v>-7.7810212225502579E-2</v>
      </c>
      <c r="H119" s="19">
        <v>81</v>
      </c>
      <c r="I119" s="19">
        <f t="shared" si="3"/>
        <v>-0.61568947993045042</v>
      </c>
    </row>
    <row r="120" spans="1:9" x14ac:dyDescent="0.3">
      <c r="A120" s="7" t="s">
        <v>1741</v>
      </c>
      <c r="C120">
        <v>2662</v>
      </c>
      <c r="D120">
        <v>2662</v>
      </c>
      <c r="F120" s="17">
        <v>181</v>
      </c>
      <c r="G120" s="17">
        <f t="shared" si="2"/>
        <v>-0.41838645762246551</v>
      </c>
      <c r="H120" s="19">
        <v>463</v>
      </c>
      <c r="I120" s="19">
        <f t="shared" si="3"/>
        <v>-0.31566901468826775</v>
      </c>
    </row>
    <row r="121" spans="1:9" x14ac:dyDescent="0.3">
      <c r="A121" s="7" t="s">
        <v>1429</v>
      </c>
      <c r="C121">
        <v>196</v>
      </c>
      <c r="D121">
        <v>196</v>
      </c>
      <c r="F121" s="17">
        <v>1194</v>
      </c>
      <c r="G121" s="17">
        <f t="shared" si="2"/>
        <v>0.62078142366405087</v>
      </c>
      <c r="H121" s="19">
        <v>105</v>
      </c>
      <c r="I121" s="19">
        <f t="shared" si="3"/>
        <v>-0.59684002661680546</v>
      </c>
    </row>
    <row r="122" spans="1:9" x14ac:dyDescent="0.3">
      <c r="A122" s="7" t="s">
        <v>368</v>
      </c>
      <c r="C122">
        <v>41</v>
      </c>
      <c r="D122">
        <v>41</v>
      </c>
      <c r="F122" s="17">
        <v>326</v>
      </c>
      <c r="G122" s="17">
        <f t="shared" si="2"/>
        <v>-0.26964080827740639</v>
      </c>
      <c r="H122" s="19">
        <v>50</v>
      </c>
      <c r="I122" s="19">
        <f t="shared" si="3"/>
        <v>-0.64003669046057521</v>
      </c>
    </row>
    <row r="123" spans="1:9" x14ac:dyDescent="0.3">
      <c r="A123" s="7" t="s">
        <v>718</v>
      </c>
      <c r="C123">
        <v>253</v>
      </c>
      <c r="D123">
        <v>253</v>
      </c>
      <c r="F123" s="17">
        <v>121</v>
      </c>
      <c r="G123" s="17">
        <f t="shared" si="2"/>
        <v>-0.47993638148938655</v>
      </c>
      <c r="H123" s="19">
        <v>217</v>
      </c>
      <c r="I123" s="19">
        <f t="shared" si="3"/>
        <v>-0.5088759111531288</v>
      </c>
    </row>
    <row r="124" spans="1:9" x14ac:dyDescent="0.3">
      <c r="A124" s="7" t="s">
        <v>1304</v>
      </c>
      <c r="C124">
        <v>3063</v>
      </c>
      <c r="D124">
        <v>3063</v>
      </c>
      <c r="F124" s="17">
        <v>91</v>
      </c>
      <c r="G124" s="17">
        <f t="shared" si="2"/>
        <v>-0.51071134342284707</v>
      </c>
      <c r="H124" s="19">
        <v>85</v>
      </c>
      <c r="I124" s="19">
        <f t="shared" si="3"/>
        <v>-0.6125479043781763</v>
      </c>
    </row>
    <row r="125" spans="1:9" x14ac:dyDescent="0.3">
      <c r="A125" s="7" t="s">
        <v>466</v>
      </c>
      <c r="C125">
        <v>43</v>
      </c>
      <c r="D125">
        <v>43</v>
      </c>
      <c r="F125" s="17">
        <v>19</v>
      </c>
      <c r="G125" s="17">
        <f t="shared" si="2"/>
        <v>-0.5845712520631523</v>
      </c>
      <c r="H125" s="19">
        <v>92</v>
      </c>
      <c r="I125" s="19">
        <f t="shared" si="3"/>
        <v>-0.60705014716169647</v>
      </c>
    </row>
    <row r="126" spans="1:9" x14ac:dyDescent="0.3">
      <c r="A126" s="7" t="s">
        <v>1498</v>
      </c>
      <c r="C126">
        <v>1071</v>
      </c>
      <c r="D126">
        <v>1071</v>
      </c>
      <c r="F126" s="17">
        <v>49</v>
      </c>
      <c r="G126" s="17">
        <f t="shared" si="2"/>
        <v>-0.55379629012969178</v>
      </c>
      <c r="H126" s="19">
        <v>203</v>
      </c>
      <c r="I126" s="19">
        <f t="shared" si="3"/>
        <v>-0.51987142558608845</v>
      </c>
    </row>
    <row r="127" spans="1:9" x14ac:dyDescent="0.3">
      <c r="A127" s="7" t="s">
        <v>1854</v>
      </c>
      <c r="C127">
        <v>462</v>
      </c>
      <c r="D127">
        <v>462</v>
      </c>
      <c r="F127" s="17">
        <v>676</v>
      </c>
      <c r="G127" s="17">
        <f t="shared" si="2"/>
        <v>8.9400414279632842E-2</v>
      </c>
      <c r="H127" s="19">
        <v>3777</v>
      </c>
      <c r="I127" s="19">
        <f t="shared" si="3"/>
        <v>2.2871263303708775</v>
      </c>
    </row>
    <row r="128" spans="1:9" x14ac:dyDescent="0.3">
      <c r="A128" s="7" t="s">
        <v>43</v>
      </c>
      <c r="C128">
        <v>227</v>
      </c>
      <c r="D128">
        <v>227</v>
      </c>
      <c r="F128" s="17">
        <v>3483</v>
      </c>
      <c r="G128" s="17">
        <f t="shared" si="2"/>
        <v>2.9689110191870878</v>
      </c>
      <c r="H128" s="19">
        <v>254</v>
      </c>
      <c r="I128" s="19">
        <f t="shared" si="3"/>
        <v>-0.47981633729459283</v>
      </c>
    </row>
    <row r="129" spans="1:9" x14ac:dyDescent="0.3">
      <c r="A129" s="7" t="s">
        <v>1280</v>
      </c>
      <c r="B129">
        <v>648</v>
      </c>
      <c r="D129">
        <v>648</v>
      </c>
      <c r="F129" s="17">
        <v>955</v>
      </c>
      <c r="G129" s="17">
        <f t="shared" si="2"/>
        <v>0.37560756026081554</v>
      </c>
      <c r="H129" s="19">
        <v>2144</v>
      </c>
      <c r="I129" s="19">
        <f t="shared" si="3"/>
        <v>1.0045781111549499</v>
      </c>
    </row>
    <row r="130" spans="1:9" x14ac:dyDescent="0.3">
      <c r="A130" s="7" t="s">
        <v>144</v>
      </c>
      <c r="C130">
        <v>303</v>
      </c>
      <c r="D130">
        <v>303</v>
      </c>
      <c r="F130" s="17">
        <v>75</v>
      </c>
      <c r="G130" s="17">
        <f t="shared" si="2"/>
        <v>-0.52712465645402595</v>
      </c>
      <c r="H130" s="19">
        <v>83</v>
      </c>
      <c r="I130" s="19">
        <f t="shared" si="3"/>
        <v>-0.61411869215431336</v>
      </c>
    </row>
    <row r="131" spans="1:9" x14ac:dyDescent="0.3">
      <c r="A131" s="7" t="s">
        <v>270</v>
      </c>
      <c r="B131">
        <v>296</v>
      </c>
      <c r="D131">
        <v>296</v>
      </c>
      <c r="F131" s="17">
        <v>1608</v>
      </c>
      <c r="G131" s="17">
        <f t="shared" si="2"/>
        <v>1.0454758983458059</v>
      </c>
      <c r="H131" s="19">
        <v>323</v>
      </c>
      <c r="I131" s="19">
        <f t="shared" si="3"/>
        <v>-0.42562415901786349</v>
      </c>
    </row>
    <row r="132" spans="1:9" x14ac:dyDescent="0.3">
      <c r="A132" s="7" t="s">
        <v>2000</v>
      </c>
      <c r="B132">
        <v>92</v>
      </c>
      <c r="D132">
        <v>92</v>
      </c>
      <c r="F132" s="17">
        <v>1790</v>
      </c>
      <c r="G132" s="17">
        <f t="shared" si="2"/>
        <v>1.2321773340754665</v>
      </c>
      <c r="H132" s="19">
        <v>164</v>
      </c>
      <c r="I132" s="19">
        <f t="shared" si="3"/>
        <v>-0.55050178722076148</v>
      </c>
    </row>
    <row r="133" spans="1:9" x14ac:dyDescent="0.3">
      <c r="A133" s="7" t="s">
        <v>284</v>
      </c>
      <c r="C133">
        <v>275</v>
      </c>
      <c r="D133">
        <v>275</v>
      </c>
      <c r="F133" s="17">
        <v>252</v>
      </c>
      <c r="G133" s="17">
        <f t="shared" si="2"/>
        <v>-0.34555238104660896</v>
      </c>
      <c r="H133" s="19">
        <v>186</v>
      </c>
      <c r="I133" s="19">
        <f t="shared" si="3"/>
        <v>-0.53322312168325359</v>
      </c>
    </row>
    <row r="134" spans="1:9" x14ac:dyDescent="0.3">
      <c r="A134" s="7" t="s">
        <v>1794</v>
      </c>
      <c r="B134">
        <v>452</v>
      </c>
      <c r="D134">
        <v>452</v>
      </c>
      <c r="F134" s="17">
        <v>34</v>
      </c>
      <c r="G134" s="17">
        <f t="shared" ref="G134:G197" si="4">STANDARDIZE(F134,$T$4,$T$12)</f>
        <v>-0.56918377109642204</v>
      </c>
      <c r="H134" s="19">
        <v>96</v>
      </c>
      <c r="I134" s="19">
        <f t="shared" ref="I134:I197" si="5">STANDARDIZE(H134,$U$4,$U$12)</f>
        <v>-0.60390857160942235</v>
      </c>
    </row>
    <row r="135" spans="1:9" x14ac:dyDescent="0.3">
      <c r="A135" s="7" t="s">
        <v>259</v>
      </c>
      <c r="C135">
        <v>95</v>
      </c>
      <c r="D135">
        <v>95</v>
      </c>
      <c r="F135" s="17">
        <v>504</v>
      </c>
      <c r="G135" s="17">
        <f t="shared" si="4"/>
        <v>-8.7042700805540732E-2</v>
      </c>
      <c r="H135" s="19">
        <v>252</v>
      </c>
      <c r="I135" s="19">
        <f t="shared" si="5"/>
        <v>-0.48138712507072989</v>
      </c>
    </row>
    <row r="136" spans="1:9" x14ac:dyDescent="0.3">
      <c r="A136" s="7" t="s">
        <v>648</v>
      </c>
      <c r="C136">
        <v>72</v>
      </c>
      <c r="D136">
        <v>72</v>
      </c>
      <c r="F136" s="17">
        <v>1758</v>
      </c>
      <c r="G136" s="17">
        <f t="shared" si="4"/>
        <v>1.1993507080131085</v>
      </c>
      <c r="H136" s="19">
        <v>3388</v>
      </c>
      <c r="I136" s="19">
        <f t="shared" si="5"/>
        <v>1.981608107912215</v>
      </c>
    </row>
    <row r="137" spans="1:9" x14ac:dyDescent="0.3">
      <c r="A137" s="7" t="s">
        <v>499</v>
      </c>
      <c r="B137">
        <v>931</v>
      </c>
      <c r="D137">
        <v>931</v>
      </c>
      <c r="F137" s="17">
        <v>115</v>
      </c>
      <c r="G137" s="17">
        <f t="shared" si="4"/>
        <v>-0.48609137387607865</v>
      </c>
      <c r="H137" s="19">
        <v>219</v>
      </c>
      <c r="I137" s="19">
        <f t="shared" si="5"/>
        <v>-0.50730512337699174</v>
      </c>
    </row>
    <row r="138" spans="1:9" x14ac:dyDescent="0.3">
      <c r="A138" s="7" t="s">
        <v>1546</v>
      </c>
      <c r="C138">
        <v>288</v>
      </c>
      <c r="D138">
        <v>288</v>
      </c>
      <c r="F138" s="17">
        <v>113</v>
      </c>
      <c r="G138" s="17">
        <f t="shared" si="4"/>
        <v>-0.48814303800497599</v>
      </c>
      <c r="H138" s="19">
        <v>3272</v>
      </c>
      <c r="I138" s="19">
        <f t="shared" si="5"/>
        <v>1.8905024168962641</v>
      </c>
    </row>
    <row r="139" spans="1:9" x14ac:dyDescent="0.3">
      <c r="A139" s="7" t="s">
        <v>1812</v>
      </c>
      <c r="C139">
        <v>1470</v>
      </c>
      <c r="D139">
        <v>1470</v>
      </c>
      <c r="F139" s="17">
        <v>10</v>
      </c>
      <c r="G139" s="17">
        <f t="shared" si="4"/>
        <v>-0.59380374064319041</v>
      </c>
      <c r="H139" s="19">
        <v>329</v>
      </c>
      <c r="I139" s="19">
        <f t="shared" si="5"/>
        <v>-0.42091179568945225</v>
      </c>
    </row>
    <row r="140" spans="1:9" x14ac:dyDescent="0.3">
      <c r="A140" s="7" t="s">
        <v>1248</v>
      </c>
      <c r="C140">
        <v>102</v>
      </c>
      <c r="D140">
        <v>102</v>
      </c>
      <c r="F140" s="17">
        <v>395</v>
      </c>
      <c r="G140" s="17">
        <f t="shared" si="4"/>
        <v>-0.19885839583044723</v>
      </c>
      <c r="H140" s="19">
        <v>218</v>
      </c>
      <c r="I140" s="19">
        <f t="shared" si="5"/>
        <v>-0.50809051726506027</v>
      </c>
    </row>
    <row r="141" spans="1:9" x14ac:dyDescent="0.3">
      <c r="A141" s="7" t="s">
        <v>1780</v>
      </c>
      <c r="C141">
        <v>4358</v>
      </c>
      <c r="D141">
        <v>4358</v>
      </c>
      <c r="F141" s="17">
        <v>1</v>
      </c>
      <c r="G141" s="17">
        <f t="shared" si="4"/>
        <v>-0.60303622922322853</v>
      </c>
      <c r="H141" s="19">
        <v>1902</v>
      </c>
      <c r="I141" s="19">
        <f t="shared" si="5"/>
        <v>0.81451279024236289</v>
      </c>
    </row>
    <row r="142" spans="1:9" x14ac:dyDescent="0.3">
      <c r="A142" s="7" t="s">
        <v>1346</v>
      </c>
      <c r="C142">
        <v>409</v>
      </c>
      <c r="D142">
        <v>409</v>
      </c>
      <c r="F142" s="17">
        <v>2179</v>
      </c>
      <c r="G142" s="17">
        <f t="shared" si="4"/>
        <v>1.6312260071460043</v>
      </c>
      <c r="H142" s="19">
        <v>164</v>
      </c>
      <c r="I142" s="19">
        <f t="shared" si="5"/>
        <v>-0.55050178722076148</v>
      </c>
    </row>
    <row r="143" spans="1:9" x14ac:dyDescent="0.3">
      <c r="A143" s="7" t="s">
        <v>217</v>
      </c>
      <c r="C143">
        <v>374</v>
      </c>
      <c r="D143">
        <v>374</v>
      </c>
      <c r="F143" s="17">
        <v>742</v>
      </c>
      <c r="G143" s="17">
        <f t="shared" si="4"/>
        <v>0.15710533053324596</v>
      </c>
      <c r="H143" s="19">
        <v>1785</v>
      </c>
      <c r="I143" s="19">
        <f t="shared" si="5"/>
        <v>0.72262170533834347</v>
      </c>
    </row>
    <row r="144" spans="1:9" x14ac:dyDescent="0.3">
      <c r="A144" s="7" t="s">
        <v>288</v>
      </c>
      <c r="C144">
        <v>154</v>
      </c>
      <c r="D144">
        <v>154</v>
      </c>
      <c r="F144" s="17">
        <v>16</v>
      </c>
      <c r="G144" s="17">
        <f t="shared" si="4"/>
        <v>-0.58764874825649827</v>
      </c>
      <c r="H144" s="19">
        <v>176</v>
      </c>
      <c r="I144" s="19">
        <f t="shared" si="5"/>
        <v>-0.54107706056393901</v>
      </c>
    </row>
    <row r="145" spans="1:9" x14ac:dyDescent="0.3">
      <c r="A145" s="7" t="s">
        <v>225</v>
      </c>
      <c r="C145">
        <v>113</v>
      </c>
      <c r="D145">
        <v>113</v>
      </c>
      <c r="F145" s="17">
        <v>13</v>
      </c>
      <c r="G145" s="17">
        <f t="shared" si="4"/>
        <v>-0.59072624444984434</v>
      </c>
      <c r="H145" s="19">
        <v>768</v>
      </c>
      <c r="I145" s="19">
        <f t="shared" si="5"/>
        <v>-7.6123878827362726E-2</v>
      </c>
    </row>
    <row r="146" spans="1:9" x14ac:dyDescent="0.3">
      <c r="A146" s="7" t="s">
        <v>1025</v>
      </c>
      <c r="C146">
        <v>85</v>
      </c>
      <c r="D146">
        <v>85</v>
      </c>
      <c r="F146" s="17">
        <v>2072</v>
      </c>
      <c r="G146" s="17">
        <f t="shared" si="4"/>
        <v>1.5214619762499952</v>
      </c>
      <c r="H146" s="19">
        <v>117</v>
      </c>
      <c r="I146" s="19">
        <f t="shared" si="5"/>
        <v>-0.58741529995998298</v>
      </c>
    </row>
    <row r="147" spans="1:9" x14ac:dyDescent="0.3">
      <c r="A147" s="7" t="s">
        <v>1113</v>
      </c>
      <c r="B147">
        <v>243</v>
      </c>
      <c r="D147">
        <v>243</v>
      </c>
      <c r="F147" s="17">
        <v>4306</v>
      </c>
      <c r="G147" s="17">
        <f t="shared" si="4"/>
        <v>3.8131708082283544</v>
      </c>
      <c r="H147" s="19">
        <v>589</v>
      </c>
      <c r="I147" s="19">
        <f t="shared" si="5"/>
        <v>-0.21670938479163157</v>
      </c>
    </row>
    <row r="148" spans="1:9" x14ac:dyDescent="0.3">
      <c r="A148" s="7" t="s">
        <v>1522</v>
      </c>
      <c r="B148">
        <v>17</v>
      </c>
      <c r="D148">
        <v>17</v>
      </c>
      <c r="F148" s="17">
        <v>750</v>
      </c>
      <c r="G148" s="17">
        <f t="shared" si="4"/>
        <v>0.16531198704883543</v>
      </c>
      <c r="H148" s="19">
        <v>140</v>
      </c>
      <c r="I148" s="19">
        <f t="shared" si="5"/>
        <v>-0.56935124053440644</v>
      </c>
    </row>
    <row r="149" spans="1:9" x14ac:dyDescent="0.3">
      <c r="A149" s="7" t="s">
        <v>101</v>
      </c>
      <c r="C149">
        <v>129</v>
      </c>
      <c r="D149">
        <v>129</v>
      </c>
      <c r="F149" s="17">
        <v>77</v>
      </c>
      <c r="G149" s="17">
        <f t="shared" si="4"/>
        <v>-0.52507299232512861</v>
      </c>
      <c r="H149" s="19">
        <v>2443</v>
      </c>
      <c r="I149" s="19">
        <f t="shared" si="5"/>
        <v>1.2394108836874436</v>
      </c>
    </row>
    <row r="150" spans="1:9" x14ac:dyDescent="0.3">
      <c r="A150" s="7" t="s">
        <v>370</v>
      </c>
      <c r="C150">
        <v>1821</v>
      </c>
      <c r="D150">
        <v>1821</v>
      </c>
      <c r="F150" s="17">
        <v>347</v>
      </c>
      <c r="G150" s="17">
        <f t="shared" si="4"/>
        <v>-0.24809833492398406</v>
      </c>
      <c r="H150" s="19">
        <v>121</v>
      </c>
      <c r="I150" s="19">
        <f t="shared" si="5"/>
        <v>-0.58427372440770875</v>
      </c>
    </row>
    <row r="151" spans="1:9" x14ac:dyDescent="0.3">
      <c r="A151" s="7" t="s">
        <v>1864</v>
      </c>
      <c r="B151">
        <v>52</v>
      </c>
      <c r="D151">
        <v>52</v>
      </c>
      <c r="F151" s="17">
        <v>67</v>
      </c>
      <c r="G151" s="17">
        <f t="shared" si="4"/>
        <v>-0.53533131296961545</v>
      </c>
      <c r="H151" s="19">
        <v>164</v>
      </c>
      <c r="I151" s="19">
        <f t="shared" si="5"/>
        <v>-0.55050178722076148</v>
      </c>
    </row>
    <row r="152" spans="1:9" x14ac:dyDescent="0.3">
      <c r="A152" s="7" t="s">
        <v>1089</v>
      </c>
      <c r="B152">
        <v>191</v>
      </c>
      <c r="D152">
        <v>191</v>
      </c>
      <c r="F152" s="17">
        <v>180</v>
      </c>
      <c r="G152" s="17">
        <f t="shared" si="4"/>
        <v>-0.41941228968691419</v>
      </c>
      <c r="H152" s="19">
        <v>89</v>
      </c>
      <c r="I152" s="19">
        <f t="shared" si="5"/>
        <v>-0.60940632882590207</v>
      </c>
    </row>
    <row r="153" spans="1:9" x14ac:dyDescent="0.3">
      <c r="A153" s="7" t="s">
        <v>909</v>
      </c>
      <c r="B153">
        <v>84</v>
      </c>
      <c r="D153">
        <v>84</v>
      </c>
      <c r="F153" s="17">
        <v>22</v>
      </c>
      <c r="G153" s="17">
        <f t="shared" si="4"/>
        <v>-0.58149375586980623</v>
      </c>
      <c r="H153" s="19">
        <v>198</v>
      </c>
      <c r="I153" s="19">
        <f t="shared" si="5"/>
        <v>-0.52379839502643111</v>
      </c>
    </row>
    <row r="154" spans="1:9" x14ac:dyDescent="0.3">
      <c r="A154" s="7" t="s">
        <v>69</v>
      </c>
      <c r="C154">
        <v>1249</v>
      </c>
      <c r="D154">
        <v>1249</v>
      </c>
      <c r="F154" s="17">
        <v>1979</v>
      </c>
      <c r="G154" s="17">
        <f t="shared" si="4"/>
        <v>1.4260595942562677</v>
      </c>
      <c r="H154" s="19">
        <v>1442</v>
      </c>
      <c r="I154" s="19">
        <f t="shared" si="5"/>
        <v>0.45323160173083393</v>
      </c>
    </row>
    <row r="155" spans="1:9" x14ac:dyDescent="0.3">
      <c r="A155" s="7" t="s">
        <v>584</v>
      </c>
      <c r="B155">
        <v>3182</v>
      </c>
      <c r="D155">
        <v>3182</v>
      </c>
      <c r="F155" s="17">
        <v>3410</v>
      </c>
      <c r="G155" s="17">
        <f t="shared" si="4"/>
        <v>2.8940252784823337</v>
      </c>
      <c r="H155" s="19">
        <v>5880</v>
      </c>
      <c r="I155" s="19">
        <f t="shared" si="5"/>
        <v>3.9388096769790191</v>
      </c>
    </row>
    <row r="156" spans="1:9" x14ac:dyDescent="0.3">
      <c r="A156" s="7" t="s">
        <v>1250</v>
      </c>
      <c r="C156">
        <v>2857</v>
      </c>
      <c r="D156">
        <v>2857</v>
      </c>
      <c r="F156" s="17">
        <v>1130</v>
      </c>
      <c r="G156" s="17">
        <f t="shared" si="4"/>
        <v>0.55512817153933514</v>
      </c>
      <c r="H156" s="19">
        <v>7295</v>
      </c>
      <c r="I156" s="19">
        <f t="shared" si="5"/>
        <v>5.0501420285960048</v>
      </c>
    </row>
    <row r="157" spans="1:9" x14ac:dyDescent="0.3">
      <c r="A157" s="7" t="s">
        <v>1438</v>
      </c>
      <c r="B157">
        <v>1</v>
      </c>
      <c r="D157">
        <v>1</v>
      </c>
      <c r="F157" s="17">
        <v>1</v>
      </c>
      <c r="G157" s="17">
        <f t="shared" si="4"/>
        <v>-0.60303622922322853</v>
      </c>
      <c r="H157" s="19">
        <v>87</v>
      </c>
      <c r="I157" s="19">
        <f t="shared" si="5"/>
        <v>-0.61097711660203913</v>
      </c>
    </row>
    <row r="158" spans="1:9" x14ac:dyDescent="0.3">
      <c r="A158" s="7" t="s">
        <v>1729</v>
      </c>
      <c r="C158">
        <v>172</v>
      </c>
      <c r="D158">
        <v>172</v>
      </c>
      <c r="F158" s="17">
        <v>162</v>
      </c>
      <c r="G158" s="17">
        <f t="shared" si="4"/>
        <v>-0.43787726684699052</v>
      </c>
      <c r="H158" s="19">
        <v>32</v>
      </c>
      <c r="I158" s="19">
        <f t="shared" si="5"/>
        <v>-0.65417378044580887</v>
      </c>
    </row>
    <row r="159" spans="1:9" x14ac:dyDescent="0.3">
      <c r="A159" s="7" t="s">
        <v>698</v>
      </c>
      <c r="B159">
        <v>26</v>
      </c>
      <c r="D159">
        <v>26</v>
      </c>
      <c r="F159" s="17">
        <v>7</v>
      </c>
      <c r="G159" s="17">
        <f t="shared" si="4"/>
        <v>-0.59688123683653649</v>
      </c>
      <c r="H159" s="19">
        <v>119</v>
      </c>
      <c r="I159" s="19">
        <f t="shared" si="5"/>
        <v>-0.58584451218384581</v>
      </c>
    </row>
    <row r="160" spans="1:9" x14ac:dyDescent="0.3">
      <c r="A160" s="7" t="s">
        <v>81</v>
      </c>
      <c r="C160">
        <v>890</v>
      </c>
      <c r="D160">
        <v>890</v>
      </c>
      <c r="F160" s="17">
        <v>18</v>
      </c>
      <c r="G160" s="17">
        <f t="shared" si="4"/>
        <v>-0.58559708412760092</v>
      </c>
      <c r="H160" s="19">
        <v>448</v>
      </c>
      <c r="I160" s="19">
        <f t="shared" si="5"/>
        <v>-0.32744992300929587</v>
      </c>
    </row>
    <row r="161" spans="1:9" x14ac:dyDescent="0.3">
      <c r="A161" s="7" t="s">
        <v>1739</v>
      </c>
      <c r="C161">
        <v>1467</v>
      </c>
      <c r="D161">
        <v>1467</v>
      </c>
      <c r="F161" s="17">
        <v>1657</v>
      </c>
      <c r="G161" s="17">
        <f t="shared" si="4"/>
        <v>1.0957416695037916</v>
      </c>
      <c r="H161" s="19">
        <v>130</v>
      </c>
      <c r="I161" s="19">
        <f t="shared" si="5"/>
        <v>-0.57720517941509186</v>
      </c>
    </row>
    <row r="162" spans="1:9" x14ac:dyDescent="0.3">
      <c r="A162" s="7" t="s">
        <v>1053</v>
      </c>
      <c r="C162">
        <v>460</v>
      </c>
      <c r="D162">
        <v>460</v>
      </c>
      <c r="F162" s="17">
        <v>4428</v>
      </c>
      <c r="G162" s="17">
        <f t="shared" si="4"/>
        <v>3.9383223200910935</v>
      </c>
      <c r="H162" s="19">
        <v>238</v>
      </c>
      <c r="I162" s="19">
        <f t="shared" si="5"/>
        <v>-0.49238263950368949</v>
      </c>
    </row>
    <row r="163" spans="1:9" x14ac:dyDescent="0.3">
      <c r="A163" s="7" t="s">
        <v>194</v>
      </c>
      <c r="C163">
        <v>88</v>
      </c>
      <c r="D163">
        <v>88</v>
      </c>
      <c r="F163" s="17">
        <v>45</v>
      </c>
      <c r="G163" s="17">
        <f t="shared" si="4"/>
        <v>-0.55789961838748647</v>
      </c>
      <c r="H163" s="19">
        <v>155</v>
      </c>
      <c r="I163" s="19">
        <f t="shared" si="5"/>
        <v>-0.55757033221337837</v>
      </c>
    </row>
    <row r="164" spans="1:9" x14ac:dyDescent="0.3">
      <c r="A164" s="7" t="s">
        <v>1818</v>
      </c>
      <c r="C164">
        <v>199</v>
      </c>
      <c r="D164">
        <v>199</v>
      </c>
      <c r="F164" s="17">
        <v>55</v>
      </c>
      <c r="G164" s="17">
        <f t="shared" si="4"/>
        <v>-0.54764129774299963</v>
      </c>
      <c r="H164" s="19">
        <v>198</v>
      </c>
      <c r="I164" s="19">
        <f t="shared" si="5"/>
        <v>-0.52379839502643111</v>
      </c>
    </row>
    <row r="165" spans="1:9" x14ac:dyDescent="0.3">
      <c r="A165" s="7" t="s">
        <v>432</v>
      </c>
      <c r="B165">
        <v>24</v>
      </c>
      <c r="D165">
        <v>24</v>
      </c>
      <c r="F165" s="17">
        <v>88</v>
      </c>
      <c r="G165" s="17">
        <f t="shared" si="4"/>
        <v>-0.51378883961619304</v>
      </c>
      <c r="H165" s="19">
        <v>180</v>
      </c>
      <c r="I165" s="19">
        <f t="shared" si="5"/>
        <v>-0.53793548501166488</v>
      </c>
    </row>
    <row r="166" spans="1:9" x14ac:dyDescent="0.3">
      <c r="A166" s="7" t="s">
        <v>652</v>
      </c>
      <c r="B166">
        <v>1</v>
      </c>
      <c r="D166">
        <v>1</v>
      </c>
      <c r="F166" s="17">
        <v>156</v>
      </c>
      <c r="G166" s="17">
        <f t="shared" si="4"/>
        <v>-0.44403225923368261</v>
      </c>
      <c r="H166" s="19">
        <v>202</v>
      </c>
      <c r="I166" s="19">
        <f t="shared" si="5"/>
        <v>-0.52065681947415698</v>
      </c>
    </row>
    <row r="167" spans="1:9" x14ac:dyDescent="0.3">
      <c r="A167" s="7" t="s">
        <v>1707</v>
      </c>
      <c r="C167">
        <v>1797</v>
      </c>
      <c r="D167">
        <v>1797</v>
      </c>
      <c r="F167" s="17">
        <v>67</v>
      </c>
      <c r="G167" s="17">
        <f t="shared" si="4"/>
        <v>-0.53533131296961545</v>
      </c>
      <c r="H167" s="19">
        <v>202</v>
      </c>
      <c r="I167" s="19">
        <f t="shared" si="5"/>
        <v>-0.52065681947415698</v>
      </c>
    </row>
    <row r="168" spans="1:9" x14ac:dyDescent="0.3">
      <c r="A168" s="7" t="s">
        <v>1806</v>
      </c>
      <c r="B168">
        <v>31</v>
      </c>
      <c r="D168">
        <v>31</v>
      </c>
      <c r="F168" s="17">
        <v>127</v>
      </c>
      <c r="G168" s="17">
        <f t="shared" si="4"/>
        <v>-0.47378138910269441</v>
      </c>
      <c r="H168" s="19">
        <v>159</v>
      </c>
      <c r="I168" s="19">
        <f t="shared" si="5"/>
        <v>-0.55442875666110425</v>
      </c>
    </row>
    <row r="169" spans="1:9" x14ac:dyDescent="0.3">
      <c r="A169" s="7" t="s">
        <v>1725</v>
      </c>
      <c r="C169">
        <v>48</v>
      </c>
      <c r="D169">
        <v>48</v>
      </c>
      <c r="F169" s="17">
        <v>106</v>
      </c>
      <c r="G169" s="17">
        <f t="shared" si="4"/>
        <v>-0.49532386245611676</v>
      </c>
      <c r="H169" s="19">
        <v>80</v>
      </c>
      <c r="I169" s="19">
        <f t="shared" si="5"/>
        <v>-0.61647487381851895</v>
      </c>
    </row>
    <row r="170" spans="1:9" x14ac:dyDescent="0.3">
      <c r="A170" s="7" t="s">
        <v>382</v>
      </c>
      <c r="C170">
        <v>2506</v>
      </c>
      <c r="D170">
        <v>2506</v>
      </c>
      <c r="F170" s="17">
        <v>2604</v>
      </c>
      <c r="G170" s="17">
        <f t="shared" si="4"/>
        <v>2.067204634536695</v>
      </c>
      <c r="H170" s="19">
        <v>331</v>
      </c>
      <c r="I170" s="19">
        <f t="shared" si="5"/>
        <v>-0.41934100791331513</v>
      </c>
    </row>
    <row r="171" spans="1:9" x14ac:dyDescent="0.3">
      <c r="A171" s="7" t="s">
        <v>1023</v>
      </c>
      <c r="C171">
        <v>115</v>
      </c>
      <c r="D171">
        <v>115</v>
      </c>
      <c r="F171" s="17">
        <v>105</v>
      </c>
      <c r="G171" s="17">
        <f t="shared" si="4"/>
        <v>-0.49634969452056549</v>
      </c>
      <c r="H171" s="19">
        <v>110</v>
      </c>
      <c r="I171" s="19">
        <f t="shared" si="5"/>
        <v>-0.5929130571764627</v>
      </c>
    </row>
    <row r="172" spans="1:9" x14ac:dyDescent="0.3">
      <c r="A172" s="7" t="s">
        <v>1109</v>
      </c>
      <c r="C172">
        <v>126</v>
      </c>
      <c r="D172">
        <v>126</v>
      </c>
      <c r="F172" s="17">
        <v>53</v>
      </c>
      <c r="G172" s="17">
        <f t="shared" si="4"/>
        <v>-0.54969296187189698</v>
      </c>
      <c r="H172" s="19">
        <v>2436</v>
      </c>
      <c r="I172" s="19">
        <f t="shared" si="5"/>
        <v>1.2339131264709637</v>
      </c>
    </row>
    <row r="173" spans="1:9" x14ac:dyDescent="0.3">
      <c r="A173" s="7" t="s">
        <v>1222</v>
      </c>
      <c r="B173">
        <v>86</v>
      </c>
      <c r="D173">
        <v>86</v>
      </c>
      <c r="F173" s="17">
        <v>117</v>
      </c>
      <c r="G173" s="17">
        <f t="shared" si="4"/>
        <v>-0.48403970974718125</v>
      </c>
      <c r="H173" s="19">
        <v>411</v>
      </c>
      <c r="I173" s="19">
        <f t="shared" si="5"/>
        <v>-0.35650949686783184</v>
      </c>
    </row>
    <row r="174" spans="1:9" x14ac:dyDescent="0.3">
      <c r="A174" s="7" t="s">
        <v>1076</v>
      </c>
      <c r="B174">
        <v>133</v>
      </c>
      <c r="D174">
        <v>133</v>
      </c>
      <c r="F174" s="17">
        <v>842</v>
      </c>
      <c r="G174" s="17">
        <f t="shared" si="4"/>
        <v>0.25968853697811428</v>
      </c>
      <c r="H174" s="19">
        <v>264</v>
      </c>
      <c r="I174" s="19">
        <f t="shared" si="5"/>
        <v>-0.47196239841390741</v>
      </c>
    </row>
    <row r="175" spans="1:9" x14ac:dyDescent="0.3">
      <c r="A175" s="7" t="s">
        <v>1792</v>
      </c>
      <c r="C175">
        <v>2414</v>
      </c>
      <c r="D175">
        <v>2414</v>
      </c>
      <c r="F175" s="17">
        <v>25</v>
      </c>
      <c r="G175" s="17">
        <f t="shared" si="4"/>
        <v>-0.57841625967646015</v>
      </c>
      <c r="H175" s="19">
        <v>1690</v>
      </c>
      <c r="I175" s="19">
        <f t="shared" si="5"/>
        <v>0.64800928597183216</v>
      </c>
    </row>
    <row r="176" spans="1:9" x14ac:dyDescent="0.3">
      <c r="A176" s="7" t="s">
        <v>168</v>
      </c>
      <c r="C176">
        <v>1600</v>
      </c>
      <c r="D176">
        <v>1600</v>
      </c>
      <c r="F176" s="17">
        <v>435</v>
      </c>
      <c r="G176" s="17">
        <f t="shared" si="4"/>
        <v>-0.1578251132524999</v>
      </c>
      <c r="H176" s="19">
        <v>1684</v>
      </c>
      <c r="I176" s="19">
        <f t="shared" si="5"/>
        <v>0.64329692264342087</v>
      </c>
    </row>
    <row r="177" spans="1:9" x14ac:dyDescent="0.3">
      <c r="A177" s="7" t="s">
        <v>386</v>
      </c>
      <c r="C177">
        <v>146</v>
      </c>
      <c r="D177">
        <v>146</v>
      </c>
      <c r="F177" s="17">
        <v>92</v>
      </c>
      <c r="G177" s="17">
        <f t="shared" si="4"/>
        <v>-0.50968551135839835</v>
      </c>
      <c r="H177" s="19">
        <v>80</v>
      </c>
      <c r="I177" s="19">
        <f t="shared" si="5"/>
        <v>-0.61647487381851895</v>
      </c>
    </row>
    <row r="178" spans="1:9" x14ac:dyDescent="0.3">
      <c r="A178" s="7" t="s">
        <v>946</v>
      </c>
      <c r="C178">
        <v>86</v>
      </c>
      <c r="D178">
        <v>86</v>
      </c>
      <c r="F178" s="17">
        <v>926</v>
      </c>
      <c r="G178" s="17">
        <f t="shared" si="4"/>
        <v>0.34585843039180375</v>
      </c>
      <c r="H178" s="19">
        <v>78</v>
      </c>
      <c r="I178" s="19">
        <f t="shared" si="5"/>
        <v>-0.61804566159465602</v>
      </c>
    </row>
    <row r="179" spans="1:9" x14ac:dyDescent="0.3">
      <c r="A179" s="7" t="s">
        <v>927</v>
      </c>
      <c r="C179">
        <v>2293</v>
      </c>
      <c r="D179">
        <v>2293</v>
      </c>
      <c r="F179" s="17">
        <v>3015</v>
      </c>
      <c r="G179" s="17">
        <f t="shared" si="4"/>
        <v>2.4888216130251037</v>
      </c>
      <c r="H179" s="19">
        <v>114</v>
      </c>
      <c r="I179" s="19">
        <f t="shared" si="5"/>
        <v>-0.58977148162418858</v>
      </c>
    </row>
    <row r="180" spans="1:9" x14ac:dyDescent="0.3">
      <c r="A180" s="7" t="s">
        <v>366</v>
      </c>
      <c r="B180">
        <v>30</v>
      </c>
      <c r="D180">
        <v>30</v>
      </c>
      <c r="F180" s="17">
        <v>25</v>
      </c>
      <c r="G180" s="17">
        <f t="shared" si="4"/>
        <v>-0.57841625967646015</v>
      </c>
      <c r="H180" s="19">
        <v>5512</v>
      </c>
      <c r="I180" s="19">
        <f t="shared" si="5"/>
        <v>3.6497847261697962</v>
      </c>
    </row>
    <row r="181" spans="1:9" x14ac:dyDescent="0.3">
      <c r="A181" s="7" t="s">
        <v>460</v>
      </c>
      <c r="B181">
        <v>40</v>
      </c>
      <c r="D181">
        <v>40</v>
      </c>
      <c r="F181" s="17">
        <v>4405</v>
      </c>
      <c r="G181" s="17">
        <f t="shared" si="4"/>
        <v>3.9147281826087741</v>
      </c>
      <c r="H181" s="19">
        <v>2230</v>
      </c>
      <c r="I181" s="19">
        <f t="shared" si="5"/>
        <v>1.0721219855288444</v>
      </c>
    </row>
    <row r="182" spans="1:9" x14ac:dyDescent="0.3">
      <c r="A182" s="7" t="s">
        <v>414</v>
      </c>
      <c r="B182">
        <v>136</v>
      </c>
      <c r="D182">
        <v>136</v>
      </c>
      <c r="F182" s="17">
        <v>243</v>
      </c>
      <c r="G182" s="17">
        <f t="shared" si="4"/>
        <v>-0.35478486962664713</v>
      </c>
      <c r="H182" s="19">
        <v>139</v>
      </c>
      <c r="I182" s="19">
        <f t="shared" si="5"/>
        <v>-0.57013663442247509</v>
      </c>
    </row>
    <row r="183" spans="1:9" x14ac:dyDescent="0.3">
      <c r="A183" s="7" t="s">
        <v>282</v>
      </c>
      <c r="B183">
        <v>73</v>
      </c>
      <c r="D183">
        <v>73</v>
      </c>
      <c r="F183" s="17">
        <v>31</v>
      </c>
      <c r="G183" s="17">
        <f t="shared" si="4"/>
        <v>-0.57226126728976801</v>
      </c>
      <c r="H183" s="19">
        <v>142</v>
      </c>
      <c r="I183" s="19">
        <f t="shared" si="5"/>
        <v>-0.56778045275826938</v>
      </c>
    </row>
    <row r="184" spans="1:9" x14ac:dyDescent="0.3">
      <c r="A184" s="7" t="s">
        <v>812</v>
      </c>
      <c r="C184">
        <v>84</v>
      </c>
      <c r="D184">
        <v>84</v>
      </c>
      <c r="F184" s="17">
        <v>889</v>
      </c>
      <c r="G184" s="17">
        <f t="shared" si="4"/>
        <v>0.30790264400720241</v>
      </c>
      <c r="H184" s="19">
        <v>220</v>
      </c>
      <c r="I184" s="19">
        <f t="shared" si="5"/>
        <v>-0.50651972948892321</v>
      </c>
    </row>
    <row r="185" spans="1:9" x14ac:dyDescent="0.3">
      <c r="A185" s="7" t="s">
        <v>878</v>
      </c>
      <c r="B185">
        <v>5497</v>
      </c>
      <c r="C185">
        <v>245</v>
      </c>
      <c r="D185">
        <v>5742</v>
      </c>
      <c r="F185" s="17">
        <v>112</v>
      </c>
      <c r="G185" s="17">
        <f t="shared" si="4"/>
        <v>-0.48916887006942467</v>
      </c>
      <c r="H185" s="19">
        <v>255</v>
      </c>
      <c r="I185" s="19">
        <f t="shared" si="5"/>
        <v>-0.47903094340652425</v>
      </c>
    </row>
    <row r="186" spans="1:9" x14ac:dyDescent="0.3">
      <c r="A186" s="7" t="s">
        <v>1776</v>
      </c>
      <c r="C186">
        <v>81</v>
      </c>
      <c r="D186">
        <v>81</v>
      </c>
      <c r="F186" s="17">
        <v>29</v>
      </c>
      <c r="G186" s="17">
        <f t="shared" si="4"/>
        <v>-0.57431293141866546</v>
      </c>
      <c r="H186" s="19">
        <v>112</v>
      </c>
      <c r="I186" s="19">
        <f t="shared" si="5"/>
        <v>-0.59134226940032564</v>
      </c>
    </row>
    <row r="187" spans="1:9" x14ac:dyDescent="0.3">
      <c r="A187" s="7" t="s">
        <v>668</v>
      </c>
      <c r="B187">
        <v>803</v>
      </c>
      <c r="C187">
        <v>463</v>
      </c>
      <c r="D187">
        <v>1266</v>
      </c>
      <c r="F187" s="17">
        <v>120</v>
      </c>
      <c r="G187" s="17">
        <f t="shared" si="4"/>
        <v>-0.48096221355383523</v>
      </c>
      <c r="H187" s="19">
        <v>169</v>
      </c>
      <c r="I187" s="19">
        <f t="shared" si="5"/>
        <v>-0.54657481778041883</v>
      </c>
    </row>
    <row r="188" spans="1:9" x14ac:dyDescent="0.3">
      <c r="A188" s="7" t="s">
        <v>1019</v>
      </c>
      <c r="B188">
        <v>21</v>
      </c>
      <c r="D188">
        <v>21</v>
      </c>
      <c r="F188" s="17">
        <v>78</v>
      </c>
      <c r="G188" s="17">
        <f t="shared" si="4"/>
        <v>-0.52404716026067988</v>
      </c>
      <c r="H188" s="19">
        <v>280</v>
      </c>
      <c r="I188" s="19">
        <f t="shared" si="5"/>
        <v>-0.45939609620481076</v>
      </c>
    </row>
    <row r="189" spans="1:9" x14ac:dyDescent="0.3">
      <c r="A189" s="7" t="s">
        <v>1900</v>
      </c>
      <c r="C189">
        <v>105</v>
      </c>
      <c r="D189">
        <v>105</v>
      </c>
      <c r="F189" s="17">
        <v>12</v>
      </c>
      <c r="G189" s="17">
        <f t="shared" si="4"/>
        <v>-0.59175207651429307</v>
      </c>
      <c r="H189" s="19">
        <v>381</v>
      </c>
      <c r="I189" s="19">
        <f t="shared" si="5"/>
        <v>-0.3800713135098881</v>
      </c>
    </row>
    <row r="190" spans="1:9" x14ac:dyDescent="0.3">
      <c r="A190" s="7" t="s">
        <v>832</v>
      </c>
      <c r="C190">
        <v>50</v>
      </c>
      <c r="D190">
        <v>50</v>
      </c>
      <c r="F190" s="17">
        <v>94</v>
      </c>
      <c r="G190" s="17">
        <f t="shared" si="4"/>
        <v>-0.507633847229501</v>
      </c>
      <c r="H190" s="19">
        <v>137</v>
      </c>
      <c r="I190" s="19">
        <f t="shared" si="5"/>
        <v>-0.57170742219861215</v>
      </c>
    </row>
    <row r="191" spans="1:9" x14ac:dyDescent="0.3">
      <c r="A191" s="7" t="s">
        <v>1886</v>
      </c>
      <c r="B191">
        <v>37</v>
      </c>
      <c r="D191">
        <v>37</v>
      </c>
      <c r="F191" s="17">
        <v>441</v>
      </c>
      <c r="G191" s="17">
        <f t="shared" si="4"/>
        <v>-0.15167012086580781</v>
      </c>
      <c r="H191" s="19">
        <v>4006</v>
      </c>
      <c r="I191" s="19">
        <f t="shared" si="5"/>
        <v>2.4669815307385732</v>
      </c>
    </row>
    <row r="192" spans="1:9" x14ac:dyDescent="0.3">
      <c r="A192" s="7" t="s">
        <v>1828</v>
      </c>
      <c r="B192">
        <v>1221</v>
      </c>
      <c r="D192">
        <v>1221</v>
      </c>
      <c r="F192" s="17">
        <v>1684</v>
      </c>
      <c r="G192" s="17">
        <f t="shared" si="4"/>
        <v>1.1234391352439059</v>
      </c>
      <c r="H192" s="19">
        <v>85</v>
      </c>
      <c r="I192" s="19">
        <f t="shared" si="5"/>
        <v>-0.6125479043781763</v>
      </c>
    </row>
    <row r="193" spans="1:9" x14ac:dyDescent="0.3">
      <c r="A193" s="7" t="s">
        <v>1758</v>
      </c>
      <c r="C193">
        <v>217</v>
      </c>
      <c r="D193">
        <v>217</v>
      </c>
      <c r="F193" s="17">
        <v>186</v>
      </c>
      <c r="G193" s="17">
        <f t="shared" si="4"/>
        <v>-0.41325729730022209</v>
      </c>
      <c r="H193" s="19">
        <v>54</v>
      </c>
      <c r="I193" s="19">
        <f t="shared" si="5"/>
        <v>-0.63689511490830097</v>
      </c>
    </row>
    <row r="194" spans="1:9" x14ac:dyDescent="0.3">
      <c r="A194" s="7" t="s">
        <v>196</v>
      </c>
      <c r="C194">
        <v>85</v>
      </c>
      <c r="D194">
        <v>85</v>
      </c>
      <c r="F194" s="17">
        <v>9</v>
      </c>
      <c r="G194" s="17">
        <f t="shared" si="4"/>
        <v>-0.59482957270763903</v>
      </c>
      <c r="H194" s="19">
        <v>192</v>
      </c>
      <c r="I194" s="19">
        <f t="shared" si="5"/>
        <v>-0.5285107583548424</v>
      </c>
    </row>
    <row r="195" spans="1:9" x14ac:dyDescent="0.3">
      <c r="A195" s="7" t="s">
        <v>516</v>
      </c>
      <c r="C195">
        <v>92</v>
      </c>
      <c r="D195">
        <v>92</v>
      </c>
      <c r="F195" s="17">
        <v>62</v>
      </c>
      <c r="G195" s="17">
        <f t="shared" si="4"/>
        <v>-0.54046047329185887</v>
      </c>
      <c r="H195" s="19">
        <v>180</v>
      </c>
      <c r="I195" s="19">
        <f t="shared" si="5"/>
        <v>-0.53793548501166488</v>
      </c>
    </row>
    <row r="196" spans="1:9" x14ac:dyDescent="0.3">
      <c r="A196" s="7" t="s">
        <v>221</v>
      </c>
      <c r="C196">
        <v>203</v>
      </c>
      <c r="D196">
        <v>203</v>
      </c>
      <c r="F196" s="17">
        <v>63</v>
      </c>
      <c r="G196" s="17">
        <f t="shared" si="4"/>
        <v>-0.53943464122741014</v>
      </c>
      <c r="H196" s="19">
        <v>156</v>
      </c>
      <c r="I196" s="19">
        <f t="shared" si="5"/>
        <v>-0.55678493832530984</v>
      </c>
    </row>
    <row r="197" spans="1:9" x14ac:dyDescent="0.3">
      <c r="A197" s="7" t="s">
        <v>1888</v>
      </c>
      <c r="C197">
        <v>3777</v>
      </c>
      <c r="D197">
        <v>3777</v>
      </c>
      <c r="F197" s="17">
        <v>672</v>
      </c>
      <c r="G197" s="17">
        <f t="shared" si="4"/>
        <v>8.5297086021838109E-2</v>
      </c>
      <c r="H197" s="19">
        <v>5180</v>
      </c>
      <c r="I197" s="19">
        <f t="shared" si="5"/>
        <v>3.3890339553310405</v>
      </c>
    </row>
    <row r="198" spans="1:9" x14ac:dyDescent="0.3">
      <c r="A198" s="7" t="s">
        <v>622</v>
      </c>
      <c r="C198">
        <v>254</v>
      </c>
      <c r="D198">
        <v>254</v>
      </c>
      <c r="F198" s="17">
        <v>245</v>
      </c>
      <c r="G198" s="17">
        <f t="shared" ref="G198:G261" si="6">STANDARDIZE(F198,$T$4,$T$12)</f>
        <v>-0.35273320549774978</v>
      </c>
      <c r="H198" s="19">
        <v>76</v>
      </c>
      <c r="I198" s="19">
        <f t="shared" ref="I198:I261" si="7">STANDARDIZE(H198,$U$4,$U$12)</f>
        <v>-0.61961644937079308</v>
      </c>
    </row>
    <row r="199" spans="1:9" x14ac:dyDescent="0.3">
      <c r="A199" s="7" t="s">
        <v>1488</v>
      </c>
      <c r="B199">
        <v>1596</v>
      </c>
      <c r="D199">
        <v>1596</v>
      </c>
      <c r="F199" s="17">
        <v>2779</v>
      </c>
      <c r="G199" s="17">
        <f t="shared" si="6"/>
        <v>2.2467252458152145</v>
      </c>
      <c r="H199" s="19">
        <v>126</v>
      </c>
      <c r="I199" s="19">
        <f t="shared" si="7"/>
        <v>-0.5803467549673661</v>
      </c>
    </row>
    <row r="200" spans="1:9" x14ac:dyDescent="0.3">
      <c r="A200" s="7" t="s">
        <v>1284</v>
      </c>
      <c r="C200">
        <v>2144</v>
      </c>
      <c r="D200">
        <v>2144</v>
      </c>
      <c r="F200" s="17">
        <v>108</v>
      </c>
      <c r="G200" s="17">
        <f t="shared" si="6"/>
        <v>-0.49327219832721941</v>
      </c>
      <c r="H200" s="19">
        <v>174</v>
      </c>
      <c r="I200" s="19">
        <f t="shared" si="7"/>
        <v>-0.54264784834007607</v>
      </c>
    </row>
    <row r="201" spans="1:9" x14ac:dyDescent="0.3">
      <c r="A201" s="7" t="s">
        <v>265</v>
      </c>
      <c r="C201">
        <v>83</v>
      </c>
      <c r="D201">
        <v>83</v>
      </c>
      <c r="F201" s="17">
        <v>41</v>
      </c>
      <c r="G201" s="17">
        <f t="shared" si="6"/>
        <v>-0.56200294664528117</v>
      </c>
      <c r="H201" s="19">
        <v>375</v>
      </c>
      <c r="I201" s="19">
        <f t="shared" si="7"/>
        <v>-0.38478367683829934</v>
      </c>
    </row>
    <row r="202" spans="1:9" x14ac:dyDescent="0.3">
      <c r="A202" s="7" t="s">
        <v>1135</v>
      </c>
      <c r="B202">
        <v>2690</v>
      </c>
      <c r="D202">
        <v>2690</v>
      </c>
      <c r="F202" s="17">
        <v>454</v>
      </c>
      <c r="G202" s="17">
        <f t="shared" si="6"/>
        <v>-0.13833430402797492</v>
      </c>
      <c r="H202" s="19">
        <v>307</v>
      </c>
      <c r="I202" s="19">
        <f t="shared" si="7"/>
        <v>-0.43819046122696015</v>
      </c>
    </row>
    <row r="203" spans="1:9" x14ac:dyDescent="0.3">
      <c r="A203" s="7" t="s">
        <v>948</v>
      </c>
      <c r="B203">
        <v>1</v>
      </c>
      <c r="D203">
        <v>1</v>
      </c>
      <c r="F203" s="17">
        <v>747</v>
      </c>
      <c r="G203" s="17">
        <f t="shared" si="6"/>
        <v>0.16223449085548938</v>
      </c>
      <c r="H203" s="19">
        <v>266</v>
      </c>
      <c r="I203" s="19">
        <f t="shared" si="7"/>
        <v>-0.4703916106377703</v>
      </c>
    </row>
    <row r="204" spans="1:9" x14ac:dyDescent="0.3">
      <c r="A204" s="7" t="s">
        <v>768</v>
      </c>
      <c r="B204">
        <v>23</v>
      </c>
      <c r="D204">
        <v>23</v>
      </c>
      <c r="F204" s="17">
        <v>157</v>
      </c>
      <c r="G204" s="17">
        <f t="shared" si="6"/>
        <v>-0.44300642716923394</v>
      </c>
      <c r="H204" s="19">
        <v>1629</v>
      </c>
      <c r="I204" s="19">
        <f t="shared" si="7"/>
        <v>0.60010025879965112</v>
      </c>
    </row>
    <row r="205" spans="1:9" x14ac:dyDescent="0.3">
      <c r="A205" s="7" t="s">
        <v>1990</v>
      </c>
      <c r="C205">
        <v>323</v>
      </c>
      <c r="D205">
        <v>323</v>
      </c>
      <c r="F205" s="17">
        <v>1796</v>
      </c>
      <c r="G205" s="17">
        <f t="shared" si="6"/>
        <v>1.2383323264621586</v>
      </c>
      <c r="H205" s="19">
        <v>676</v>
      </c>
      <c r="I205" s="19">
        <f t="shared" si="7"/>
        <v>-0.14838011652966848</v>
      </c>
    </row>
    <row r="206" spans="1:9" x14ac:dyDescent="0.3">
      <c r="A206" s="7" t="s">
        <v>1784</v>
      </c>
      <c r="B206">
        <v>57</v>
      </c>
      <c r="D206">
        <v>57</v>
      </c>
      <c r="F206" s="17">
        <v>1538</v>
      </c>
      <c r="G206" s="17">
        <f t="shared" si="6"/>
        <v>0.97366765383439802</v>
      </c>
      <c r="H206" s="19">
        <v>1095</v>
      </c>
      <c r="I206" s="19">
        <f t="shared" si="7"/>
        <v>0.18069992257105019</v>
      </c>
    </row>
    <row r="207" spans="1:9" x14ac:dyDescent="0.3">
      <c r="A207" s="7" t="s">
        <v>1151</v>
      </c>
      <c r="B207">
        <v>1028</v>
      </c>
      <c r="D207">
        <v>1028</v>
      </c>
      <c r="F207" s="17">
        <v>24</v>
      </c>
      <c r="G207" s="17">
        <f t="shared" si="6"/>
        <v>-0.57944209174090888</v>
      </c>
      <c r="H207" s="19">
        <v>4498</v>
      </c>
      <c r="I207" s="19">
        <f t="shared" si="7"/>
        <v>2.8533953236682956</v>
      </c>
    </row>
    <row r="208" spans="1:9" x14ac:dyDescent="0.3">
      <c r="A208" s="7" t="s">
        <v>251</v>
      </c>
      <c r="C208">
        <v>164</v>
      </c>
      <c r="D208">
        <v>164</v>
      </c>
      <c r="F208" s="17">
        <v>92</v>
      </c>
      <c r="G208" s="17">
        <f t="shared" si="6"/>
        <v>-0.50968551135839835</v>
      </c>
      <c r="H208" s="19">
        <v>191</v>
      </c>
      <c r="I208" s="19">
        <f t="shared" si="7"/>
        <v>-0.52929615224291093</v>
      </c>
    </row>
    <row r="209" spans="1:9" x14ac:dyDescent="0.3">
      <c r="A209" s="7" t="s">
        <v>614</v>
      </c>
      <c r="B209">
        <v>2062</v>
      </c>
      <c r="D209">
        <v>2062</v>
      </c>
      <c r="F209" s="17">
        <v>191</v>
      </c>
      <c r="G209" s="17">
        <f t="shared" si="6"/>
        <v>-0.40812813697797867</v>
      </c>
      <c r="H209" s="19">
        <v>236</v>
      </c>
      <c r="I209" s="19">
        <f t="shared" si="7"/>
        <v>-0.49395342727982655</v>
      </c>
    </row>
    <row r="210" spans="1:9" x14ac:dyDescent="0.3">
      <c r="A210" s="7" t="s">
        <v>568</v>
      </c>
      <c r="C210">
        <v>186</v>
      </c>
      <c r="D210">
        <v>186</v>
      </c>
      <c r="F210" s="17">
        <v>1198</v>
      </c>
      <c r="G210" s="17">
        <f t="shared" si="6"/>
        <v>0.62488475192184567</v>
      </c>
      <c r="H210" s="19">
        <v>116</v>
      </c>
      <c r="I210" s="19">
        <f t="shared" si="7"/>
        <v>-0.58820069384805151</v>
      </c>
    </row>
    <row r="211" spans="1:9" x14ac:dyDescent="0.3">
      <c r="A211" s="7" t="s">
        <v>1298</v>
      </c>
      <c r="C211">
        <v>96</v>
      </c>
      <c r="D211">
        <v>96</v>
      </c>
      <c r="F211" s="17">
        <v>151</v>
      </c>
      <c r="G211" s="17">
        <f t="shared" si="6"/>
        <v>-0.44916141955592603</v>
      </c>
      <c r="H211" s="19">
        <v>5168</v>
      </c>
      <c r="I211" s="19">
        <f t="shared" si="7"/>
        <v>3.3796092286742181</v>
      </c>
    </row>
    <row r="212" spans="1:9" x14ac:dyDescent="0.3">
      <c r="A212" s="7" t="s">
        <v>1679</v>
      </c>
      <c r="C212">
        <v>252</v>
      </c>
      <c r="D212">
        <v>252</v>
      </c>
      <c r="F212" s="17">
        <v>2468</v>
      </c>
      <c r="G212" s="17">
        <f t="shared" si="6"/>
        <v>1.9276914737716739</v>
      </c>
      <c r="H212" s="19">
        <v>1548</v>
      </c>
      <c r="I212" s="19">
        <f t="shared" si="7"/>
        <v>0.53648335386609924</v>
      </c>
    </row>
    <row r="213" spans="1:9" x14ac:dyDescent="0.3">
      <c r="A213" s="7" t="s">
        <v>1528</v>
      </c>
      <c r="C213">
        <v>3388</v>
      </c>
      <c r="D213">
        <v>3388</v>
      </c>
      <c r="F213" s="17">
        <v>248</v>
      </c>
      <c r="G213" s="17">
        <f t="shared" si="6"/>
        <v>-0.34965570930440371</v>
      </c>
      <c r="H213" s="19">
        <v>296</v>
      </c>
      <c r="I213" s="19">
        <f t="shared" si="7"/>
        <v>-0.4468297939957141</v>
      </c>
    </row>
    <row r="214" spans="1:9" x14ac:dyDescent="0.3">
      <c r="A214" s="7" t="s">
        <v>901</v>
      </c>
      <c r="C214">
        <v>219</v>
      </c>
      <c r="D214">
        <v>219</v>
      </c>
      <c r="F214" s="17">
        <v>934</v>
      </c>
      <c r="G214" s="17">
        <f t="shared" si="6"/>
        <v>0.35406508690739319</v>
      </c>
      <c r="H214" s="19">
        <v>2443</v>
      </c>
      <c r="I214" s="19">
        <f t="shared" si="7"/>
        <v>1.2394108836874436</v>
      </c>
    </row>
    <row r="215" spans="1:9" x14ac:dyDescent="0.3">
      <c r="A215" s="7" t="s">
        <v>297</v>
      </c>
      <c r="B215">
        <v>662</v>
      </c>
      <c r="D215">
        <v>662</v>
      </c>
      <c r="F215" s="17">
        <v>79</v>
      </c>
      <c r="G215" s="17">
        <f t="shared" si="6"/>
        <v>-0.52302132819623126</v>
      </c>
      <c r="H215" s="19">
        <v>226</v>
      </c>
      <c r="I215" s="19">
        <f t="shared" si="7"/>
        <v>-0.50180736616051191</v>
      </c>
    </row>
    <row r="216" spans="1:9" x14ac:dyDescent="0.3">
      <c r="A216" s="7" t="s">
        <v>1762</v>
      </c>
      <c r="C216">
        <v>3272</v>
      </c>
      <c r="D216">
        <v>3272</v>
      </c>
      <c r="F216" s="17">
        <v>54</v>
      </c>
      <c r="G216" s="17">
        <f t="shared" si="6"/>
        <v>-0.54866712980744836</v>
      </c>
      <c r="H216" s="19">
        <v>484</v>
      </c>
      <c r="I216" s="19">
        <f t="shared" si="7"/>
        <v>-0.29917574303882838</v>
      </c>
    </row>
    <row r="217" spans="1:9" x14ac:dyDescent="0.3">
      <c r="A217" s="7" t="s">
        <v>526</v>
      </c>
      <c r="C217">
        <v>329</v>
      </c>
      <c r="D217">
        <v>329</v>
      </c>
      <c r="F217" s="17">
        <v>846</v>
      </c>
      <c r="G217" s="17">
        <f t="shared" si="6"/>
        <v>0.26379186523590903</v>
      </c>
      <c r="H217" s="19">
        <v>53</v>
      </c>
      <c r="I217" s="19">
        <f t="shared" si="7"/>
        <v>-0.63768050879636962</v>
      </c>
    </row>
    <row r="218" spans="1:9" x14ac:dyDescent="0.3">
      <c r="A218" s="7" t="s">
        <v>1643</v>
      </c>
      <c r="C218">
        <v>218</v>
      </c>
      <c r="D218">
        <v>218</v>
      </c>
      <c r="F218" s="17">
        <v>64</v>
      </c>
      <c r="G218" s="17">
        <f t="shared" si="6"/>
        <v>-0.53840880916296152</v>
      </c>
      <c r="H218" s="19">
        <v>2526</v>
      </c>
      <c r="I218" s="19">
        <f t="shared" si="7"/>
        <v>1.3045985763971326</v>
      </c>
    </row>
    <row r="219" spans="1:9" x14ac:dyDescent="0.3">
      <c r="A219" s="7" t="s">
        <v>1898</v>
      </c>
      <c r="C219">
        <v>1902</v>
      </c>
      <c r="D219">
        <v>1902</v>
      </c>
      <c r="F219" s="17">
        <v>15</v>
      </c>
      <c r="G219" s="17">
        <f t="shared" si="6"/>
        <v>-0.58867458032094699</v>
      </c>
      <c r="H219" s="19">
        <v>91</v>
      </c>
      <c r="I219" s="19">
        <f t="shared" si="7"/>
        <v>-0.607835541049765</v>
      </c>
    </row>
    <row r="220" spans="1:9" x14ac:dyDescent="0.3">
      <c r="A220" s="7" t="s">
        <v>1786</v>
      </c>
      <c r="B220">
        <v>1229</v>
      </c>
      <c r="D220">
        <v>1229</v>
      </c>
      <c r="F220" s="17">
        <v>31</v>
      </c>
      <c r="G220" s="17">
        <f t="shared" si="6"/>
        <v>-0.57226126728976801</v>
      </c>
      <c r="H220" s="19">
        <v>71</v>
      </c>
      <c r="I220" s="19">
        <f t="shared" si="7"/>
        <v>-0.62354341881113584</v>
      </c>
    </row>
    <row r="221" spans="1:9" x14ac:dyDescent="0.3">
      <c r="A221" s="7" t="s">
        <v>372</v>
      </c>
      <c r="C221">
        <v>164</v>
      </c>
      <c r="D221">
        <v>164</v>
      </c>
      <c r="F221" s="17">
        <v>1784</v>
      </c>
      <c r="G221" s="17">
        <f t="shared" si="6"/>
        <v>1.2260223416887743</v>
      </c>
      <c r="H221" s="19">
        <v>250</v>
      </c>
      <c r="I221" s="19">
        <f t="shared" si="7"/>
        <v>-0.48295791284686695</v>
      </c>
    </row>
    <row r="222" spans="1:9" x14ac:dyDescent="0.3">
      <c r="A222" s="7" t="s">
        <v>1466</v>
      </c>
      <c r="C222">
        <v>1785</v>
      </c>
      <c r="D222">
        <v>1785</v>
      </c>
      <c r="F222" s="17">
        <v>38</v>
      </c>
      <c r="G222" s="17">
        <f t="shared" si="6"/>
        <v>-0.56508044283862724</v>
      </c>
      <c r="H222" s="19">
        <v>100</v>
      </c>
      <c r="I222" s="19">
        <f t="shared" si="7"/>
        <v>-0.60076699605714812</v>
      </c>
    </row>
    <row r="223" spans="1:9" x14ac:dyDescent="0.3">
      <c r="A223" s="7" t="s">
        <v>1368</v>
      </c>
      <c r="B223">
        <v>87</v>
      </c>
      <c r="D223">
        <v>87</v>
      </c>
      <c r="F223" s="17">
        <v>67</v>
      </c>
      <c r="G223" s="17">
        <f t="shared" si="6"/>
        <v>-0.53533131296961545</v>
      </c>
      <c r="H223" s="19">
        <v>126</v>
      </c>
      <c r="I223" s="19">
        <f t="shared" si="7"/>
        <v>-0.5803467549673661</v>
      </c>
    </row>
    <row r="224" spans="1:9" x14ac:dyDescent="0.3">
      <c r="A224" s="7" t="s">
        <v>223</v>
      </c>
      <c r="B224">
        <v>1482</v>
      </c>
      <c r="D224">
        <v>1482</v>
      </c>
      <c r="F224" s="17">
        <v>70</v>
      </c>
      <c r="G224" s="17">
        <f t="shared" si="6"/>
        <v>-0.53225381677626937</v>
      </c>
      <c r="H224" s="19">
        <v>2551</v>
      </c>
      <c r="I224" s="19">
        <f t="shared" si="7"/>
        <v>1.324233423598846</v>
      </c>
    </row>
    <row r="225" spans="1:9" x14ac:dyDescent="0.3">
      <c r="A225" s="7" t="s">
        <v>626</v>
      </c>
      <c r="C225">
        <v>176</v>
      </c>
      <c r="D225">
        <v>176</v>
      </c>
      <c r="F225" s="17">
        <v>10</v>
      </c>
      <c r="G225" s="17">
        <f t="shared" si="6"/>
        <v>-0.59380374064319041</v>
      </c>
      <c r="H225" s="19">
        <v>159</v>
      </c>
      <c r="I225" s="19">
        <f t="shared" si="7"/>
        <v>-0.55442875666110425</v>
      </c>
    </row>
    <row r="226" spans="1:9" x14ac:dyDescent="0.3">
      <c r="A226" s="7" t="s">
        <v>656</v>
      </c>
      <c r="B226">
        <v>245</v>
      </c>
      <c r="D226">
        <v>245</v>
      </c>
      <c r="F226" s="17">
        <v>1120</v>
      </c>
      <c r="G226" s="17">
        <f t="shared" si="6"/>
        <v>0.5448698508948483</v>
      </c>
      <c r="H226" s="19">
        <v>1604</v>
      </c>
      <c r="I226" s="19">
        <f t="shared" si="7"/>
        <v>0.58046541159793763</v>
      </c>
    </row>
    <row r="227" spans="1:9" x14ac:dyDescent="0.3">
      <c r="A227" s="7" t="s">
        <v>1332</v>
      </c>
      <c r="B227">
        <v>4697</v>
      </c>
      <c r="D227">
        <v>4697</v>
      </c>
      <c r="F227" s="17">
        <v>131</v>
      </c>
      <c r="G227" s="17">
        <f t="shared" si="6"/>
        <v>-0.46967806084489971</v>
      </c>
      <c r="H227" s="19">
        <v>2218</v>
      </c>
      <c r="I227" s="19">
        <f t="shared" si="7"/>
        <v>1.0626972588720218</v>
      </c>
    </row>
    <row r="228" spans="1:9" x14ac:dyDescent="0.3">
      <c r="A228" s="7" t="s">
        <v>604</v>
      </c>
      <c r="B228">
        <v>133</v>
      </c>
      <c r="D228">
        <v>133</v>
      </c>
      <c r="F228" s="17">
        <v>111</v>
      </c>
      <c r="G228" s="17">
        <f t="shared" si="6"/>
        <v>-0.49019470213387334</v>
      </c>
      <c r="H228" s="19">
        <v>268</v>
      </c>
      <c r="I228" s="19">
        <f t="shared" si="7"/>
        <v>-0.46882082286163324</v>
      </c>
    </row>
    <row r="229" spans="1:9" x14ac:dyDescent="0.3">
      <c r="A229" s="7" t="s">
        <v>342</v>
      </c>
      <c r="C229">
        <v>768</v>
      </c>
      <c r="D229">
        <v>768</v>
      </c>
      <c r="F229" s="17">
        <v>77</v>
      </c>
      <c r="G229" s="17">
        <f t="shared" si="6"/>
        <v>-0.52507299232512861</v>
      </c>
      <c r="H229" s="19">
        <v>1894</v>
      </c>
      <c r="I229" s="19">
        <f t="shared" si="7"/>
        <v>0.80822963913781454</v>
      </c>
    </row>
    <row r="230" spans="1:9" x14ac:dyDescent="0.3">
      <c r="A230" s="7" t="s">
        <v>336</v>
      </c>
      <c r="C230">
        <v>117</v>
      </c>
      <c r="D230">
        <v>117</v>
      </c>
      <c r="F230" s="17">
        <v>923</v>
      </c>
      <c r="G230" s="17">
        <f t="shared" si="6"/>
        <v>0.34278093419845768</v>
      </c>
      <c r="H230" s="19">
        <v>185</v>
      </c>
      <c r="I230" s="19">
        <f t="shared" si="7"/>
        <v>-0.53400851557132212</v>
      </c>
    </row>
    <row r="231" spans="1:9" x14ac:dyDescent="0.3">
      <c r="A231" s="7" t="s">
        <v>1182</v>
      </c>
      <c r="C231">
        <v>589</v>
      </c>
      <c r="D231">
        <v>589</v>
      </c>
      <c r="F231" s="17">
        <v>16</v>
      </c>
      <c r="G231" s="17">
        <f t="shared" si="6"/>
        <v>-0.58764874825649827</v>
      </c>
      <c r="H231" s="19">
        <v>2331</v>
      </c>
      <c r="I231" s="19">
        <f t="shared" si="7"/>
        <v>1.151446768223767</v>
      </c>
    </row>
    <row r="232" spans="1:9" x14ac:dyDescent="0.3">
      <c r="A232" s="7" t="s">
        <v>1468</v>
      </c>
      <c r="B232">
        <v>656</v>
      </c>
      <c r="D232">
        <v>656</v>
      </c>
      <c r="F232" s="17">
        <v>2955</v>
      </c>
      <c r="G232" s="17">
        <f t="shared" si="6"/>
        <v>2.4272716891581827</v>
      </c>
      <c r="H232" s="19">
        <v>340</v>
      </c>
      <c r="I232" s="19">
        <f t="shared" si="7"/>
        <v>-0.4122724629206983</v>
      </c>
    </row>
    <row r="233" spans="1:9" x14ac:dyDescent="0.3">
      <c r="A233" s="7" t="s">
        <v>1524</v>
      </c>
      <c r="C233">
        <v>140</v>
      </c>
      <c r="D233">
        <v>140</v>
      </c>
      <c r="F233" s="17">
        <v>26</v>
      </c>
      <c r="G233" s="17">
        <f t="shared" si="6"/>
        <v>-0.57739042761201143</v>
      </c>
      <c r="H233" s="19">
        <v>1573</v>
      </c>
      <c r="I233" s="19">
        <f t="shared" si="7"/>
        <v>0.55611820106781285</v>
      </c>
    </row>
    <row r="234" spans="1:9" x14ac:dyDescent="0.3">
      <c r="A234" s="7" t="s">
        <v>215</v>
      </c>
      <c r="B234">
        <v>1000</v>
      </c>
      <c r="D234">
        <v>1000</v>
      </c>
      <c r="F234" s="17">
        <v>2176</v>
      </c>
      <c r="G234" s="17">
        <f t="shared" si="6"/>
        <v>1.6281485109526583</v>
      </c>
      <c r="H234" s="19">
        <v>3533</v>
      </c>
      <c r="I234" s="19">
        <f t="shared" si="7"/>
        <v>2.0954902216821534</v>
      </c>
    </row>
    <row r="235" spans="1:9" x14ac:dyDescent="0.3">
      <c r="A235" s="7" t="s">
        <v>313</v>
      </c>
      <c r="C235">
        <v>2443</v>
      </c>
      <c r="D235">
        <v>2443</v>
      </c>
      <c r="F235" s="17">
        <v>1072</v>
      </c>
      <c r="G235" s="17">
        <f t="shared" si="6"/>
        <v>0.4956299118013115</v>
      </c>
      <c r="H235" s="19">
        <v>1539</v>
      </c>
      <c r="I235" s="19">
        <f t="shared" si="7"/>
        <v>0.52941480887348247</v>
      </c>
    </row>
    <row r="236" spans="1:9" x14ac:dyDescent="0.3">
      <c r="A236" s="7" t="s">
        <v>808</v>
      </c>
      <c r="B236">
        <v>355</v>
      </c>
      <c r="D236">
        <v>355</v>
      </c>
      <c r="F236" s="17">
        <v>18</v>
      </c>
      <c r="G236" s="17">
        <f t="shared" si="6"/>
        <v>-0.58559708412760092</v>
      </c>
      <c r="H236" s="19">
        <v>50</v>
      </c>
      <c r="I236" s="19">
        <f t="shared" si="7"/>
        <v>-0.64003669046057521</v>
      </c>
    </row>
    <row r="237" spans="1:9" x14ac:dyDescent="0.3">
      <c r="A237" s="7" t="s">
        <v>674</v>
      </c>
      <c r="C237">
        <v>121</v>
      </c>
      <c r="D237">
        <v>121</v>
      </c>
      <c r="F237" s="17">
        <v>64</v>
      </c>
      <c r="G237" s="17">
        <f t="shared" si="6"/>
        <v>-0.53840880916296152</v>
      </c>
      <c r="H237" s="19">
        <v>140</v>
      </c>
      <c r="I237" s="19">
        <f t="shared" si="7"/>
        <v>-0.56935124053440644</v>
      </c>
    </row>
    <row r="238" spans="1:9" x14ac:dyDescent="0.3">
      <c r="A238" s="7" t="s">
        <v>160</v>
      </c>
      <c r="C238">
        <v>164</v>
      </c>
      <c r="D238">
        <v>164</v>
      </c>
      <c r="F238" s="17">
        <v>17</v>
      </c>
      <c r="G238" s="17">
        <f t="shared" si="6"/>
        <v>-0.58662291619204965</v>
      </c>
      <c r="H238" s="19">
        <v>6406</v>
      </c>
      <c r="I238" s="19">
        <f t="shared" si="7"/>
        <v>4.3519268621030713</v>
      </c>
    </row>
    <row r="239" spans="1:9" x14ac:dyDescent="0.3">
      <c r="A239" s="7" t="s">
        <v>826</v>
      </c>
      <c r="B239">
        <v>424</v>
      </c>
      <c r="D239">
        <v>424</v>
      </c>
      <c r="F239" s="17">
        <v>679</v>
      </c>
      <c r="G239" s="17">
        <f t="shared" si="6"/>
        <v>9.2477910472978889E-2</v>
      </c>
      <c r="H239" s="19">
        <v>3177</v>
      </c>
      <c r="I239" s="19">
        <f t="shared" si="7"/>
        <v>1.8158899975297527</v>
      </c>
    </row>
    <row r="240" spans="1:9" x14ac:dyDescent="0.3">
      <c r="A240" s="7" t="s">
        <v>315</v>
      </c>
      <c r="C240">
        <v>89</v>
      </c>
      <c r="D240">
        <v>89</v>
      </c>
      <c r="F240" s="17">
        <v>168</v>
      </c>
      <c r="G240" s="17">
        <f t="shared" si="6"/>
        <v>-0.43172227446029843</v>
      </c>
      <c r="H240" s="19">
        <v>194</v>
      </c>
      <c r="I240" s="19">
        <f t="shared" si="7"/>
        <v>-0.52693997057870523</v>
      </c>
    </row>
    <row r="241" spans="1:9" x14ac:dyDescent="0.3">
      <c r="A241" s="7" t="s">
        <v>1448</v>
      </c>
      <c r="B241">
        <v>2025</v>
      </c>
      <c r="D241">
        <v>2025</v>
      </c>
      <c r="F241" s="17">
        <v>886</v>
      </c>
      <c r="G241" s="17">
        <f t="shared" si="6"/>
        <v>0.30482514781385639</v>
      </c>
      <c r="H241" s="19">
        <v>366</v>
      </c>
      <c r="I241" s="19">
        <f t="shared" si="7"/>
        <v>-0.39185222183091623</v>
      </c>
    </row>
    <row r="242" spans="1:9" x14ac:dyDescent="0.3">
      <c r="A242" s="7" t="s">
        <v>1166</v>
      </c>
      <c r="C242">
        <v>198</v>
      </c>
      <c r="D242">
        <v>198</v>
      </c>
      <c r="F242" s="17">
        <v>1467</v>
      </c>
      <c r="G242" s="17">
        <f t="shared" si="6"/>
        <v>0.90083357725854152</v>
      </c>
      <c r="H242" s="19">
        <v>125</v>
      </c>
      <c r="I242" s="19">
        <f t="shared" si="7"/>
        <v>-0.58113214885543463</v>
      </c>
    </row>
    <row r="243" spans="1:9" x14ac:dyDescent="0.3">
      <c r="A243" s="7" t="s">
        <v>426</v>
      </c>
      <c r="C243">
        <v>1442</v>
      </c>
      <c r="D243">
        <v>1442</v>
      </c>
      <c r="F243" s="17">
        <v>33</v>
      </c>
      <c r="G243" s="17">
        <f t="shared" si="6"/>
        <v>-0.57020960316087066</v>
      </c>
      <c r="H243" s="19">
        <v>2053</v>
      </c>
      <c r="I243" s="19">
        <f t="shared" si="7"/>
        <v>0.93310726734071259</v>
      </c>
    </row>
    <row r="244" spans="1:9" x14ac:dyDescent="0.3">
      <c r="A244" s="7" t="s">
        <v>1870</v>
      </c>
      <c r="B244">
        <v>225</v>
      </c>
      <c r="D244">
        <v>225</v>
      </c>
      <c r="F244" s="17">
        <v>27</v>
      </c>
      <c r="G244" s="17">
        <f t="shared" si="6"/>
        <v>-0.57636459554756281</v>
      </c>
      <c r="H244" s="19">
        <v>1071</v>
      </c>
      <c r="I244" s="19">
        <f t="shared" si="7"/>
        <v>0.16185046925740521</v>
      </c>
    </row>
    <row r="245" spans="1:9" x14ac:dyDescent="0.3">
      <c r="A245" s="7" t="s">
        <v>503</v>
      </c>
      <c r="C245">
        <v>5880</v>
      </c>
      <c r="D245">
        <v>5880</v>
      </c>
      <c r="F245" s="17">
        <v>674</v>
      </c>
      <c r="G245" s="17">
        <f t="shared" si="6"/>
        <v>8.7348750150735469E-2</v>
      </c>
      <c r="H245" s="19">
        <v>16</v>
      </c>
      <c r="I245" s="19">
        <f t="shared" si="7"/>
        <v>-0.66674008265490559</v>
      </c>
    </row>
    <row r="246" spans="1:9" x14ac:dyDescent="0.3">
      <c r="A246" s="7" t="s">
        <v>1433</v>
      </c>
      <c r="C246">
        <v>7295</v>
      </c>
      <c r="D246">
        <v>7295</v>
      </c>
      <c r="F246" s="17">
        <v>2928</v>
      </c>
      <c r="G246" s="17">
        <f t="shared" si="6"/>
        <v>2.3995742234180684</v>
      </c>
      <c r="H246" s="19">
        <v>762</v>
      </c>
      <c r="I246" s="19">
        <f t="shared" si="7"/>
        <v>-8.0836242155773966E-2</v>
      </c>
    </row>
    <row r="247" spans="1:9" x14ac:dyDescent="0.3">
      <c r="A247" s="7" t="s">
        <v>1202</v>
      </c>
      <c r="C247">
        <v>87</v>
      </c>
      <c r="D247">
        <v>87</v>
      </c>
      <c r="F247" s="17">
        <v>128</v>
      </c>
      <c r="G247" s="17">
        <f t="shared" si="6"/>
        <v>-0.47275555703824573</v>
      </c>
      <c r="H247" s="19">
        <v>102</v>
      </c>
      <c r="I247" s="19">
        <f t="shared" si="7"/>
        <v>-0.59919620828101106</v>
      </c>
    </row>
    <row r="248" spans="1:9" x14ac:dyDescent="0.3">
      <c r="A248" s="7" t="s">
        <v>231</v>
      </c>
      <c r="B248">
        <v>679</v>
      </c>
      <c r="D248">
        <v>679</v>
      </c>
      <c r="F248" s="17">
        <v>42</v>
      </c>
      <c r="G248" s="17">
        <f t="shared" si="6"/>
        <v>-0.56097711458083255</v>
      </c>
      <c r="H248" s="19">
        <v>244</v>
      </c>
      <c r="I248" s="19">
        <f t="shared" si="7"/>
        <v>-0.48767027617527825</v>
      </c>
    </row>
    <row r="249" spans="1:9" x14ac:dyDescent="0.3">
      <c r="A249" s="7" t="s">
        <v>1086</v>
      </c>
      <c r="C249">
        <v>32</v>
      </c>
      <c r="D249">
        <v>32</v>
      </c>
      <c r="F249" s="17">
        <v>33</v>
      </c>
      <c r="G249" s="17">
        <f t="shared" si="6"/>
        <v>-0.57020960316087066</v>
      </c>
      <c r="H249" s="19">
        <v>316</v>
      </c>
      <c r="I249" s="19">
        <f t="shared" si="7"/>
        <v>-0.43112191623434326</v>
      </c>
    </row>
    <row r="250" spans="1:9" x14ac:dyDescent="0.3">
      <c r="A250" s="7" t="s">
        <v>1627</v>
      </c>
      <c r="B250">
        <v>78</v>
      </c>
      <c r="D250">
        <v>78</v>
      </c>
      <c r="F250" s="17">
        <v>792</v>
      </c>
      <c r="G250" s="17">
        <f t="shared" si="6"/>
        <v>0.20839693375568014</v>
      </c>
      <c r="H250" s="19">
        <v>354</v>
      </c>
      <c r="I250" s="19">
        <f t="shared" si="7"/>
        <v>-0.4012769484877387</v>
      </c>
    </row>
    <row r="251" spans="1:9" x14ac:dyDescent="0.3">
      <c r="A251" s="7" t="s">
        <v>1992</v>
      </c>
      <c r="B251">
        <v>75</v>
      </c>
      <c r="D251">
        <v>75</v>
      </c>
      <c r="F251" s="17">
        <v>1</v>
      </c>
      <c r="G251" s="17">
        <f t="shared" si="6"/>
        <v>-0.60303622922322853</v>
      </c>
      <c r="H251" s="19">
        <v>138</v>
      </c>
      <c r="I251" s="19">
        <f t="shared" si="7"/>
        <v>-0.57092202831054362</v>
      </c>
    </row>
    <row r="252" spans="1:9" x14ac:dyDescent="0.3">
      <c r="A252" s="7" t="s">
        <v>255</v>
      </c>
      <c r="B252">
        <v>37</v>
      </c>
      <c r="D252">
        <v>37</v>
      </c>
      <c r="F252" s="17">
        <v>605</v>
      </c>
      <c r="G252" s="17">
        <f t="shared" si="6"/>
        <v>1.6566337703776308E-2</v>
      </c>
      <c r="H252" s="19">
        <v>1815</v>
      </c>
      <c r="I252" s="19">
        <f t="shared" si="7"/>
        <v>0.74618352198039972</v>
      </c>
    </row>
    <row r="253" spans="1:9" x14ac:dyDescent="0.3">
      <c r="A253" s="7" t="s">
        <v>1194</v>
      </c>
      <c r="B253">
        <v>558</v>
      </c>
      <c r="D253">
        <v>558</v>
      </c>
      <c r="F253" s="17">
        <v>10</v>
      </c>
      <c r="G253" s="17">
        <f t="shared" si="6"/>
        <v>-0.59380374064319041</v>
      </c>
      <c r="H253" s="19">
        <v>1606</v>
      </c>
      <c r="I253" s="19">
        <f t="shared" si="7"/>
        <v>0.58203619937407469</v>
      </c>
    </row>
    <row r="254" spans="1:9" x14ac:dyDescent="0.3">
      <c r="A254" s="7" t="s">
        <v>1103</v>
      </c>
      <c r="B254">
        <v>9</v>
      </c>
      <c r="D254">
        <v>9</v>
      </c>
      <c r="F254" s="17">
        <v>141</v>
      </c>
      <c r="G254" s="17">
        <f t="shared" si="6"/>
        <v>-0.45941974020041287</v>
      </c>
      <c r="H254" s="19">
        <v>1884</v>
      </c>
      <c r="I254" s="19">
        <f t="shared" si="7"/>
        <v>0.80037570025712912</v>
      </c>
    </row>
    <row r="255" spans="1:9" x14ac:dyDescent="0.3">
      <c r="A255" s="7" t="s">
        <v>1701</v>
      </c>
      <c r="C255">
        <v>119</v>
      </c>
      <c r="D255">
        <v>119</v>
      </c>
      <c r="F255" s="17">
        <v>1</v>
      </c>
      <c r="G255" s="17">
        <f t="shared" si="6"/>
        <v>-0.60303622922322853</v>
      </c>
      <c r="H255" s="19">
        <v>943</v>
      </c>
      <c r="I255" s="19">
        <f t="shared" si="7"/>
        <v>6.1320051584631961E-2</v>
      </c>
    </row>
    <row r="256" spans="1:9" x14ac:dyDescent="0.3">
      <c r="A256" s="7" t="s">
        <v>524</v>
      </c>
      <c r="B256">
        <v>57</v>
      </c>
      <c r="D256">
        <v>57</v>
      </c>
      <c r="F256" s="17">
        <v>49</v>
      </c>
      <c r="G256" s="17">
        <f t="shared" si="6"/>
        <v>-0.55379629012969178</v>
      </c>
      <c r="H256" s="19">
        <v>5139</v>
      </c>
      <c r="I256" s="19">
        <f t="shared" si="7"/>
        <v>3.3568328059202304</v>
      </c>
    </row>
    <row r="257" spans="1:9" x14ac:dyDescent="0.3">
      <c r="A257" s="7" t="s">
        <v>1032</v>
      </c>
      <c r="B257">
        <v>15</v>
      </c>
      <c r="D257">
        <v>15</v>
      </c>
      <c r="F257" s="17">
        <v>44</v>
      </c>
      <c r="G257" s="17">
        <f t="shared" si="6"/>
        <v>-0.5589254504519352</v>
      </c>
      <c r="H257" s="19">
        <v>147</v>
      </c>
      <c r="I257" s="19">
        <f t="shared" si="7"/>
        <v>-0.56385348331792673</v>
      </c>
    </row>
    <row r="258" spans="1:9" x14ac:dyDescent="0.3">
      <c r="A258" s="7" t="s">
        <v>253</v>
      </c>
      <c r="C258">
        <v>448</v>
      </c>
      <c r="D258">
        <v>448</v>
      </c>
      <c r="F258" s="17">
        <v>1225</v>
      </c>
      <c r="G258" s="17">
        <f t="shared" si="6"/>
        <v>0.65258221766196012</v>
      </c>
      <c r="H258" s="19">
        <v>133</v>
      </c>
      <c r="I258" s="19">
        <f t="shared" si="7"/>
        <v>-0.57484899775088627</v>
      </c>
    </row>
    <row r="259" spans="1:9" x14ac:dyDescent="0.3">
      <c r="A259" s="7" t="s">
        <v>628</v>
      </c>
      <c r="B259">
        <v>137</v>
      </c>
      <c r="C259">
        <v>130</v>
      </c>
      <c r="D259">
        <v>267</v>
      </c>
      <c r="F259" s="17">
        <v>44</v>
      </c>
      <c r="G259" s="17">
        <f t="shared" si="6"/>
        <v>-0.5589254504519352</v>
      </c>
      <c r="H259" s="19">
        <v>134</v>
      </c>
      <c r="I259" s="19">
        <f t="shared" si="7"/>
        <v>-0.57406360386281774</v>
      </c>
    </row>
    <row r="260" spans="1:9" x14ac:dyDescent="0.3">
      <c r="A260" s="7" t="s">
        <v>538</v>
      </c>
      <c r="C260">
        <v>238</v>
      </c>
      <c r="D260">
        <v>238</v>
      </c>
      <c r="F260" s="17">
        <v>554</v>
      </c>
      <c r="G260" s="17">
        <f t="shared" si="6"/>
        <v>-3.5751097583106552E-2</v>
      </c>
      <c r="H260" s="19">
        <v>156</v>
      </c>
      <c r="I260" s="19">
        <f t="shared" si="7"/>
        <v>-0.55678493832530984</v>
      </c>
    </row>
    <row r="261" spans="1:9" x14ac:dyDescent="0.3">
      <c r="A261" s="7" t="s">
        <v>1715</v>
      </c>
      <c r="C261">
        <v>155</v>
      </c>
      <c r="D261">
        <v>155</v>
      </c>
      <c r="F261" s="17">
        <v>648</v>
      </c>
      <c r="G261" s="17">
        <f t="shared" si="6"/>
        <v>6.0677116475069702E-2</v>
      </c>
      <c r="H261" s="19">
        <v>454</v>
      </c>
      <c r="I261" s="19">
        <f t="shared" si="7"/>
        <v>-0.32273755968088458</v>
      </c>
    </row>
    <row r="262" spans="1:9" x14ac:dyDescent="0.3">
      <c r="A262" s="7" t="s">
        <v>125</v>
      </c>
      <c r="C262">
        <v>198</v>
      </c>
      <c r="D262">
        <v>198</v>
      </c>
      <c r="F262" s="17">
        <v>257</v>
      </c>
      <c r="G262" s="17">
        <f t="shared" ref="G262:G325" si="8">STANDARDIZE(F262,$T$4,$T$12)</f>
        <v>-0.34042322072436554</v>
      </c>
      <c r="H262" s="19">
        <v>361</v>
      </c>
      <c r="I262" s="19">
        <f t="shared" ref="I262:I325" si="9">STANDARDIZE(H262,$U$4,$U$12)</f>
        <v>-0.39577919127125893</v>
      </c>
    </row>
    <row r="263" spans="1:9" x14ac:dyDescent="0.3">
      <c r="A263" s="7" t="s">
        <v>824</v>
      </c>
      <c r="B263">
        <v>1068</v>
      </c>
      <c r="D263">
        <v>1068</v>
      </c>
      <c r="F263" s="17">
        <v>523</v>
      </c>
      <c r="G263" s="17">
        <f t="shared" si="8"/>
        <v>-6.7551891581015738E-2</v>
      </c>
      <c r="H263" s="19">
        <v>307</v>
      </c>
      <c r="I263" s="19">
        <f t="shared" si="9"/>
        <v>-0.43819046122696015</v>
      </c>
    </row>
    <row r="264" spans="1:9" x14ac:dyDescent="0.3">
      <c r="A264" s="7" t="s">
        <v>1512</v>
      </c>
      <c r="C264">
        <v>180</v>
      </c>
      <c r="D264">
        <v>180</v>
      </c>
      <c r="F264" s="17">
        <v>1</v>
      </c>
      <c r="G264" s="17">
        <f t="shared" si="8"/>
        <v>-0.60303622922322853</v>
      </c>
      <c r="H264" s="19">
        <v>2283</v>
      </c>
      <c r="I264" s="19">
        <f t="shared" si="9"/>
        <v>1.1137478615964771</v>
      </c>
    </row>
    <row r="265" spans="1:9" x14ac:dyDescent="0.3">
      <c r="A265" s="7" t="s">
        <v>2004</v>
      </c>
      <c r="B265">
        <v>64</v>
      </c>
      <c r="D265">
        <v>64</v>
      </c>
      <c r="F265" s="17">
        <v>55</v>
      </c>
      <c r="G265" s="17">
        <f t="shared" si="8"/>
        <v>-0.54764129774299963</v>
      </c>
      <c r="H265" s="19">
        <v>261</v>
      </c>
      <c r="I265" s="19">
        <f t="shared" si="9"/>
        <v>-0.47431858007811301</v>
      </c>
    </row>
    <row r="266" spans="1:9" x14ac:dyDescent="0.3">
      <c r="A266" s="7" t="s">
        <v>1971</v>
      </c>
      <c r="B266">
        <v>24</v>
      </c>
      <c r="D266">
        <v>24</v>
      </c>
      <c r="F266" s="17">
        <v>2915</v>
      </c>
      <c r="G266" s="17">
        <f t="shared" si="8"/>
        <v>2.3862384065802353</v>
      </c>
      <c r="H266" s="19">
        <v>3596</v>
      </c>
      <c r="I266" s="19">
        <f t="shared" si="9"/>
        <v>2.1449700366304714</v>
      </c>
    </row>
    <row r="267" spans="1:9" x14ac:dyDescent="0.3">
      <c r="A267" s="7" t="s">
        <v>1115</v>
      </c>
      <c r="C267">
        <v>202</v>
      </c>
      <c r="D267">
        <v>202</v>
      </c>
      <c r="F267" s="17">
        <v>1274</v>
      </c>
      <c r="G267" s="17">
        <f t="shared" si="8"/>
        <v>0.70284798881994559</v>
      </c>
      <c r="H267" s="19">
        <v>300</v>
      </c>
      <c r="I267" s="19">
        <f t="shared" si="9"/>
        <v>-0.44368821844343992</v>
      </c>
    </row>
    <row r="268" spans="1:9" x14ac:dyDescent="0.3">
      <c r="A268" s="7" t="s">
        <v>1462</v>
      </c>
      <c r="C268">
        <v>202</v>
      </c>
      <c r="D268">
        <v>202</v>
      </c>
      <c r="F268" s="17">
        <v>16</v>
      </c>
      <c r="G268" s="17">
        <f t="shared" si="8"/>
        <v>-0.58764874825649827</v>
      </c>
      <c r="H268" s="19">
        <v>157</v>
      </c>
      <c r="I268" s="19">
        <f t="shared" si="9"/>
        <v>-0.55599954443724131</v>
      </c>
    </row>
    <row r="269" spans="1:9" x14ac:dyDescent="0.3">
      <c r="A269" s="7" t="s">
        <v>317</v>
      </c>
      <c r="C269">
        <v>159</v>
      </c>
      <c r="D269">
        <v>159</v>
      </c>
      <c r="F269" s="17">
        <v>200</v>
      </c>
      <c r="G269" s="17">
        <f t="shared" si="8"/>
        <v>-0.39889564839794051</v>
      </c>
      <c r="H269" s="19">
        <v>85</v>
      </c>
      <c r="I269" s="19">
        <f t="shared" si="9"/>
        <v>-0.6125479043781763</v>
      </c>
    </row>
    <row r="270" spans="1:9" x14ac:dyDescent="0.3">
      <c r="A270" s="7" t="s">
        <v>1850</v>
      </c>
      <c r="C270">
        <v>80</v>
      </c>
      <c r="D270">
        <v>80</v>
      </c>
      <c r="F270" s="17">
        <v>1059</v>
      </c>
      <c r="G270" s="17">
        <f t="shared" si="8"/>
        <v>0.48229409496347864</v>
      </c>
      <c r="H270" s="19">
        <v>55</v>
      </c>
      <c r="I270" s="19">
        <f t="shared" si="9"/>
        <v>-0.63610972102023244</v>
      </c>
    </row>
    <row r="271" spans="1:9" x14ac:dyDescent="0.3">
      <c r="A271" s="7" t="s">
        <v>736</v>
      </c>
      <c r="B271">
        <v>328</v>
      </c>
      <c r="D271">
        <v>328</v>
      </c>
      <c r="F271" s="17">
        <v>114</v>
      </c>
      <c r="G271" s="17">
        <f t="shared" si="8"/>
        <v>-0.48711720594052732</v>
      </c>
      <c r="H271" s="19">
        <v>249</v>
      </c>
      <c r="I271" s="19">
        <f t="shared" si="9"/>
        <v>-0.48374330673493554</v>
      </c>
    </row>
    <row r="272" spans="1:9" x14ac:dyDescent="0.3">
      <c r="A272" s="7" t="s">
        <v>1390</v>
      </c>
      <c r="C272">
        <v>331</v>
      </c>
      <c r="D272">
        <v>331</v>
      </c>
      <c r="F272" s="17">
        <v>32</v>
      </c>
      <c r="G272" s="17">
        <f t="shared" si="8"/>
        <v>-0.57123543522531939</v>
      </c>
      <c r="H272" s="19">
        <v>1152</v>
      </c>
      <c r="I272" s="19">
        <f t="shared" si="9"/>
        <v>0.22546737419095703</v>
      </c>
    </row>
    <row r="273" spans="1:9" x14ac:dyDescent="0.3">
      <c r="A273" s="7" t="s">
        <v>1407</v>
      </c>
      <c r="C273">
        <v>110</v>
      </c>
      <c r="D273">
        <v>110</v>
      </c>
      <c r="F273" s="17">
        <v>86</v>
      </c>
      <c r="G273" s="17">
        <f t="shared" si="8"/>
        <v>-0.5158405037450905</v>
      </c>
      <c r="H273" s="19">
        <v>2431</v>
      </c>
      <c r="I273" s="19">
        <f t="shared" si="9"/>
        <v>1.2299861570306212</v>
      </c>
    </row>
    <row r="274" spans="1:9" x14ac:dyDescent="0.3">
      <c r="A274" s="7" t="s">
        <v>1502</v>
      </c>
      <c r="B274">
        <v>1121</v>
      </c>
      <c r="D274">
        <v>1121</v>
      </c>
      <c r="F274" s="17">
        <v>1335</v>
      </c>
      <c r="G274" s="17">
        <f t="shared" si="8"/>
        <v>0.76542374475131525</v>
      </c>
      <c r="H274" s="19">
        <v>221</v>
      </c>
      <c r="I274" s="19">
        <f t="shared" si="9"/>
        <v>-0.50573433560085468</v>
      </c>
    </row>
    <row r="275" spans="1:9" x14ac:dyDescent="0.3">
      <c r="A275" s="7" t="s">
        <v>764</v>
      </c>
      <c r="B275">
        <v>40</v>
      </c>
      <c r="D275">
        <v>40</v>
      </c>
      <c r="F275" s="17">
        <v>60</v>
      </c>
      <c r="G275" s="17">
        <f t="shared" si="8"/>
        <v>-0.54251213742075621</v>
      </c>
      <c r="H275" s="19">
        <v>2805</v>
      </c>
      <c r="I275" s="19">
        <f t="shared" si="9"/>
        <v>1.5237234711682555</v>
      </c>
    </row>
    <row r="276" spans="1:9" x14ac:dyDescent="0.3">
      <c r="A276" s="7" t="s">
        <v>1969</v>
      </c>
      <c r="B276">
        <v>594</v>
      </c>
      <c r="D276">
        <v>594</v>
      </c>
      <c r="F276" s="17">
        <v>2253</v>
      </c>
      <c r="G276" s="17">
        <f t="shared" si="8"/>
        <v>1.7071375799152069</v>
      </c>
      <c r="H276" s="19">
        <v>1572</v>
      </c>
      <c r="I276" s="19">
        <f t="shared" si="9"/>
        <v>0.55533280717974431</v>
      </c>
    </row>
    <row r="277" spans="1:9" x14ac:dyDescent="0.3">
      <c r="A277" s="7" t="s">
        <v>976</v>
      </c>
      <c r="C277">
        <v>2436</v>
      </c>
      <c r="D277">
        <v>2436</v>
      </c>
      <c r="F277" s="17">
        <v>6080</v>
      </c>
      <c r="G277" s="17">
        <f t="shared" si="8"/>
        <v>5.6329968905603192</v>
      </c>
      <c r="H277" s="19">
        <v>270</v>
      </c>
      <c r="I277" s="19">
        <f t="shared" si="9"/>
        <v>-0.46725003508549617</v>
      </c>
    </row>
    <row r="278" spans="1:9" x14ac:dyDescent="0.3">
      <c r="A278" s="7" t="s">
        <v>211</v>
      </c>
      <c r="C278">
        <v>411</v>
      </c>
      <c r="D278">
        <v>411</v>
      </c>
      <c r="F278" s="17">
        <v>120</v>
      </c>
      <c r="G278" s="17">
        <f t="shared" si="8"/>
        <v>-0.48096221355383523</v>
      </c>
      <c r="H278" s="19">
        <v>2875</v>
      </c>
      <c r="I278" s="19">
        <f t="shared" si="9"/>
        <v>1.5787010433330533</v>
      </c>
    </row>
    <row r="279" spans="1:9" x14ac:dyDescent="0.3">
      <c r="A279" s="7" t="s">
        <v>1352</v>
      </c>
      <c r="C279">
        <v>264</v>
      </c>
      <c r="D279">
        <v>264</v>
      </c>
      <c r="F279" s="17">
        <v>40</v>
      </c>
      <c r="G279" s="17">
        <f t="shared" si="8"/>
        <v>-0.56302877870972989</v>
      </c>
      <c r="H279" s="19">
        <v>191</v>
      </c>
      <c r="I279" s="19">
        <f t="shared" si="9"/>
        <v>-0.52929615224291093</v>
      </c>
    </row>
    <row r="280" spans="1:9" x14ac:dyDescent="0.3">
      <c r="A280" s="7" t="s">
        <v>728</v>
      </c>
      <c r="C280">
        <v>1690</v>
      </c>
      <c r="D280">
        <v>1690</v>
      </c>
      <c r="F280" s="17">
        <v>7</v>
      </c>
      <c r="G280" s="17">
        <f t="shared" si="8"/>
        <v>-0.59688123683653649</v>
      </c>
      <c r="H280" s="19">
        <v>132</v>
      </c>
      <c r="I280" s="19">
        <f t="shared" si="9"/>
        <v>-0.5756343916389548</v>
      </c>
    </row>
    <row r="281" spans="1:9" x14ac:dyDescent="0.3">
      <c r="A281" s="7" t="s">
        <v>534</v>
      </c>
      <c r="C281">
        <v>1684</v>
      </c>
      <c r="D281">
        <v>1684</v>
      </c>
      <c r="F281" s="17">
        <v>14</v>
      </c>
      <c r="G281" s="17">
        <f t="shared" si="8"/>
        <v>-0.58970041238539561</v>
      </c>
      <c r="H281" s="19">
        <v>86</v>
      </c>
      <c r="I281" s="19">
        <f t="shared" si="9"/>
        <v>-0.61176251049010766</v>
      </c>
    </row>
    <row r="282" spans="1:9" x14ac:dyDescent="0.3">
      <c r="A282" s="7" t="s">
        <v>978</v>
      </c>
      <c r="C282">
        <v>80</v>
      </c>
      <c r="D282">
        <v>80</v>
      </c>
      <c r="F282" s="17">
        <v>71</v>
      </c>
      <c r="G282" s="17">
        <f t="shared" si="8"/>
        <v>-0.53122798471182076</v>
      </c>
      <c r="H282" s="19">
        <v>65</v>
      </c>
      <c r="I282" s="19">
        <f t="shared" si="9"/>
        <v>-0.62825578213954703</v>
      </c>
    </row>
    <row r="283" spans="1:9" x14ac:dyDescent="0.3">
      <c r="A283" s="7" t="s">
        <v>1583</v>
      </c>
      <c r="C283">
        <v>78</v>
      </c>
      <c r="D283">
        <v>78</v>
      </c>
      <c r="F283" s="17">
        <v>1825</v>
      </c>
      <c r="G283" s="17">
        <f t="shared" si="8"/>
        <v>1.2680814563311704</v>
      </c>
      <c r="H283" s="19">
        <v>2739</v>
      </c>
      <c r="I283" s="19">
        <f t="shared" si="9"/>
        <v>1.4718874745557318</v>
      </c>
    </row>
    <row r="284" spans="1:9" x14ac:dyDescent="0.3">
      <c r="A284" s="7" t="s">
        <v>1965</v>
      </c>
      <c r="C284">
        <v>114</v>
      </c>
      <c r="D284">
        <v>114</v>
      </c>
      <c r="F284" s="17">
        <v>1691</v>
      </c>
      <c r="G284" s="17">
        <f t="shared" si="8"/>
        <v>1.1306199596950468</v>
      </c>
      <c r="H284" s="19">
        <v>3594</v>
      </c>
      <c r="I284" s="19">
        <f t="shared" si="9"/>
        <v>2.1433992488543345</v>
      </c>
    </row>
    <row r="285" spans="1:9" x14ac:dyDescent="0.3">
      <c r="A285" s="7" t="s">
        <v>580</v>
      </c>
      <c r="C285">
        <v>5512</v>
      </c>
      <c r="D285">
        <v>5512</v>
      </c>
      <c r="F285" s="17">
        <v>12</v>
      </c>
      <c r="G285" s="17">
        <f t="shared" si="8"/>
        <v>-0.59175207651429307</v>
      </c>
      <c r="H285" s="19">
        <v>165</v>
      </c>
      <c r="I285" s="19">
        <f t="shared" si="9"/>
        <v>-0.54971639333269295</v>
      </c>
    </row>
    <row r="286" spans="1:9" x14ac:dyDescent="0.3">
      <c r="A286" s="7" t="s">
        <v>1256</v>
      </c>
      <c r="C286">
        <v>2230</v>
      </c>
      <c r="D286">
        <v>2230</v>
      </c>
      <c r="F286" s="17">
        <v>80</v>
      </c>
      <c r="G286" s="17">
        <f t="shared" si="8"/>
        <v>-0.52199549613178253</v>
      </c>
      <c r="H286" s="19">
        <v>85</v>
      </c>
      <c r="I286" s="19">
        <f t="shared" si="9"/>
        <v>-0.6125479043781763</v>
      </c>
    </row>
    <row r="287" spans="1:9" x14ac:dyDescent="0.3">
      <c r="A287" s="7" t="s">
        <v>778</v>
      </c>
      <c r="C287">
        <v>139</v>
      </c>
      <c r="D287">
        <v>139</v>
      </c>
      <c r="F287" s="17">
        <v>73</v>
      </c>
      <c r="G287" s="17">
        <f t="shared" si="8"/>
        <v>-0.5291763205829233</v>
      </c>
      <c r="H287" s="19">
        <v>381</v>
      </c>
      <c r="I287" s="19">
        <f t="shared" si="9"/>
        <v>-0.3800713135098881</v>
      </c>
    </row>
    <row r="288" spans="1:9" x14ac:dyDescent="0.3">
      <c r="A288" s="7" t="s">
        <v>83</v>
      </c>
      <c r="C288">
        <v>142</v>
      </c>
      <c r="D288">
        <v>142</v>
      </c>
      <c r="F288" s="17">
        <v>1181</v>
      </c>
      <c r="G288" s="17">
        <f t="shared" si="8"/>
        <v>0.60744560682621807</v>
      </c>
      <c r="H288" s="19">
        <v>419</v>
      </c>
      <c r="I288" s="19">
        <f t="shared" si="9"/>
        <v>-0.35022634576328354</v>
      </c>
    </row>
    <row r="289" spans="1:9" x14ac:dyDescent="0.3">
      <c r="A289" s="7" t="s">
        <v>51</v>
      </c>
      <c r="C289">
        <v>220</v>
      </c>
      <c r="D289">
        <v>220</v>
      </c>
      <c r="F289" s="17">
        <v>83</v>
      </c>
      <c r="G289" s="17">
        <f t="shared" si="8"/>
        <v>-0.51891799993843646</v>
      </c>
      <c r="H289" s="19">
        <v>107</v>
      </c>
      <c r="I289" s="19">
        <f t="shared" si="9"/>
        <v>-0.5952692388406684</v>
      </c>
    </row>
    <row r="290" spans="1:9" x14ac:dyDescent="0.3">
      <c r="A290" s="7" t="s">
        <v>1872</v>
      </c>
      <c r="C290">
        <v>255</v>
      </c>
      <c r="D290">
        <v>255</v>
      </c>
      <c r="F290" s="17">
        <v>226</v>
      </c>
      <c r="G290" s="17">
        <f t="shared" si="8"/>
        <v>-0.37222401472227473</v>
      </c>
      <c r="H290" s="19">
        <v>1518</v>
      </c>
      <c r="I290" s="19">
        <f t="shared" si="9"/>
        <v>0.5129215372240431</v>
      </c>
    </row>
    <row r="291" spans="1:9" x14ac:dyDescent="0.3">
      <c r="A291" s="7" t="s">
        <v>1946</v>
      </c>
      <c r="C291">
        <v>112</v>
      </c>
      <c r="D291">
        <v>112</v>
      </c>
      <c r="F291" s="17">
        <v>1</v>
      </c>
      <c r="G291" s="17">
        <f t="shared" si="8"/>
        <v>-0.60303622922322853</v>
      </c>
      <c r="H291" s="19">
        <v>173</v>
      </c>
      <c r="I291" s="19">
        <f t="shared" si="9"/>
        <v>-0.5434332422281446</v>
      </c>
    </row>
    <row r="292" spans="1:9" x14ac:dyDescent="0.3">
      <c r="A292" s="7" t="s">
        <v>796</v>
      </c>
      <c r="C292">
        <v>169</v>
      </c>
      <c r="D292">
        <v>169</v>
      </c>
      <c r="F292" s="17">
        <v>46</v>
      </c>
      <c r="G292" s="17">
        <f t="shared" si="8"/>
        <v>-0.55687378632303774</v>
      </c>
      <c r="H292" s="19">
        <v>1396</v>
      </c>
      <c r="I292" s="19">
        <f t="shared" si="9"/>
        <v>0.41710348287968108</v>
      </c>
    </row>
    <row r="293" spans="1:9" x14ac:dyDescent="0.3">
      <c r="A293" s="7" t="s">
        <v>1095</v>
      </c>
      <c r="B293">
        <v>63</v>
      </c>
      <c r="D293">
        <v>63</v>
      </c>
      <c r="F293" s="17">
        <v>558</v>
      </c>
      <c r="G293" s="17">
        <f t="shared" si="8"/>
        <v>-3.1647769325311818E-2</v>
      </c>
      <c r="H293" s="19">
        <v>4065</v>
      </c>
      <c r="I293" s="19">
        <f t="shared" si="9"/>
        <v>2.513319770134617</v>
      </c>
    </row>
    <row r="294" spans="1:9" x14ac:dyDescent="0.3">
      <c r="A294" s="7" t="s">
        <v>1530</v>
      </c>
      <c r="C294">
        <v>280</v>
      </c>
      <c r="D294">
        <v>280</v>
      </c>
      <c r="F294" s="17">
        <v>83</v>
      </c>
      <c r="G294" s="17">
        <f t="shared" si="8"/>
        <v>-0.51891799993843646</v>
      </c>
      <c r="H294" s="19">
        <v>93</v>
      </c>
      <c r="I294" s="19">
        <f t="shared" si="9"/>
        <v>-0.60626475327362794</v>
      </c>
    </row>
    <row r="295" spans="1:9" x14ac:dyDescent="0.3">
      <c r="A295" s="7" t="s">
        <v>988</v>
      </c>
      <c r="C295">
        <v>381</v>
      </c>
      <c r="D295">
        <v>381</v>
      </c>
      <c r="F295" s="17">
        <v>101</v>
      </c>
      <c r="G295" s="17">
        <f t="shared" si="8"/>
        <v>-0.50045302277836023</v>
      </c>
      <c r="H295" s="19">
        <v>112</v>
      </c>
      <c r="I295" s="19">
        <f t="shared" si="9"/>
        <v>-0.59134226940032564</v>
      </c>
    </row>
    <row r="296" spans="1:9" x14ac:dyDescent="0.3">
      <c r="A296" s="7" t="s">
        <v>303</v>
      </c>
      <c r="B296">
        <v>774</v>
      </c>
      <c r="D296">
        <v>774</v>
      </c>
      <c r="F296" s="17">
        <v>752</v>
      </c>
      <c r="G296" s="17">
        <f t="shared" si="8"/>
        <v>0.16736365117773278</v>
      </c>
      <c r="H296" s="19">
        <v>533</v>
      </c>
      <c r="I296" s="19">
        <f t="shared" si="9"/>
        <v>-0.26069144252346987</v>
      </c>
    </row>
    <row r="297" spans="1:9" x14ac:dyDescent="0.3">
      <c r="A297" s="7" t="s">
        <v>658</v>
      </c>
      <c r="B297">
        <v>32</v>
      </c>
      <c r="D297">
        <v>32</v>
      </c>
      <c r="F297" s="17">
        <v>579</v>
      </c>
      <c r="G297" s="17">
        <f t="shared" si="8"/>
        <v>-1.0105295971889465E-2</v>
      </c>
      <c r="H297" s="19">
        <v>52</v>
      </c>
      <c r="I297" s="19">
        <f t="shared" si="9"/>
        <v>-0.63846590268443815</v>
      </c>
    </row>
    <row r="298" spans="1:9" x14ac:dyDescent="0.3">
      <c r="A298" s="7" t="s">
        <v>1542</v>
      </c>
      <c r="C298">
        <v>137</v>
      </c>
      <c r="D298">
        <v>137</v>
      </c>
      <c r="F298" s="17">
        <v>1910</v>
      </c>
      <c r="G298" s="17">
        <f t="shared" si="8"/>
        <v>1.3552771818093083</v>
      </c>
      <c r="H298" s="19">
        <v>645</v>
      </c>
      <c r="I298" s="19">
        <f t="shared" si="9"/>
        <v>-0.17272732705979327</v>
      </c>
    </row>
    <row r="299" spans="1:9" x14ac:dyDescent="0.3">
      <c r="A299" s="7" t="s">
        <v>734</v>
      </c>
      <c r="B299">
        <v>1257</v>
      </c>
      <c r="D299">
        <v>1257</v>
      </c>
      <c r="F299" s="17">
        <v>38</v>
      </c>
      <c r="G299" s="17">
        <f t="shared" si="8"/>
        <v>-0.56508044283862724</v>
      </c>
      <c r="H299" s="19">
        <v>2756</v>
      </c>
      <c r="I299" s="19">
        <f t="shared" si="9"/>
        <v>1.4852391706528969</v>
      </c>
    </row>
    <row r="300" spans="1:9" x14ac:dyDescent="0.3">
      <c r="A300" s="7" t="s">
        <v>1569</v>
      </c>
      <c r="B300">
        <v>513</v>
      </c>
      <c r="D300">
        <v>513</v>
      </c>
      <c r="F300" s="17">
        <v>210</v>
      </c>
      <c r="G300" s="17">
        <f t="shared" si="8"/>
        <v>-0.38863732775345367</v>
      </c>
      <c r="H300" s="19">
        <v>2266</v>
      </c>
      <c r="I300" s="19">
        <f t="shared" si="9"/>
        <v>1.1003961654993117</v>
      </c>
    </row>
    <row r="301" spans="1:9" x14ac:dyDescent="0.3">
      <c r="A301" s="7" t="s">
        <v>1228</v>
      </c>
      <c r="C301">
        <v>4006</v>
      </c>
      <c r="D301">
        <v>4006</v>
      </c>
      <c r="F301" s="17">
        <v>62</v>
      </c>
      <c r="G301" s="17">
        <f t="shared" si="8"/>
        <v>-0.54046047329185887</v>
      </c>
      <c r="H301" s="19">
        <v>154</v>
      </c>
      <c r="I301" s="19">
        <f t="shared" si="9"/>
        <v>-0.5583557261014469</v>
      </c>
    </row>
    <row r="302" spans="1:9" x14ac:dyDescent="0.3">
      <c r="A302" s="7" t="s">
        <v>1892</v>
      </c>
      <c r="C302">
        <v>85</v>
      </c>
      <c r="D302">
        <v>85</v>
      </c>
      <c r="F302" s="17">
        <v>362</v>
      </c>
      <c r="G302" s="17">
        <f t="shared" si="8"/>
        <v>-0.2327108539572538</v>
      </c>
      <c r="H302" s="19">
        <v>165</v>
      </c>
      <c r="I302" s="19">
        <f t="shared" si="9"/>
        <v>-0.54971639333269295</v>
      </c>
    </row>
    <row r="303" spans="1:9" x14ac:dyDescent="0.3">
      <c r="A303" s="7" t="s">
        <v>1922</v>
      </c>
      <c r="B303">
        <v>181</v>
      </c>
      <c r="D303">
        <v>181</v>
      </c>
      <c r="F303" s="17">
        <v>67</v>
      </c>
      <c r="G303" s="17">
        <f t="shared" si="8"/>
        <v>-0.53533131296961545</v>
      </c>
      <c r="H303" s="19">
        <v>134</v>
      </c>
      <c r="I303" s="19">
        <f t="shared" si="9"/>
        <v>-0.57406360386281774</v>
      </c>
    </row>
    <row r="304" spans="1:9" x14ac:dyDescent="0.3">
      <c r="A304" s="7" t="s">
        <v>362</v>
      </c>
      <c r="B304">
        <v>1194</v>
      </c>
      <c r="D304">
        <v>1194</v>
      </c>
      <c r="F304" s="17">
        <v>13</v>
      </c>
      <c r="G304" s="17">
        <f t="shared" si="8"/>
        <v>-0.59072624444984434</v>
      </c>
      <c r="H304" s="19">
        <v>2043</v>
      </c>
      <c r="I304" s="19">
        <f t="shared" si="9"/>
        <v>0.92525332846002717</v>
      </c>
    </row>
    <row r="305" spans="1:9" x14ac:dyDescent="0.3">
      <c r="A305" s="7" t="s">
        <v>330</v>
      </c>
      <c r="B305">
        <v>326</v>
      </c>
      <c r="D305">
        <v>326</v>
      </c>
      <c r="F305" s="17">
        <v>82</v>
      </c>
      <c r="G305" s="17">
        <f t="shared" si="8"/>
        <v>-0.51994383200288519</v>
      </c>
      <c r="H305" s="19">
        <v>3537</v>
      </c>
      <c r="I305" s="19">
        <f t="shared" si="9"/>
        <v>2.0986317972344275</v>
      </c>
    </row>
    <row r="306" spans="1:9" x14ac:dyDescent="0.3">
      <c r="A306" s="7" t="s">
        <v>192</v>
      </c>
      <c r="C306">
        <v>54</v>
      </c>
      <c r="D306">
        <v>54</v>
      </c>
      <c r="F306" s="17">
        <v>15</v>
      </c>
      <c r="G306" s="17">
        <f t="shared" si="8"/>
        <v>-0.58867458032094699</v>
      </c>
      <c r="H306" s="19">
        <v>980</v>
      </c>
      <c r="I306" s="19">
        <f t="shared" si="9"/>
        <v>9.037962544316798E-2</v>
      </c>
    </row>
    <row r="307" spans="1:9" x14ac:dyDescent="0.3">
      <c r="A307" s="7" t="s">
        <v>923</v>
      </c>
      <c r="C307">
        <v>192</v>
      </c>
      <c r="D307">
        <v>192</v>
      </c>
      <c r="F307" s="17">
        <v>64</v>
      </c>
      <c r="G307" s="17">
        <f t="shared" si="8"/>
        <v>-0.53840880916296152</v>
      </c>
      <c r="H307" s="19">
        <v>1773</v>
      </c>
      <c r="I307" s="19">
        <f t="shared" si="9"/>
        <v>0.71319697868152099</v>
      </c>
    </row>
    <row r="308" spans="1:9" x14ac:dyDescent="0.3">
      <c r="A308" s="7" t="s">
        <v>1772</v>
      </c>
      <c r="B308">
        <v>121</v>
      </c>
      <c r="D308">
        <v>121</v>
      </c>
      <c r="F308" s="17">
        <v>838</v>
      </c>
      <c r="G308" s="17">
        <f t="shared" si="8"/>
        <v>0.25558520872031959</v>
      </c>
      <c r="H308" s="19">
        <v>269</v>
      </c>
      <c r="I308" s="19">
        <f t="shared" si="9"/>
        <v>-0.4680354289735647</v>
      </c>
    </row>
    <row r="309" spans="1:9" x14ac:dyDescent="0.3">
      <c r="A309" s="7" t="s">
        <v>237</v>
      </c>
      <c r="C309">
        <v>180</v>
      </c>
      <c r="D309">
        <v>180</v>
      </c>
      <c r="F309" s="17">
        <v>147</v>
      </c>
      <c r="G309" s="17">
        <f t="shared" si="8"/>
        <v>-0.45326474781372078</v>
      </c>
      <c r="H309" s="19">
        <v>154</v>
      </c>
      <c r="I309" s="19">
        <f t="shared" si="9"/>
        <v>-0.5583557261014469</v>
      </c>
    </row>
    <row r="310" spans="1:9" x14ac:dyDescent="0.3">
      <c r="A310" s="7" t="s">
        <v>1139</v>
      </c>
      <c r="C310">
        <v>156</v>
      </c>
      <c r="D310">
        <v>156</v>
      </c>
      <c r="F310" s="17">
        <v>6</v>
      </c>
      <c r="G310" s="17">
        <f t="shared" si="8"/>
        <v>-0.59790706890098511</v>
      </c>
      <c r="H310" s="19">
        <v>135</v>
      </c>
      <c r="I310" s="19">
        <f t="shared" si="9"/>
        <v>-0.57327820997474921</v>
      </c>
    </row>
    <row r="311" spans="1:9" x14ac:dyDescent="0.3">
      <c r="A311" s="7" t="s">
        <v>1180</v>
      </c>
      <c r="C311">
        <v>5180</v>
      </c>
      <c r="D311">
        <v>5180</v>
      </c>
      <c r="F311" s="17">
        <v>38</v>
      </c>
      <c r="G311" s="17">
        <f t="shared" si="8"/>
        <v>-0.56508044283862724</v>
      </c>
      <c r="H311" s="19">
        <v>3811</v>
      </c>
      <c r="I311" s="19">
        <f t="shared" si="9"/>
        <v>2.3138297225652078</v>
      </c>
    </row>
    <row r="312" spans="1:9" x14ac:dyDescent="0.3">
      <c r="A312" s="7" t="s">
        <v>1647</v>
      </c>
      <c r="C312">
        <v>76</v>
      </c>
      <c r="D312">
        <v>76</v>
      </c>
      <c r="F312" s="17">
        <v>10</v>
      </c>
      <c r="G312" s="17">
        <f t="shared" si="8"/>
        <v>-0.59380374064319041</v>
      </c>
      <c r="H312" s="19">
        <v>2409</v>
      </c>
      <c r="I312" s="19">
        <f t="shared" si="9"/>
        <v>1.2127074914931133</v>
      </c>
    </row>
    <row r="313" spans="1:9" x14ac:dyDescent="0.3">
      <c r="A313" s="7" t="s">
        <v>913</v>
      </c>
      <c r="B313">
        <v>91</v>
      </c>
      <c r="D313">
        <v>91</v>
      </c>
      <c r="F313" s="17">
        <v>714</v>
      </c>
      <c r="G313" s="17">
        <f t="shared" si="8"/>
        <v>0.12838203272868282</v>
      </c>
      <c r="H313" s="19">
        <v>2725</v>
      </c>
      <c r="I313" s="19">
        <f t="shared" si="9"/>
        <v>1.4608919601227721</v>
      </c>
    </row>
    <row r="314" spans="1:9" x14ac:dyDescent="0.3">
      <c r="A314" s="7" t="s">
        <v>278</v>
      </c>
      <c r="C314">
        <v>126</v>
      </c>
      <c r="D314">
        <v>126</v>
      </c>
      <c r="F314" s="17">
        <v>1439</v>
      </c>
      <c r="G314" s="17">
        <f t="shared" si="8"/>
        <v>0.87211027945397834</v>
      </c>
      <c r="H314" s="19">
        <v>155</v>
      </c>
      <c r="I314" s="19">
        <f t="shared" si="9"/>
        <v>-0.55757033221337837</v>
      </c>
    </row>
    <row r="315" spans="1:9" x14ac:dyDescent="0.3">
      <c r="A315" s="7" t="s">
        <v>34</v>
      </c>
      <c r="C315">
        <v>174</v>
      </c>
      <c r="D315">
        <v>174</v>
      </c>
      <c r="F315" s="17">
        <v>782</v>
      </c>
      <c r="G315" s="17">
        <f t="shared" si="8"/>
        <v>0.1981386131111933</v>
      </c>
      <c r="H315" s="19">
        <v>247</v>
      </c>
      <c r="I315" s="19">
        <f t="shared" si="9"/>
        <v>-0.4853140945110726</v>
      </c>
    </row>
    <row r="316" spans="1:9" x14ac:dyDescent="0.3">
      <c r="A316" s="7" t="s">
        <v>1328</v>
      </c>
      <c r="C316">
        <v>375</v>
      </c>
      <c r="D316">
        <v>375</v>
      </c>
      <c r="F316" s="17">
        <v>1886</v>
      </c>
      <c r="G316" s="17">
        <f t="shared" si="8"/>
        <v>1.33065721226254</v>
      </c>
      <c r="H316" s="19">
        <v>216</v>
      </c>
      <c r="I316" s="19">
        <f t="shared" si="9"/>
        <v>-0.50966130504119733</v>
      </c>
    </row>
    <row r="317" spans="1:9" x14ac:dyDescent="0.3">
      <c r="A317" s="7" t="s">
        <v>700</v>
      </c>
      <c r="C317">
        <v>307</v>
      </c>
      <c r="D317">
        <v>307</v>
      </c>
      <c r="F317" s="17">
        <v>30</v>
      </c>
      <c r="G317" s="17">
        <f t="shared" si="8"/>
        <v>-0.57328709935421673</v>
      </c>
      <c r="H317" s="19">
        <v>198</v>
      </c>
      <c r="I317" s="19">
        <f t="shared" si="9"/>
        <v>-0.52379839502643111</v>
      </c>
    </row>
    <row r="318" spans="1:9" x14ac:dyDescent="0.3">
      <c r="A318" s="7" t="s">
        <v>1651</v>
      </c>
      <c r="B318">
        <v>19</v>
      </c>
      <c r="D318">
        <v>19</v>
      </c>
      <c r="F318" s="17">
        <v>67</v>
      </c>
      <c r="G318" s="17">
        <f t="shared" si="8"/>
        <v>-0.53533131296961545</v>
      </c>
      <c r="H318" s="19">
        <v>103</v>
      </c>
      <c r="I318" s="19">
        <f t="shared" si="9"/>
        <v>-0.59841081439294252</v>
      </c>
    </row>
    <row r="319" spans="1:9" x14ac:dyDescent="0.3">
      <c r="A319" s="7" t="s">
        <v>1954</v>
      </c>
      <c r="C319">
        <v>266</v>
      </c>
      <c r="D319">
        <v>266</v>
      </c>
      <c r="F319" s="17">
        <v>86</v>
      </c>
      <c r="G319" s="17">
        <f t="shared" si="8"/>
        <v>-0.5158405037450905</v>
      </c>
      <c r="H319" s="19">
        <v>820</v>
      </c>
      <c r="I319" s="19">
        <f t="shared" si="9"/>
        <v>-3.5283396647798587E-2</v>
      </c>
    </row>
    <row r="320" spans="1:9" x14ac:dyDescent="0.3">
      <c r="A320" s="7" t="s">
        <v>1232</v>
      </c>
      <c r="C320">
        <v>1629</v>
      </c>
      <c r="D320">
        <v>1629</v>
      </c>
      <c r="F320" s="17">
        <v>3387</v>
      </c>
      <c r="G320" s="17">
        <f t="shared" si="8"/>
        <v>2.8704311410000138</v>
      </c>
      <c r="H320" s="19">
        <v>121</v>
      </c>
      <c r="I320" s="19">
        <f t="shared" si="9"/>
        <v>-0.58427372440770875</v>
      </c>
    </row>
    <row r="321" spans="1:9" x14ac:dyDescent="0.3">
      <c r="A321" s="7" t="s">
        <v>1129</v>
      </c>
      <c r="B321">
        <v>49</v>
      </c>
      <c r="D321">
        <v>49</v>
      </c>
      <c r="F321" s="17">
        <v>331</v>
      </c>
      <c r="G321" s="17">
        <f t="shared" si="8"/>
        <v>-0.26451164795516297</v>
      </c>
      <c r="H321" s="19">
        <v>1113</v>
      </c>
      <c r="I321" s="19">
        <f t="shared" si="9"/>
        <v>0.19483701255628394</v>
      </c>
    </row>
    <row r="322" spans="1:9" x14ac:dyDescent="0.3">
      <c r="A322" s="7" t="s">
        <v>272</v>
      </c>
      <c r="C322">
        <v>676</v>
      </c>
      <c r="D322">
        <v>676</v>
      </c>
      <c r="F322" s="17">
        <v>374</v>
      </c>
      <c r="G322" s="17">
        <f t="shared" si="8"/>
        <v>-0.22040086918386959</v>
      </c>
      <c r="H322" s="19">
        <v>2105</v>
      </c>
      <c r="I322" s="19">
        <f t="shared" si="9"/>
        <v>0.97394774952027674</v>
      </c>
    </row>
    <row r="323" spans="1:9" x14ac:dyDescent="0.3">
      <c r="A323" s="7" t="s">
        <v>726</v>
      </c>
      <c r="C323">
        <v>1095</v>
      </c>
      <c r="D323">
        <v>1095</v>
      </c>
      <c r="F323" s="17">
        <v>2201</v>
      </c>
      <c r="G323" s="17">
        <f t="shared" si="8"/>
        <v>1.6537943125638754</v>
      </c>
      <c r="H323" s="19">
        <v>1425</v>
      </c>
      <c r="I323" s="19">
        <f t="shared" si="9"/>
        <v>0.43987990563366874</v>
      </c>
    </row>
    <row r="324" spans="1:9" x14ac:dyDescent="0.3">
      <c r="A324" s="7" t="s">
        <v>458</v>
      </c>
      <c r="C324">
        <v>4498</v>
      </c>
      <c r="D324">
        <v>4498</v>
      </c>
      <c r="F324" s="17">
        <v>77</v>
      </c>
      <c r="G324" s="17">
        <f t="shared" si="8"/>
        <v>-0.52507299232512861</v>
      </c>
      <c r="H324" s="19">
        <v>149</v>
      </c>
      <c r="I324" s="19">
        <f t="shared" si="9"/>
        <v>-0.56228269554178967</v>
      </c>
    </row>
    <row r="325" spans="1:9" x14ac:dyDescent="0.3">
      <c r="A325" s="7" t="s">
        <v>1844</v>
      </c>
      <c r="C325">
        <v>191</v>
      </c>
      <c r="D325">
        <v>191</v>
      </c>
      <c r="F325" s="17">
        <v>118</v>
      </c>
      <c r="G325" s="17">
        <f t="shared" si="8"/>
        <v>-0.48301387768273257</v>
      </c>
      <c r="H325" s="19">
        <v>2353</v>
      </c>
      <c r="I325" s="19">
        <f t="shared" si="9"/>
        <v>1.1687254337612749</v>
      </c>
    </row>
    <row r="326" spans="1:9" x14ac:dyDescent="0.3">
      <c r="A326" s="7" t="s">
        <v>1842</v>
      </c>
      <c r="C326">
        <v>236</v>
      </c>
      <c r="D326">
        <v>236</v>
      </c>
      <c r="F326" s="17">
        <v>1625</v>
      </c>
      <c r="G326" s="17">
        <f t="shared" ref="G326:G366" si="10">STANDARDIZE(F326,$T$4,$T$12)</f>
        <v>1.0629150434414336</v>
      </c>
      <c r="H326" s="19">
        <v>155</v>
      </c>
      <c r="I326" s="19">
        <f t="shared" ref="I326:I389" si="11">STANDARDIZE(H326,$U$4,$U$12)</f>
        <v>-0.55757033221337837</v>
      </c>
    </row>
    <row r="327" spans="1:9" x14ac:dyDescent="0.3">
      <c r="A327" s="7" t="s">
        <v>1446</v>
      </c>
      <c r="C327">
        <v>116</v>
      </c>
      <c r="D327">
        <v>116</v>
      </c>
      <c r="F327" s="17">
        <v>132</v>
      </c>
      <c r="G327" s="17">
        <f t="shared" si="10"/>
        <v>-0.46865222878045099</v>
      </c>
      <c r="H327" s="19">
        <v>87</v>
      </c>
      <c r="I327" s="19">
        <f t="shared" si="11"/>
        <v>-0.61097711660203913</v>
      </c>
    </row>
    <row r="328" spans="1:9" x14ac:dyDescent="0.3">
      <c r="A328" s="7" t="s">
        <v>696</v>
      </c>
      <c r="C328">
        <v>5168</v>
      </c>
      <c r="D328">
        <v>5168</v>
      </c>
      <c r="F328" s="17">
        <v>1</v>
      </c>
      <c r="G328" s="17">
        <f t="shared" si="10"/>
        <v>-0.60303622922322853</v>
      </c>
      <c r="H328" s="19">
        <v>110</v>
      </c>
      <c r="I328" s="19">
        <f t="shared" si="11"/>
        <v>-0.5929130571764627</v>
      </c>
    </row>
    <row r="329" spans="1:9" x14ac:dyDescent="0.3">
      <c r="A329" s="7" t="s">
        <v>1589</v>
      </c>
      <c r="B329">
        <v>676</v>
      </c>
      <c r="D329">
        <v>676</v>
      </c>
      <c r="F329" s="17">
        <v>19</v>
      </c>
      <c r="G329" s="17">
        <f t="shared" si="10"/>
        <v>-0.5845712520631523</v>
      </c>
      <c r="H329" s="19">
        <v>194</v>
      </c>
      <c r="I329" s="19">
        <f t="shared" si="11"/>
        <v>-0.52693997057870523</v>
      </c>
    </row>
    <row r="330" spans="1:9" x14ac:dyDescent="0.3">
      <c r="A330" s="7" t="s">
        <v>1938</v>
      </c>
      <c r="C330">
        <v>1548</v>
      </c>
      <c r="D330">
        <v>1548</v>
      </c>
      <c r="F330" s="17">
        <v>58</v>
      </c>
      <c r="G330" s="17">
        <f t="shared" si="10"/>
        <v>-0.54456380154965356</v>
      </c>
      <c r="H330" s="19">
        <v>223</v>
      </c>
      <c r="I330" s="19">
        <f t="shared" si="11"/>
        <v>-0.50416354782471762</v>
      </c>
    </row>
    <row r="331" spans="1:9" x14ac:dyDescent="0.3">
      <c r="A331" s="7" t="s">
        <v>748</v>
      </c>
      <c r="B331">
        <v>3483</v>
      </c>
      <c r="C331">
        <v>296</v>
      </c>
      <c r="D331">
        <v>3779</v>
      </c>
      <c r="F331" s="17">
        <v>575</v>
      </c>
      <c r="G331" s="17">
        <f t="shared" si="10"/>
        <v>-1.4208624229684198E-2</v>
      </c>
      <c r="H331" s="19">
        <v>3131</v>
      </c>
      <c r="I331" s="19">
        <f t="shared" si="11"/>
        <v>1.7797618786785998</v>
      </c>
    </row>
    <row r="332" spans="1:9" x14ac:dyDescent="0.3">
      <c r="A332" s="7" t="s">
        <v>1030</v>
      </c>
      <c r="C332">
        <v>2443</v>
      </c>
      <c r="D332">
        <v>2443</v>
      </c>
      <c r="F332" s="17">
        <v>0</v>
      </c>
      <c r="G332" s="17">
        <f t="shared" si="10"/>
        <v>-0.60406206128767725</v>
      </c>
      <c r="H332" s="19">
        <v>1703</v>
      </c>
      <c r="I332" s="19">
        <f t="shared" si="11"/>
        <v>0.65821940651672317</v>
      </c>
    </row>
    <row r="333" spans="1:9" x14ac:dyDescent="0.3">
      <c r="A333" s="7" t="s">
        <v>388</v>
      </c>
      <c r="B333">
        <v>955</v>
      </c>
      <c r="D333">
        <v>955</v>
      </c>
      <c r="F333" s="17">
        <v>859</v>
      </c>
      <c r="G333" s="17">
        <f t="shared" si="10"/>
        <v>0.27712768207374194</v>
      </c>
      <c r="H333" s="19">
        <v>225</v>
      </c>
      <c r="I333" s="19">
        <f t="shared" si="11"/>
        <v>-0.50259276004858056</v>
      </c>
    </row>
    <row r="334" spans="1:9" x14ac:dyDescent="0.3">
      <c r="A334" s="7" t="s">
        <v>2006</v>
      </c>
      <c r="C334">
        <v>226</v>
      </c>
      <c r="D334">
        <v>226</v>
      </c>
      <c r="F334" s="17">
        <v>143</v>
      </c>
      <c r="G334" s="17">
        <f t="shared" si="10"/>
        <v>-0.45736807607151547</v>
      </c>
      <c r="H334" s="19">
        <v>101</v>
      </c>
      <c r="I334" s="19">
        <f t="shared" si="11"/>
        <v>-0.59998160216907959</v>
      </c>
    </row>
    <row r="335" spans="1:9" x14ac:dyDescent="0.3">
      <c r="A335" s="7" t="s">
        <v>151</v>
      </c>
      <c r="B335">
        <v>75</v>
      </c>
      <c r="D335">
        <v>75</v>
      </c>
      <c r="F335" s="17">
        <v>31</v>
      </c>
      <c r="G335" s="17">
        <f t="shared" si="10"/>
        <v>-0.57226126728976801</v>
      </c>
      <c r="H335" s="19">
        <v>82</v>
      </c>
      <c r="I335" s="19">
        <f t="shared" si="11"/>
        <v>-0.61490408604238189</v>
      </c>
    </row>
    <row r="336" spans="1:9" x14ac:dyDescent="0.3">
      <c r="A336" s="7" t="s">
        <v>836</v>
      </c>
      <c r="B336">
        <v>1608</v>
      </c>
      <c r="D336">
        <v>1608</v>
      </c>
      <c r="F336" s="17">
        <v>16</v>
      </c>
      <c r="G336" s="17">
        <f t="shared" si="10"/>
        <v>-0.58764874825649827</v>
      </c>
      <c r="H336" s="19">
        <v>1965</v>
      </c>
      <c r="I336" s="19">
        <f t="shared" si="11"/>
        <v>0.863992605190681</v>
      </c>
    </row>
    <row r="337" spans="1:9" x14ac:dyDescent="0.3">
      <c r="A337" s="7" t="s">
        <v>1172</v>
      </c>
      <c r="B337">
        <v>1790</v>
      </c>
      <c r="D337">
        <v>1790</v>
      </c>
      <c r="F337" s="17">
        <v>36</v>
      </c>
      <c r="G337" s="17">
        <f t="shared" si="10"/>
        <v>-0.56713210696752459</v>
      </c>
      <c r="H337" s="19">
        <v>166</v>
      </c>
      <c r="I337" s="19">
        <f t="shared" si="11"/>
        <v>-0.54893099944462442</v>
      </c>
    </row>
    <row r="338" spans="1:9" x14ac:dyDescent="0.3">
      <c r="A338" s="7" t="s">
        <v>1975</v>
      </c>
      <c r="B338">
        <v>252</v>
      </c>
      <c r="D338">
        <v>252</v>
      </c>
      <c r="F338" s="17">
        <v>35</v>
      </c>
      <c r="G338" s="17">
        <f t="shared" si="10"/>
        <v>-0.56815793903197331</v>
      </c>
      <c r="H338" s="19">
        <v>330</v>
      </c>
      <c r="I338" s="19">
        <f t="shared" si="11"/>
        <v>-0.42012640180138372</v>
      </c>
    </row>
    <row r="339" spans="1:9" x14ac:dyDescent="0.3">
      <c r="A339" s="7" t="s">
        <v>865</v>
      </c>
      <c r="C339">
        <v>484</v>
      </c>
      <c r="D339">
        <v>484</v>
      </c>
      <c r="F339" s="17">
        <v>1</v>
      </c>
      <c r="G339" s="17">
        <f t="shared" si="10"/>
        <v>-0.60303622922322853</v>
      </c>
      <c r="H339" s="19">
        <v>122</v>
      </c>
      <c r="I339" s="19">
        <f t="shared" si="11"/>
        <v>-0.58348833051964022</v>
      </c>
    </row>
    <row r="340" spans="1:9" x14ac:dyDescent="0.3">
      <c r="A340" s="7" t="s">
        <v>540</v>
      </c>
      <c r="C340">
        <v>53</v>
      </c>
      <c r="D340">
        <v>53</v>
      </c>
      <c r="F340" s="17">
        <v>263</v>
      </c>
      <c r="G340" s="17">
        <f t="shared" si="10"/>
        <v>-0.33426822833767345</v>
      </c>
      <c r="H340" s="19">
        <v>168</v>
      </c>
      <c r="I340" s="19">
        <f t="shared" si="11"/>
        <v>-0.54736021166848736</v>
      </c>
    </row>
    <row r="341" spans="1:9" x14ac:dyDescent="0.3">
      <c r="A341" s="7" t="s">
        <v>903</v>
      </c>
      <c r="C341">
        <v>2526</v>
      </c>
      <c r="D341">
        <v>2526</v>
      </c>
      <c r="F341" s="17">
        <v>3868</v>
      </c>
      <c r="G341" s="17">
        <f t="shared" si="10"/>
        <v>3.3638563639998309</v>
      </c>
      <c r="H341" s="19">
        <v>144</v>
      </c>
      <c r="I341" s="19">
        <f t="shared" si="11"/>
        <v>-0.56620966498213232</v>
      </c>
    </row>
    <row r="342" spans="1:9" x14ac:dyDescent="0.3">
      <c r="A342" s="7" t="s">
        <v>608</v>
      </c>
      <c r="C342">
        <v>91</v>
      </c>
      <c r="D342">
        <v>91</v>
      </c>
      <c r="F342" s="17">
        <v>535</v>
      </c>
      <c r="G342" s="17">
        <f t="shared" si="10"/>
        <v>-5.5241906807631538E-2</v>
      </c>
      <c r="H342" s="19">
        <v>1345</v>
      </c>
      <c r="I342" s="19">
        <f t="shared" si="11"/>
        <v>0.37704839458818545</v>
      </c>
    </row>
    <row r="343" spans="1:9" x14ac:dyDescent="0.3">
      <c r="A343" s="7" t="s">
        <v>219</v>
      </c>
      <c r="C343">
        <v>71</v>
      </c>
      <c r="D343">
        <v>71</v>
      </c>
      <c r="F343" s="17">
        <v>94</v>
      </c>
      <c r="G343" s="17">
        <f t="shared" si="10"/>
        <v>-0.507633847229501</v>
      </c>
      <c r="H343" s="19">
        <v>246</v>
      </c>
      <c r="I343" s="19">
        <f t="shared" si="11"/>
        <v>-0.48609948839914113</v>
      </c>
    </row>
    <row r="344" spans="1:9" x14ac:dyDescent="0.3">
      <c r="A344" s="7" t="s">
        <v>536</v>
      </c>
      <c r="C344">
        <v>250</v>
      </c>
      <c r="D344">
        <v>250</v>
      </c>
      <c r="F344" s="17">
        <v>831</v>
      </c>
      <c r="G344" s="17">
        <f t="shared" si="10"/>
        <v>0.2484043842691788</v>
      </c>
      <c r="H344" s="19">
        <v>4289</v>
      </c>
      <c r="I344" s="19">
        <f t="shared" si="11"/>
        <v>2.6892480010619702</v>
      </c>
    </row>
    <row r="345" spans="1:9" x14ac:dyDescent="0.3">
      <c r="A345" s="7" t="s">
        <v>1526</v>
      </c>
      <c r="B345">
        <v>34</v>
      </c>
      <c r="D345">
        <v>34</v>
      </c>
      <c r="F345" s="17">
        <v>37</v>
      </c>
      <c r="G345" s="17">
        <f t="shared" si="10"/>
        <v>-0.56610627490307597</v>
      </c>
      <c r="H345" s="19">
        <v>132</v>
      </c>
      <c r="I345" s="19">
        <f t="shared" si="11"/>
        <v>-0.5756343916389548</v>
      </c>
    </row>
    <row r="346" spans="1:9" x14ac:dyDescent="0.3">
      <c r="A346" s="7" t="s">
        <v>66</v>
      </c>
      <c r="C346">
        <v>100</v>
      </c>
      <c r="D346">
        <v>100</v>
      </c>
      <c r="F346" s="17">
        <v>1368</v>
      </c>
      <c r="G346" s="17">
        <f t="shared" si="10"/>
        <v>0.79927620287812184</v>
      </c>
      <c r="H346" s="19">
        <v>452</v>
      </c>
      <c r="I346" s="19">
        <f t="shared" si="11"/>
        <v>-0.3243083474570217</v>
      </c>
    </row>
    <row r="347" spans="1:9" x14ac:dyDescent="0.3">
      <c r="A347" s="7" t="s">
        <v>1160</v>
      </c>
      <c r="C347">
        <v>126</v>
      </c>
      <c r="D347">
        <v>126</v>
      </c>
      <c r="F347" s="17">
        <v>1258</v>
      </c>
      <c r="G347" s="17">
        <f t="shared" si="10"/>
        <v>0.68643467578876671</v>
      </c>
      <c r="H347" s="19">
        <v>199</v>
      </c>
      <c r="I347" s="19">
        <f t="shared" si="11"/>
        <v>-0.52301300113836258</v>
      </c>
    </row>
    <row r="348" spans="1:9" x14ac:dyDescent="0.3">
      <c r="A348" s="7" t="s">
        <v>1354</v>
      </c>
      <c r="B348">
        <v>504</v>
      </c>
      <c r="D348">
        <v>504</v>
      </c>
      <c r="F348" s="17">
        <v>41</v>
      </c>
      <c r="G348" s="17">
        <f t="shared" si="10"/>
        <v>-0.56200294664528117</v>
      </c>
      <c r="H348" s="19">
        <v>174</v>
      </c>
      <c r="I348" s="19">
        <f t="shared" si="11"/>
        <v>-0.54264784834007607</v>
      </c>
    </row>
    <row r="349" spans="1:9" x14ac:dyDescent="0.3">
      <c r="A349" s="7" t="s">
        <v>1703</v>
      </c>
      <c r="B349">
        <v>1758</v>
      </c>
      <c r="D349">
        <v>1758</v>
      </c>
      <c r="F349" s="17">
        <v>5681</v>
      </c>
      <c r="G349" s="17">
        <f t="shared" si="10"/>
        <v>5.2236898968452943</v>
      </c>
      <c r="H349" s="19">
        <v>80</v>
      </c>
      <c r="I349" s="19">
        <f t="shared" si="11"/>
        <v>-0.61647487381851895</v>
      </c>
    </row>
    <row r="350" spans="1:9" x14ac:dyDescent="0.3">
      <c r="A350" s="7" t="s">
        <v>510</v>
      </c>
      <c r="C350">
        <v>2551</v>
      </c>
      <c r="D350">
        <v>2551</v>
      </c>
      <c r="F350" s="17">
        <v>2108</v>
      </c>
      <c r="G350" s="17">
        <f t="shared" si="10"/>
        <v>1.5583919305701477</v>
      </c>
      <c r="H350" s="19">
        <v>1052</v>
      </c>
      <c r="I350" s="19">
        <f t="shared" si="11"/>
        <v>0.14692798538410293</v>
      </c>
    </row>
    <row r="351" spans="1:9" x14ac:dyDescent="0.3">
      <c r="A351" s="7" t="s">
        <v>1834</v>
      </c>
      <c r="C351">
        <v>159</v>
      </c>
      <c r="D351">
        <v>159</v>
      </c>
      <c r="F351" s="17">
        <v>67</v>
      </c>
      <c r="G351" s="17">
        <f t="shared" si="10"/>
        <v>-0.53533131296961545</v>
      </c>
      <c r="H351" s="19">
        <v>123</v>
      </c>
      <c r="I351" s="19">
        <f t="shared" si="11"/>
        <v>-0.58270293663157169</v>
      </c>
    </row>
    <row r="352" spans="1:9" x14ac:dyDescent="0.3">
      <c r="A352" s="7" t="s">
        <v>328</v>
      </c>
      <c r="B352">
        <v>115</v>
      </c>
      <c r="D352">
        <v>115</v>
      </c>
      <c r="F352" s="17">
        <v>1</v>
      </c>
      <c r="G352" s="17">
        <f t="shared" si="10"/>
        <v>-0.60303622922322853</v>
      </c>
      <c r="H352" s="19">
        <v>103</v>
      </c>
      <c r="I352" s="19">
        <f t="shared" si="11"/>
        <v>-0.59841081439294252</v>
      </c>
    </row>
    <row r="353" spans="1:9" x14ac:dyDescent="0.3">
      <c r="A353" s="7" t="s">
        <v>1001</v>
      </c>
      <c r="B353">
        <v>113</v>
      </c>
      <c r="D353">
        <v>113</v>
      </c>
      <c r="F353" s="17">
        <v>65</v>
      </c>
      <c r="G353" s="17">
        <f t="shared" si="10"/>
        <v>-0.53738297709851279</v>
      </c>
      <c r="H353" s="19">
        <v>69</v>
      </c>
      <c r="I353" s="19">
        <f t="shared" si="11"/>
        <v>-0.6251142065872729</v>
      </c>
    </row>
    <row r="354" spans="1:9" x14ac:dyDescent="0.3">
      <c r="A354" s="7" t="s">
        <v>636</v>
      </c>
      <c r="B354">
        <v>10</v>
      </c>
      <c r="D354">
        <v>10</v>
      </c>
      <c r="F354" s="17">
        <v>156</v>
      </c>
      <c r="G354" s="17">
        <f t="shared" si="10"/>
        <v>-0.44403225923368261</v>
      </c>
      <c r="H354" s="19">
        <v>211</v>
      </c>
      <c r="I354" s="19">
        <f t="shared" si="11"/>
        <v>-0.5135882744815401</v>
      </c>
    </row>
    <row r="355" spans="1:9" x14ac:dyDescent="0.3">
      <c r="A355" s="7" t="s">
        <v>1127</v>
      </c>
      <c r="B355">
        <v>395</v>
      </c>
      <c r="D355">
        <v>395</v>
      </c>
      <c r="F355" s="17">
        <v>35</v>
      </c>
      <c r="G355" s="17">
        <f t="shared" si="10"/>
        <v>-0.56815793903197331</v>
      </c>
      <c r="H355" s="19">
        <v>34</v>
      </c>
      <c r="I355" s="19">
        <f t="shared" si="11"/>
        <v>-0.65260299266967181</v>
      </c>
    </row>
    <row r="356" spans="1:9" x14ac:dyDescent="0.3">
      <c r="A356" s="7" t="s">
        <v>843</v>
      </c>
      <c r="C356">
        <v>1604</v>
      </c>
      <c r="D356">
        <v>1604</v>
      </c>
      <c r="F356" s="17">
        <v>908</v>
      </c>
      <c r="G356" s="17">
        <f t="shared" si="10"/>
        <v>0.32739345323172742</v>
      </c>
      <c r="H356" s="19">
        <v>207</v>
      </c>
      <c r="I356" s="19">
        <f t="shared" si="11"/>
        <v>-0.51672985003381422</v>
      </c>
    </row>
    <row r="357" spans="1:9" x14ac:dyDescent="0.3">
      <c r="A357" s="7" t="s">
        <v>1111</v>
      </c>
      <c r="C357">
        <v>2218</v>
      </c>
      <c r="D357">
        <v>2218</v>
      </c>
      <c r="F357" s="17">
        <v>1</v>
      </c>
      <c r="G357" s="17">
        <f t="shared" si="10"/>
        <v>-0.60303622922322853</v>
      </c>
      <c r="H357" s="19">
        <v>1613</v>
      </c>
      <c r="I357" s="19">
        <f t="shared" si="11"/>
        <v>0.58753395659055441</v>
      </c>
    </row>
    <row r="358" spans="1:9" x14ac:dyDescent="0.3">
      <c r="A358" s="7" t="s">
        <v>1733</v>
      </c>
      <c r="B358">
        <v>1</v>
      </c>
      <c r="D358">
        <v>1</v>
      </c>
      <c r="F358" s="17">
        <v>830</v>
      </c>
      <c r="G358" s="17">
        <f t="shared" si="10"/>
        <v>0.2473785522047301</v>
      </c>
      <c r="H358" s="19">
        <v>42</v>
      </c>
      <c r="I358" s="19">
        <f t="shared" si="11"/>
        <v>-0.64631984156512357</v>
      </c>
    </row>
    <row r="359" spans="1:9" x14ac:dyDescent="0.3">
      <c r="A359" s="7" t="s">
        <v>1036</v>
      </c>
      <c r="C359">
        <v>268</v>
      </c>
      <c r="D359">
        <v>268</v>
      </c>
      <c r="F359" s="17">
        <v>39</v>
      </c>
      <c r="G359" s="17">
        <f t="shared" si="10"/>
        <v>-0.56405461077417862</v>
      </c>
      <c r="H359" s="19">
        <v>158</v>
      </c>
      <c r="I359" s="19">
        <f t="shared" si="11"/>
        <v>-0.55521415054917278</v>
      </c>
    </row>
    <row r="360" spans="1:9" x14ac:dyDescent="0.3">
      <c r="A360" s="7" t="s">
        <v>596</v>
      </c>
      <c r="C360">
        <v>1894</v>
      </c>
      <c r="D360">
        <v>1894</v>
      </c>
      <c r="F360" s="17">
        <v>48</v>
      </c>
      <c r="G360" s="17">
        <f t="shared" si="10"/>
        <v>-0.5548221221941404</v>
      </c>
      <c r="H360" s="19">
        <v>2107</v>
      </c>
      <c r="I360" s="19">
        <f t="shared" si="11"/>
        <v>0.9755185372964138</v>
      </c>
    </row>
    <row r="361" spans="1:9" x14ac:dyDescent="0.3">
      <c r="A361" s="7" t="s">
        <v>1629</v>
      </c>
      <c r="C361">
        <v>185</v>
      </c>
      <c r="D361">
        <v>185</v>
      </c>
      <c r="F361" s="17">
        <v>452</v>
      </c>
      <c r="G361" s="17">
        <f t="shared" si="10"/>
        <v>-0.14038596815687227</v>
      </c>
      <c r="H361" s="19">
        <v>159</v>
      </c>
      <c r="I361" s="19">
        <f t="shared" si="11"/>
        <v>-0.55442875666110425</v>
      </c>
    </row>
    <row r="362" spans="1:9" x14ac:dyDescent="0.3">
      <c r="A362" s="7" t="s">
        <v>241</v>
      </c>
      <c r="C362">
        <v>2331</v>
      </c>
      <c r="D362">
        <v>2331</v>
      </c>
      <c r="F362" s="17">
        <v>602</v>
      </c>
      <c r="G362" s="17">
        <f t="shared" si="10"/>
        <v>1.3488841510430257E-2</v>
      </c>
      <c r="H362" s="19">
        <v>106</v>
      </c>
      <c r="I362" s="19">
        <f t="shared" si="11"/>
        <v>-0.59605463272873693</v>
      </c>
    </row>
    <row r="363" spans="1:9" x14ac:dyDescent="0.3">
      <c r="A363" s="7" t="s">
        <v>420</v>
      </c>
      <c r="C363">
        <v>340</v>
      </c>
      <c r="D363">
        <v>340</v>
      </c>
      <c r="F363" s="17">
        <v>1063</v>
      </c>
      <c r="G363" s="17">
        <f t="shared" si="10"/>
        <v>0.48639742322127338</v>
      </c>
      <c r="H363" s="19">
        <v>137</v>
      </c>
      <c r="I363" s="19">
        <f t="shared" si="11"/>
        <v>-0.57170742219861215</v>
      </c>
    </row>
    <row r="364" spans="1:9" x14ac:dyDescent="0.3">
      <c r="A364" s="7" t="s">
        <v>1963</v>
      </c>
      <c r="C364">
        <v>1573</v>
      </c>
      <c r="D364">
        <v>1573</v>
      </c>
      <c r="F364" s="17">
        <v>1296</v>
      </c>
      <c r="G364" s="17">
        <f t="shared" si="10"/>
        <v>0.72541629423781662</v>
      </c>
      <c r="H364" s="19">
        <v>53</v>
      </c>
      <c r="I364" s="19">
        <f t="shared" si="11"/>
        <v>-0.63768050879636962</v>
      </c>
    </row>
    <row r="365" spans="1:9" x14ac:dyDescent="0.3">
      <c r="A365" s="7" t="s">
        <v>1713</v>
      </c>
      <c r="C365">
        <v>3533</v>
      </c>
      <c r="D365">
        <v>3533</v>
      </c>
      <c r="F365" s="17">
        <v>17</v>
      </c>
      <c r="G365" s="17">
        <f t="shared" si="10"/>
        <v>-0.58662291619204965</v>
      </c>
      <c r="H365" s="19">
        <v>107</v>
      </c>
      <c r="I365" s="19">
        <f t="shared" si="11"/>
        <v>-0.5952692388406684</v>
      </c>
    </row>
    <row r="366" spans="1:9" x14ac:dyDescent="0.3">
      <c r="A366" s="7" t="s">
        <v>491</v>
      </c>
      <c r="C366">
        <v>1539</v>
      </c>
      <c r="D366">
        <v>1539</v>
      </c>
      <c r="F366" s="17">
        <v>105</v>
      </c>
      <c r="G366" s="17">
        <f t="shared" si="10"/>
        <v>-0.49634969452056549</v>
      </c>
      <c r="H366" s="19">
        <v>157</v>
      </c>
      <c r="I366" s="19">
        <f t="shared" si="11"/>
        <v>-0.55599954443724131</v>
      </c>
    </row>
    <row r="367" spans="1:9" x14ac:dyDescent="0.3">
      <c r="A367" s="7" t="s">
        <v>326</v>
      </c>
      <c r="C367">
        <v>50</v>
      </c>
      <c r="D367">
        <v>50</v>
      </c>
      <c r="H367" s="19">
        <v>3059</v>
      </c>
      <c r="I367" s="19">
        <f t="shared" si="11"/>
        <v>1.7232135187376649</v>
      </c>
    </row>
    <row r="368" spans="1:9" x14ac:dyDescent="0.3">
      <c r="A368" s="7" t="s">
        <v>1981</v>
      </c>
      <c r="C368">
        <v>140</v>
      </c>
      <c r="D368">
        <v>140</v>
      </c>
      <c r="H368" s="19">
        <v>123</v>
      </c>
      <c r="I368" s="19">
        <f t="shared" si="11"/>
        <v>-0.58270293663157169</v>
      </c>
    </row>
    <row r="369" spans="1:9" x14ac:dyDescent="0.3">
      <c r="A369" s="7" t="s">
        <v>495</v>
      </c>
      <c r="B369">
        <v>2179</v>
      </c>
      <c r="D369">
        <v>2179</v>
      </c>
      <c r="H369" s="19">
        <v>470</v>
      </c>
      <c r="I369" s="19">
        <f t="shared" si="11"/>
        <v>-0.31017125747178798</v>
      </c>
    </row>
    <row r="370" spans="1:9" x14ac:dyDescent="0.3">
      <c r="A370" s="7" t="s">
        <v>1988</v>
      </c>
      <c r="B370">
        <v>742</v>
      </c>
      <c r="D370">
        <v>742</v>
      </c>
      <c r="H370" s="19">
        <v>6286</v>
      </c>
      <c r="I370" s="19">
        <f t="shared" si="11"/>
        <v>4.2576795955348468</v>
      </c>
    </row>
    <row r="371" spans="1:9" x14ac:dyDescent="0.3">
      <c r="A371" s="7" t="s">
        <v>984</v>
      </c>
      <c r="B371">
        <v>16</v>
      </c>
      <c r="D371">
        <v>16</v>
      </c>
      <c r="H371" s="19">
        <v>290</v>
      </c>
      <c r="I371" s="19">
        <f t="shared" si="11"/>
        <v>-0.45154215732412534</v>
      </c>
    </row>
    <row r="372" spans="1:9" x14ac:dyDescent="0.3">
      <c r="A372" s="7" t="s">
        <v>1262</v>
      </c>
      <c r="C372">
        <v>6406</v>
      </c>
      <c r="D372">
        <v>6406</v>
      </c>
      <c r="H372" s="19">
        <v>144</v>
      </c>
      <c r="I372" s="19">
        <f t="shared" si="11"/>
        <v>-0.56620966498213232</v>
      </c>
    </row>
    <row r="373" spans="1:9" x14ac:dyDescent="0.3">
      <c r="A373" s="7" t="s">
        <v>450</v>
      </c>
      <c r="B373">
        <v>13</v>
      </c>
      <c r="D373">
        <v>13</v>
      </c>
      <c r="H373" s="19">
        <v>272</v>
      </c>
      <c r="I373" s="19">
        <f t="shared" si="11"/>
        <v>-0.46567924730935906</v>
      </c>
    </row>
    <row r="374" spans="1:9" x14ac:dyDescent="0.3">
      <c r="A374" s="7" t="s">
        <v>1046</v>
      </c>
      <c r="B374">
        <v>2072</v>
      </c>
      <c r="D374">
        <v>2072</v>
      </c>
      <c r="H374" s="19">
        <v>1621</v>
      </c>
      <c r="I374" s="19">
        <f t="shared" si="11"/>
        <v>0.59381710769510276</v>
      </c>
    </row>
    <row r="375" spans="1:9" x14ac:dyDescent="0.3">
      <c r="A375" s="7" t="s">
        <v>1164</v>
      </c>
      <c r="C375">
        <v>3177</v>
      </c>
      <c r="D375">
        <v>3177</v>
      </c>
      <c r="H375" s="19">
        <v>195</v>
      </c>
      <c r="I375" s="19">
        <f t="shared" si="11"/>
        <v>-0.5261545766906367</v>
      </c>
    </row>
    <row r="376" spans="1:9" x14ac:dyDescent="0.3">
      <c r="A376" s="7" t="s">
        <v>1324</v>
      </c>
      <c r="C376">
        <v>194</v>
      </c>
      <c r="D376">
        <v>194</v>
      </c>
      <c r="H376" s="19">
        <v>155</v>
      </c>
      <c r="I376" s="19">
        <f t="shared" si="11"/>
        <v>-0.55757033221337837</v>
      </c>
    </row>
    <row r="377" spans="1:9" x14ac:dyDescent="0.3">
      <c r="A377" s="7" t="s">
        <v>1534</v>
      </c>
      <c r="C377">
        <v>366</v>
      </c>
      <c r="D377">
        <v>366</v>
      </c>
      <c r="H377" s="19">
        <v>2038</v>
      </c>
      <c r="I377" s="19">
        <f t="shared" si="11"/>
        <v>0.92132635901968452</v>
      </c>
    </row>
    <row r="378" spans="1:9" x14ac:dyDescent="0.3">
      <c r="A378" s="7" t="s">
        <v>1458</v>
      </c>
      <c r="C378">
        <v>125</v>
      </c>
      <c r="D378">
        <v>125</v>
      </c>
      <c r="H378" s="19">
        <v>3175</v>
      </c>
      <c r="I378" s="19">
        <f t="shared" si="11"/>
        <v>1.8143192097536156</v>
      </c>
    </row>
    <row r="379" spans="1:9" x14ac:dyDescent="0.3">
      <c r="A379" s="7" t="s">
        <v>468</v>
      </c>
      <c r="C379">
        <v>2053</v>
      </c>
      <c r="D379">
        <v>2053</v>
      </c>
      <c r="H379" s="19">
        <v>233</v>
      </c>
      <c r="I379" s="19">
        <f t="shared" si="11"/>
        <v>-0.4963096089440322</v>
      </c>
    </row>
    <row r="380" spans="1:9" x14ac:dyDescent="0.3">
      <c r="A380" s="7" t="s">
        <v>334</v>
      </c>
      <c r="C380">
        <v>1071</v>
      </c>
      <c r="D380">
        <v>1071</v>
      </c>
      <c r="H380" s="19">
        <v>41</v>
      </c>
      <c r="I380" s="19">
        <f t="shared" si="11"/>
        <v>-0.6471052354531921</v>
      </c>
    </row>
    <row r="381" spans="1:9" x14ac:dyDescent="0.3">
      <c r="A381" s="7" t="s">
        <v>105</v>
      </c>
      <c r="B381">
        <v>4306</v>
      </c>
      <c r="D381">
        <v>4306</v>
      </c>
      <c r="H381" s="19">
        <v>3205</v>
      </c>
      <c r="I381" s="19">
        <f t="shared" si="11"/>
        <v>1.837881026395672</v>
      </c>
    </row>
    <row r="382" spans="1:9" x14ac:dyDescent="0.3">
      <c r="A382" s="7" t="s">
        <v>1300</v>
      </c>
      <c r="B382">
        <v>750</v>
      </c>
      <c r="D382">
        <v>750</v>
      </c>
      <c r="H382" s="19">
        <v>2183</v>
      </c>
      <c r="I382" s="19">
        <f t="shared" si="11"/>
        <v>1.0352084727896229</v>
      </c>
    </row>
    <row r="383" spans="1:9" x14ac:dyDescent="0.3">
      <c r="A383" s="7" t="s">
        <v>115</v>
      </c>
      <c r="C383">
        <v>16</v>
      </c>
      <c r="D383">
        <v>16</v>
      </c>
      <c r="H383" s="19">
        <v>131</v>
      </c>
      <c r="I383" s="19">
        <f t="shared" si="11"/>
        <v>-0.57641978552702333</v>
      </c>
    </row>
    <row r="384" spans="1:9" x14ac:dyDescent="0.3">
      <c r="A384" s="7" t="s">
        <v>1143</v>
      </c>
      <c r="C384">
        <v>762</v>
      </c>
      <c r="D384">
        <v>762</v>
      </c>
      <c r="H384" s="19">
        <v>191</v>
      </c>
      <c r="I384" s="19">
        <f t="shared" si="11"/>
        <v>-0.52929615224291093</v>
      </c>
    </row>
    <row r="385" spans="1:9" x14ac:dyDescent="0.3">
      <c r="A385" s="7" t="s">
        <v>1224</v>
      </c>
      <c r="C385">
        <v>102</v>
      </c>
      <c r="D385">
        <v>102</v>
      </c>
      <c r="H385" s="19">
        <v>170</v>
      </c>
      <c r="I385" s="19">
        <f t="shared" si="11"/>
        <v>-0.5457894238923503</v>
      </c>
    </row>
    <row r="386" spans="1:9" x14ac:dyDescent="0.3">
      <c r="A386" s="7" t="s">
        <v>1362</v>
      </c>
      <c r="B386">
        <v>77</v>
      </c>
      <c r="D386">
        <v>77</v>
      </c>
      <c r="H386" s="19">
        <v>1559</v>
      </c>
      <c r="I386" s="19">
        <f t="shared" si="11"/>
        <v>0.54512268663485319</v>
      </c>
    </row>
    <row r="387" spans="1:9" x14ac:dyDescent="0.3">
      <c r="A387" s="7" t="s">
        <v>1057</v>
      </c>
      <c r="B387">
        <v>347</v>
      </c>
      <c r="D387">
        <v>347</v>
      </c>
      <c r="H387" s="19">
        <v>142</v>
      </c>
      <c r="I387" s="19">
        <f t="shared" si="11"/>
        <v>-0.56778045275826938</v>
      </c>
    </row>
    <row r="388" spans="1:9" x14ac:dyDescent="0.3">
      <c r="A388" s="7" t="s">
        <v>1178</v>
      </c>
      <c r="C388">
        <v>244</v>
      </c>
      <c r="D388">
        <v>244</v>
      </c>
      <c r="H388" s="19">
        <v>127</v>
      </c>
      <c r="I388" s="19">
        <f t="shared" si="11"/>
        <v>-0.57956136107929757</v>
      </c>
    </row>
    <row r="389" spans="1:9" x14ac:dyDescent="0.3">
      <c r="A389" s="7" t="s">
        <v>1258</v>
      </c>
      <c r="B389">
        <v>67</v>
      </c>
      <c r="C389">
        <v>316</v>
      </c>
      <c r="D389">
        <v>383</v>
      </c>
      <c r="H389" s="19">
        <v>114</v>
      </c>
      <c r="I389" s="19">
        <f t="shared" si="11"/>
        <v>-0.58977148162418858</v>
      </c>
    </row>
    <row r="390" spans="1:9" x14ac:dyDescent="0.3">
      <c r="A390" s="7" t="s">
        <v>477</v>
      </c>
      <c r="C390">
        <v>354</v>
      </c>
      <c r="D390">
        <v>354</v>
      </c>
      <c r="H390" s="19">
        <v>157</v>
      </c>
      <c r="I390" s="19">
        <f t="shared" ref="I390:I453" si="12">STANDARDIZE(H390,$U$4,$U$12)</f>
        <v>-0.55599954443724131</v>
      </c>
    </row>
    <row r="391" spans="1:9" x14ac:dyDescent="0.3">
      <c r="A391" s="7" t="s">
        <v>497</v>
      </c>
      <c r="C391">
        <v>138</v>
      </c>
      <c r="D391">
        <v>138</v>
      </c>
      <c r="H391" s="19">
        <v>2468</v>
      </c>
      <c r="I391" s="19">
        <f t="shared" si="12"/>
        <v>1.2590457308891572</v>
      </c>
    </row>
    <row r="392" spans="1:9" x14ac:dyDescent="0.3">
      <c r="A392" s="7" t="s">
        <v>485</v>
      </c>
      <c r="C392">
        <v>1815</v>
      </c>
      <c r="D392">
        <v>1815</v>
      </c>
      <c r="H392" s="19">
        <v>1784</v>
      </c>
      <c r="I392" s="19">
        <f t="shared" si="12"/>
        <v>0.72183631145027494</v>
      </c>
    </row>
    <row r="393" spans="1:9" x14ac:dyDescent="0.3">
      <c r="A393" s="7" t="s">
        <v>1131</v>
      </c>
      <c r="B393">
        <v>180</v>
      </c>
      <c r="D393">
        <v>180</v>
      </c>
      <c r="H393" s="19">
        <v>180</v>
      </c>
      <c r="I393" s="19">
        <f t="shared" si="12"/>
        <v>-0.53793548501166488</v>
      </c>
    </row>
    <row r="394" spans="1:9" x14ac:dyDescent="0.3">
      <c r="A394" s="7" t="s">
        <v>96</v>
      </c>
      <c r="C394">
        <v>1606</v>
      </c>
      <c r="D394">
        <v>1606</v>
      </c>
      <c r="H394" s="19">
        <v>909</v>
      </c>
      <c r="I394" s="19">
        <f t="shared" si="12"/>
        <v>3.461665939030157E-2</v>
      </c>
    </row>
    <row r="395" spans="1:9" x14ac:dyDescent="0.3">
      <c r="A395" s="7" t="s">
        <v>546</v>
      </c>
      <c r="C395">
        <v>1884</v>
      </c>
      <c r="D395">
        <v>1884</v>
      </c>
      <c r="H395" s="19">
        <v>180</v>
      </c>
      <c r="I395" s="19">
        <f t="shared" si="12"/>
        <v>-0.53793548501166488</v>
      </c>
    </row>
    <row r="396" spans="1:9" x14ac:dyDescent="0.3">
      <c r="A396" s="7" t="s">
        <v>1693</v>
      </c>
      <c r="B396">
        <v>22</v>
      </c>
      <c r="D396">
        <v>22</v>
      </c>
      <c r="H396" s="19">
        <v>397</v>
      </c>
      <c r="I396" s="19">
        <f t="shared" si="12"/>
        <v>-0.36750501130079144</v>
      </c>
    </row>
    <row r="397" spans="1:9" x14ac:dyDescent="0.3">
      <c r="A397" s="7" t="s">
        <v>1093</v>
      </c>
      <c r="B397">
        <v>1979</v>
      </c>
      <c r="D397">
        <v>1979</v>
      </c>
      <c r="H397" s="19">
        <v>136</v>
      </c>
      <c r="I397" s="19">
        <f t="shared" si="12"/>
        <v>-0.57249281608668068</v>
      </c>
    </row>
    <row r="398" spans="1:9" x14ac:dyDescent="0.3">
      <c r="A398" s="7" t="s">
        <v>506</v>
      </c>
      <c r="C398">
        <v>943</v>
      </c>
      <c r="D398">
        <v>943</v>
      </c>
      <c r="H398" s="19">
        <v>181</v>
      </c>
      <c r="I398" s="19">
        <f t="shared" si="12"/>
        <v>-0.53715009112359635</v>
      </c>
    </row>
    <row r="399" spans="1:9" x14ac:dyDescent="0.3">
      <c r="A399" s="7" t="s">
        <v>1573</v>
      </c>
      <c r="B399">
        <v>3410</v>
      </c>
      <c r="D399">
        <v>3410</v>
      </c>
      <c r="H399" s="19">
        <v>319</v>
      </c>
      <c r="I399" s="19">
        <f t="shared" si="12"/>
        <v>-0.42876573457013767</v>
      </c>
    </row>
    <row r="400" spans="1:9" x14ac:dyDescent="0.3">
      <c r="A400" s="7" t="s">
        <v>1579</v>
      </c>
      <c r="C400">
        <v>5139</v>
      </c>
      <c r="D400">
        <v>5139</v>
      </c>
      <c r="H400" s="19">
        <v>150</v>
      </c>
      <c r="I400" s="19">
        <f t="shared" si="12"/>
        <v>-0.56149730165372114</v>
      </c>
    </row>
    <row r="401" spans="1:9" x14ac:dyDescent="0.3">
      <c r="A401" s="7" t="s">
        <v>1405</v>
      </c>
      <c r="C401">
        <v>147</v>
      </c>
      <c r="D401">
        <v>147</v>
      </c>
      <c r="H401" s="19">
        <v>186</v>
      </c>
      <c r="I401" s="19">
        <f t="shared" si="12"/>
        <v>-0.53322312168325359</v>
      </c>
    </row>
    <row r="402" spans="1:9" x14ac:dyDescent="0.3">
      <c r="A402" s="7" t="s">
        <v>1666</v>
      </c>
      <c r="C402">
        <v>133</v>
      </c>
      <c r="D402">
        <v>133</v>
      </c>
      <c r="H402" s="19">
        <v>129</v>
      </c>
      <c r="I402" s="19">
        <f t="shared" si="12"/>
        <v>-0.57799057330316039</v>
      </c>
    </row>
    <row r="403" spans="1:9" x14ac:dyDescent="0.3">
      <c r="A403" s="7" t="s">
        <v>402</v>
      </c>
      <c r="B403">
        <v>1130</v>
      </c>
      <c r="D403">
        <v>1130</v>
      </c>
      <c r="H403" s="19">
        <v>83</v>
      </c>
      <c r="I403" s="19">
        <f t="shared" si="12"/>
        <v>-0.61411869215431336</v>
      </c>
    </row>
    <row r="404" spans="1:9" x14ac:dyDescent="0.3">
      <c r="A404" s="7" t="s">
        <v>146</v>
      </c>
      <c r="B404">
        <v>1</v>
      </c>
      <c r="D404">
        <v>1</v>
      </c>
      <c r="H404" s="19">
        <v>237</v>
      </c>
      <c r="I404" s="19">
        <f t="shared" si="12"/>
        <v>-0.49316803339175802</v>
      </c>
    </row>
    <row r="405" spans="1:9" x14ac:dyDescent="0.3">
      <c r="A405" s="7" t="s">
        <v>1411</v>
      </c>
      <c r="C405">
        <v>134</v>
      </c>
      <c r="D405">
        <v>134</v>
      </c>
      <c r="H405" s="19">
        <v>1396</v>
      </c>
      <c r="I405" s="19">
        <f t="shared" si="12"/>
        <v>0.41710348287968108</v>
      </c>
    </row>
    <row r="406" spans="1:9" x14ac:dyDescent="0.3">
      <c r="A406" s="7" t="s">
        <v>1868</v>
      </c>
      <c r="C406">
        <v>156</v>
      </c>
      <c r="D406">
        <v>156</v>
      </c>
      <c r="H406" s="19">
        <v>62</v>
      </c>
      <c r="I406" s="19">
        <f t="shared" si="12"/>
        <v>-0.63061196380375273</v>
      </c>
    </row>
    <row r="407" spans="1:9" x14ac:dyDescent="0.3">
      <c r="A407" s="7" t="s">
        <v>845</v>
      </c>
      <c r="C407">
        <v>454</v>
      </c>
      <c r="D407">
        <v>454</v>
      </c>
      <c r="H407" s="19">
        <v>98</v>
      </c>
      <c r="I407" s="19">
        <f t="shared" si="12"/>
        <v>-0.60233778383328518</v>
      </c>
    </row>
    <row r="408" spans="1:9" x14ac:dyDescent="0.3">
      <c r="A408" s="7" t="s">
        <v>274</v>
      </c>
      <c r="C408">
        <v>361</v>
      </c>
      <c r="D408">
        <v>361</v>
      </c>
      <c r="H408" s="19">
        <v>297</v>
      </c>
      <c r="I408" s="19">
        <f t="shared" si="12"/>
        <v>-0.44604440010764557</v>
      </c>
    </row>
    <row r="409" spans="1:9" x14ac:dyDescent="0.3">
      <c r="A409" s="7" t="s">
        <v>895</v>
      </c>
      <c r="B409">
        <v>162</v>
      </c>
      <c r="D409">
        <v>162</v>
      </c>
      <c r="H409" s="19">
        <v>50</v>
      </c>
      <c r="I409" s="19">
        <f t="shared" si="12"/>
        <v>-0.64003669046057521</v>
      </c>
    </row>
    <row r="410" spans="1:9" x14ac:dyDescent="0.3">
      <c r="A410" s="7" t="s">
        <v>1731</v>
      </c>
      <c r="C410">
        <v>307</v>
      </c>
      <c r="D410">
        <v>307</v>
      </c>
      <c r="H410" s="19">
        <v>132</v>
      </c>
      <c r="I410" s="19">
        <f t="shared" si="12"/>
        <v>-0.5756343916389548</v>
      </c>
    </row>
    <row r="411" spans="1:9" x14ac:dyDescent="0.3">
      <c r="A411" s="7" t="s">
        <v>1619</v>
      </c>
      <c r="B411">
        <v>7</v>
      </c>
      <c r="D411">
        <v>7</v>
      </c>
      <c r="H411" s="19">
        <v>106</v>
      </c>
      <c r="I411" s="19">
        <f t="shared" si="12"/>
        <v>-0.59605463272873693</v>
      </c>
    </row>
    <row r="412" spans="1:9" x14ac:dyDescent="0.3">
      <c r="A412" s="7" t="s">
        <v>722</v>
      </c>
      <c r="C412">
        <v>2283</v>
      </c>
      <c r="D412">
        <v>2283</v>
      </c>
      <c r="H412" s="19">
        <v>1866</v>
      </c>
      <c r="I412" s="19">
        <f t="shared" si="12"/>
        <v>0.78623861027189534</v>
      </c>
    </row>
    <row r="413" spans="1:9" x14ac:dyDescent="0.3">
      <c r="A413" s="7" t="s">
        <v>1709</v>
      </c>
      <c r="C413">
        <v>261</v>
      </c>
      <c r="D413">
        <v>261</v>
      </c>
      <c r="H413" s="19">
        <v>131</v>
      </c>
      <c r="I413" s="19">
        <f t="shared" si="12"/>
        <v>-0.57641978552702333</v>
      </c>
    </row>
    <row r="414" spans="1:9" x14ac:dyDescent="0.3">
      <c r="A414" s="7" t="s">
        <v>1336</v>
      </c>
      <c r="B414">
        <v>18</v>
      </c>
      <c r="D414">
        <v>18</v>
      </c>
      <c r="H414" s="19">
        <v>554</v>
      </c>
      <c r="I414" s="19">
        <f t="shared" si="12"/>
        <v>-0.24419817087403051</v>
      </c>
    </row>
    <row r="415" spans="1:9" x14ac:dyDescent="0.3">
      <c r="A415" s="7" t="s">
        <v>1174</v>
      </c>
      <c r="C415">
        <v>3596</v>
      </c>
      <c r="D415">
        <v>3596</v>
      </c>
      <c r="H415" s="19">
        <v>218</v>
      </c>
      <c r="I415" s="19">
        <f t="shared" si="12"/>
        <v>-0.50809051726506027</v>
      </c>
    </row>
    <row r="416" spans="1:9" x14ac:dyDescent="0.3">
      <c r="A416" s="7" t="s">
        <v>1766</v>
      </c>
      <c r="C416">
        <v>300</v>
      </c>
      <c r="D416">
        <v>300</v>
      </c>
      <c r="H416" s="19">
        <v>3657</v>
      </c>
      <c r="I416" s="19">
        <f t="shared" si="12"/>
        <v>2.1928790638026525</v>
      </c>
    </row>
    <row r="417" spans="1:9" x14ac:dyDescent="0.3">
      <c r="A417" s="7" t="s">
        <v>376</v>
      </c>
      <c r="C417">
        <v>157</v>
      </c>
      <c r="D417">
        <v>157</v>
      </c>
      <c r="H417" s="19">
        <v>3016</v>
      </c>
      <c r="I417" s="19">
        <f t="shared" si="12"/>
        <v>1.6894415815507176</v>
      </c>
    </row>
    <row r="418" spans="1:9" x14ac:dyDescent="0.3">
      <c r="A418" s="7" t="s">
        <v>1170</v>
      </c>
      <c r="C418">
        <v>85</v>
      </c>
      <c r="D418">
        <v>85</v>
      </c>
      <c r="H418" s="19">
        <v>1101</v>
      </c>
      <c r="I418" s="19">
        <f t="shared" si="12"/>
        <v>0.18541228589946146</v>
      </c>
    </row>
    <row r="419" spans="1:9" x14ac:dyDescent="0.3">
      <c r="A419" s="7" t="s">
        <v>1401</v>
      </c>
      <c r="B419">
        <v>1657</v>
      </c>
      <c r="D419">
        <v>1657</v>
      </c>
      <c r="H419" s="19">
        <v>67</v>
      </c>
      <c r="I419" s="19">
        <f t="shared" si="12"/>
        <v>-0.62668499436340996</v>
      </c>
    </row>
    <row r="420" spans="1:9" x14ac:dyDescent="0.3">
      <c r="A420" s="7" t="s">
        <v>1384</v>
      </c>
      <c r="B420">
        <v>4428</v>
      </c>
      <c r="D420">
        <v>4428</v>
      </c>
      <c r="H420" s="19">
        <v>1073</v>
      </c>
      <c r="I420" s="19">
        <f t="shared" si="12"/>
        <v>0.16342125703354229</v>
      </c>
    </row>
    <row r="421" spans="1:9" x14ac:dyDescent="0.3">
      <c r="A421" s="7" t="s">
        <v>1613</v>
      </c>
      <c r="B421">
        <v>45</v>
      </c>
      <c r="D421">
        <v>45</v>
      </c>
      <c r="H421" s="19">
        <v>2528</v>
      </c>
      <c r="I421" s="19">
        <f t="shared" si="12"/>
        <v>1.3061693641732697</v>
      </c>
    </row>
    <row r="422" spans="1:9" x14ac:dyDescent="0.3">
      <c r="A422" s="7" t="s">
        <v>56</v>
      </c>
      <c r="B422">
        <v>55</v>
      </c>
      <c r="D422">
        <v>55</v>
      </c>
      <c r="H422" s="19">
        <v>87</v>
      </c>
      <c r="I422" s="19">
        <f t="shared" si="12"/>
        <v>-0.61097711660203913</v>
      </c>
    </row>
    <row r="423" spans="1:9" x14ac:dyDescent="0.3">
      <c r="A423" s="7" t="s">
        <v>123</v>
      </c>
      <c r="B423">
        <v>88</v>
      </c>
      <c r="D423">
        <v>88</v>
      </c>
      <c r="H423" s="19">
        <v>142</v>
      </c>
      <c r="I423" s="19">
        <f t="shared" si="12"/>
        <v>-0.56778045275826938</v>
      </c>
    </row>
    <row r="424" spans="1:9" x14ac:dyDescent="0.3">
      <c r="A424" s="7" t="s">
        <v>444</v>
      </c>
      <c r="B424">
        <v>156</v>
      </c>
      <c r="D424">
        <v>156</v>
      </c>
      <c r="H424" s="19">
        <v>181</v>
      </c>
      <c r="I424" s="19">
        <f t="shared" si="12"/>
        <v>-0.53715009112359635</v>
      </c>
    </row>
    <row r="425" spans="1:9" x14ac:dyDescent="0.3">
      <c r="A425" s="7" t="s">
        <v>1276</v>
      </c>
      <c r="C425">
        <v>55</v>
      </c>
      <c r="D425">
        <v>55</v>
      </c>
      <c r="H425" s="19">
        <v>134</v>
      </c>
      <c r="I425" s="19">
        <f t="shared" si="12"/>
        <v>-0.57406360386281774</v>
      </c>
    </row>
    <row r="426" spans="1:9" x14ac:dyDescent="0.3">
      <c r="A426" s="7" t="s">
        <v>816</v>
      </c>
      <c r="B426">
        <v>67</v>
      </c>
      <c r="D426">
        <v>67</v>
      </c>
      <c r="H426" s="19">
        <v>94</v>
      </c>
      <c r="I426" s="19">
        <f t="shared" si="12"/>
        <v>-0.60547935938555941</v>
      </c>
    </row>
    <row r="427" spans="1:9" x14ac:dyDescent="0.3">
      <c r="A427" s="7" t="s">
        <v>921</v>
      </c>
      <c r="C427">
        <v>249</v>
      </c>
      <c r="D427">
        <v>249</v>
      </c>
      <c r="H427" s="19">
        <v>1697</v>
      </c>
      <c r="I427" s="19">
        <f t="shared" si="12"/>
        <v>0.65350704318831188</v>
      </c>
    </row>
    <row r="428" spans="1:9" x14ac:dyDescent="0.3">
      <c r="A428" s="7" t="s">
        <v>806</v>
      </c>
      <c r="B428">
        <v>127</v>
      </c>
      <c r="D428">
        <v>127</v>
      </c>
      <c r="H428" s="19">
        <v>117</v>
      </c>
      <c r="I428" s="19">
        <f t="shared" si="12"/>
        <v>-0.58741529995998298</v>
      </c>
    </row>
    <row r="429" spans="1:9" x14ac:dyDescent="0.3">
      <c r="A429" s="7" t="s">
        <v>830</v>
      </c>
      <c r="C429">
        <v>1152</v>
      </c>
      <c r="D429">
        <v>1152</v>
      </c>
      <c r="H429" s="19">
        <v>190</v>
      </c>
      <c r="I429" s="19">
        <f t="shared" si="12"/>
        <v>-0.53008154613097946</v>
      </c>
    </row>
    <row r="430" spans="1:9" x14ac:dyDescent="0.3">
      <c r="A430" s="7" t="s">
        <v>229</v>
      </c>
      <c r="B430">
        <v>106</v>
      </c>
      <c r="D430">
        <v>106</v>
      </c>
      <c r="H430" s="19">
        <v>133</v>
      </c>
      <c r="I430" s="19">
        <f t="shared" si="12"/>
        <v>-0.57484899775088627</v>
      </c>
    </row>
    <row r="431" spans="1:9" x14ac:dyDescent="0.3">
      <c r="A431" s="7" t="s">
        <v>142</v>
      </c>
      <c r="C431">
        <v>2431</v>
      </c>
      <c r="D431">
        <v>2431</v>
      </c>
      <c r="H431" s="19">
        <v>130</v>
      </c>
      <c r="I431" s="19">
        <f t="shared" si="12"/>
        <v>-0.57720517941509186</v>
      </c>
    </row>
    <row r="432" spans="1:9" x14ac:dyDescent="0.3">
      <c r="A432" s="7" t="s">
        <v>1314</v>
      </c>
      <c r="B432">
        <v>2604</v>
      </c>
      <c r="D432">
        <v>2604</v>
      </c>
      <c r="H432" s="19">
        <v>235</v>
      </c>
      <c r="I432" s="19">
        <f t="shared" si="12"/>
        <v>-0.49473882116789508</v>
      </c>
    </row>
    <row r="433" spans="1:9" x14ac:dyDescent="0.3">
      <c r="A433" s="7" t="s">
        <v>1158</v>
      </c>
      <c r="C433">
        <v>221</v>
      </c>
      <c r="D433">
        <v>221</v>
      </c>
      <c r="H433" s="19">
        <v>214</v>
      </c>
      <c r="I433" s="19">
        <f t="shared" si="12"/>
        <v>-0.5112320928173345</v>
      </c>
    </row>
    <row r="434" spans="1:9" x14ac:dyDescent="0.3">
      <c r="A434" s="7" t="s">
        <v>1658</v>
      </c>
      <c r="C434">
        <v>2805</v>
      </c>
      <c r="D434">
        <v>2805</v>
      </c>
      <c r="H434" s="19">
        <v>659</v>
      </c>
      <c r="I434" s="19">
        <f t="shared" si="12"/>
        <v>-0.1617318126268337</v>
      </c>
    </row>
    <row r="435" spans="1:9" x14ac:dyDescent="0.3">
      <c r="A435" s="7" t="s">
        <v>1015</v>
      </c>
      <c r="C435">
        <v>1572</v>
      </c>
      <c r="D435">
        <v>1572</v>
      </c>
      <c r="H435" s="19">
        <v>187</v>
      </c>
      <c r="I435" s="19">
        <f t="shared" si="12"/>
        <v>-0.53243772779518506</v>
      </c>
    </row>
    <row r="436" spans="1:9" x14ac:dyDescent="0.3">
      <c r="A436" s="7" t="s">
        <v>966</v>
      </c>
      <c r="B436">
        <v>105</v>
      </c>
      <c r="D436">
        <v>105</v>
      </c>
      <c r="H436" s="19">
        <v>27</v>
      </c>
      <c r="I436" s="19">
        <f t="shared" si="12"/>
        <v>-0.65810074988615164</v>
      </c>
    </row>
    <row r="437" spans="1:9" x14ac:dyDescent="0.3">
      <c r="A437" s="7" t="s">
        <v>1538</v>
      </c>
      <c r="C437">
        <v>270</v>
      </c>
      <c r="D437">
        <v>270</v>
      </c>
      <c r="H437" s="19">
        <v>133</v>
      </c>
      <c r="I437" s="19">
        <f t="shared" si="12"/>
        <v>-0.57484899775088627</v>
      </c>
    </row>
    <row r="438" spans="1:9" x14ac:dyDescent="0.3">
      <c r="A438" s="7" t="s">
        <v>772</v>
      </c>
      <c r="C438">
        <v>2875</v>
      </c>
      <c r="D438">
        <v>2875</v>
      </c>
      <c r="H438" s="19">
        <v>179</v>
      </c>
      <c r="I438" s="19">
        <f t="shared" si="12"/>
        <v>-0.53872087889973341</v>
      </c>
    </row>
    <row r="439" spans="1:9" x14ac:dyDescent="0.3">
      <c r="A439" s="7" t="s">
        <v>31</v>
      </c>
      <c r="B439">
        <v>53</v>
      </c>
      <c r="D439">
        <v>53</v>
      </c>
      <c r="H439" s="19">
        <v>126</v>
      </c>
      <c r="I439" s="19">
        <f t="shared" si="12"/>
        <v>-0.5803467549673661</v>
      </c>
    </row>
    <row r="440" spans="1:9" x14ac:dyDescent="0.3">
      <c r="A440" s="7" t="s">
        <v>776</v>
      </c>
      <c r="C440">
        <v>191</v>
      </c>
      <c r="D440">
        <v>191</v>
      </c>
      <c r="H440" s="19">
        <v>2320</v>
      </c>
      <c r="I440" s="19">
        <f t="shared" si="12"/>
        <v>1.1428074354550131</v>
      </c>
    </row>
    <row r="441" spans="1:9" x14ac:dyDescent="0.3">
      <c r="A441" s="7" t="s">
        <v>1717</v>
      </c>
      <c r="C441">
        <v>132</v>
      </c>
      <c r="D441">
        <v>132</v>
      </c>
      <c r="H441" s="19">
        <v>122</v>
      </c>
      <c r="I441" s="19">
        <f t="shared" si="12"/>
        <v>-0.58348833051964022</v>
      </c>
    </row>
    <row r="442" spans="1:9" x14ac:dyDescent="0.3">
      <c r="A442" s="7" t="s">
        <v>322</v>
      </c>
      <c r="B442">
        <v>117</v>
      </c>
      <c r="D442">
        <v>117</v>
      </c>
      <c r="H442" s="19">
        <v>498</v>
      </c>
      <c r="I442" s="19">
        <f t="shared" si="12"/>
        <v>-0.28818022860586878</v>
      </c>
    </row>
    <row r="443" spans="1:9" x14ac:dyDescent="0.3">
      <c r="A443" s="7" t="s">
        <v>2015</v>
      </c>
      <c r="B443">
        <v>842</v>
      </c>
      <c r="D443">
        <v>842</v>
      </c>
      <c r="H443" s="19">
        <v>48</v>
      </c>
      <c r="I443" s="19">
        <f t="shared" si="12"/>
        <v>-0.64160747823671227</v>
      </c>
    </row>
    <row r="444" spans="1:9" x14ac:dyDescent="0.3">
      <c r="A444" s="7" t="s">
        <v>802</v>
      </c>
      <c r="B444">
        <v>25</v>
      </c>
      <c r="D444">
        <v>25</v>
      </c>
      <c r="H444" s="19">
        <v>26</v>
      </c>
      <c r="I444" s="19">
        <f t="shared" si="12"/>
        <v>-0.65888614377422017</v>
      </c>
    </row>
    <row r="445" spans="1:9" x14ac:dyDescent="0.3">
      <c r="A445" s="7" t="s">
        <v>582</v>
      </c>
      <c r="C445">
        <v>86</v>
      </c>
      <c r="D445">
        <v>86</v>
      </c>
      <c r="H445" s="19">
        <v>142</v>
      </c>
      <c r="I445" s="19">
        <f t="shared" si="12"/>
        <v>-0.56778045275826938</v>
      </c>
    </row>
    <row r="446" spans="1:9" x14ac:dyDescent="0.3">
      <c r="A446" s="7" t="s">
        <v>861</v>
      </c>
      <c r="B446">
        <v>435</v>
      </c>
      <c r="D446">
        <v>435</v>
      </c>
      <c r="H446" s="19">
        <v>6212</v>
      </c>
      <c r="I446" s="19">
        <f t="shared" si="12"/>
        <v>4.1995604478177748</v>
      </c>
    </row>
    <row r="447" spans="1:9" x14ac:dyDescent="0.3">
      <c r="A447" s="7" t="s">
        <v>1752</v>
      </c>
      <c r="C447">
        <v>65</v>
      </c>
      <c r="D447">
        <v>65</v>
      </c>
      <c r="H447" s="19">
        <v>226</v>
      </c>
      <c r="I447" s="19">
        <f t="shared" si="12"/>
        <v>-0.50180736616051191</v>
      </c>
    </row>
    <row r="448" spans="1:9" x14ac:dyDescent="0.3">
      <c r="A448" s="7" t="s">
        <v>522</v>
      </c>
      <c r="B448">
        <v>92</v>
      </c>
      <c r="D448">
        <v>92</v>
      </c>
      <c r="H448" s="19">
        <v>2673</v>
      </c>
      <c r="I448" s="19">
        <f t="shared" si="12"/>
        <v>1.4200514779432081</v>
      </c>
    </row>
    <row r="449" spans="1:9" x14ac:dyDescent="0.3">
      <c r="A449" s="7" t="s">
        <v>406</v>
      </c>
      <c r="C449">
        <v>2739</v>
      </c>
      <c r="D449">
        <v>2739</v>
      </c>
      <c r="H449" s="19">
        <v>1681</v>
      </c>
      <c r="I449" s="19">
        <f t="shared" si="12"/>
        <v>0.64094074097921527</v>
      </c>
    </row>
    <row r="450" spans="1:9" x14ac:dyDescent="0.3">
      <c r="A450" s="7" t="s">
        <v>1409</v>
      </c>
      <c r="B450">
        <v>926</v>
      </c>
      <c r="D450">
        <v>926</v>
      </c>
      <c r="H450" s="19">
        <v>148</v>
      </c>
      <c r="I450" s="19">
        <f t="shared" si="12"/>
        <v>-0.5630680894298582</v>
      </c>
    </row>
    <row r="451" spans="1:9" x14ac:dyDescent="0.3">
      <c r="A451" s="7" t="s">
        <v>857</v>
      </c>
      <c r="B451">
        <v>3015</v>
      </c>
      <c r="D451">
        <v>3015</v>
      </c>
      <c r="H451" s="19">
        <v>148</v>
      </c>
      <c r="I451" s="19">
        <f t="shared" si="12"/>
        <v>-0.5630680894298582</v>
      </c>
    </row>
    <row r="452" spans="1:9" x14ac:dyDescent="0.3">
      <c r="A452" s="7" t="s">
        <v>501</v>
      </c>
      <c r="C452">
        <v>3594</v>
      </c>
      <c r="D452">
        <v>3594</v>
      </c>
      <c r="H452" s="19">
        <v>140</v>
      </c>
      <c r="I452" s="19">
        <f t="shared" si="12"/>
        <v>-0.56935124053440644</v>
      </c>
    </row>
    <row r="453" spans="1:9" x14ac:dyDescent="0.3">
      <c r="A453" s="7" t="s">
        <v>1699</v>
      </c>
      <c r="C453">
        <v>165</v>
      </c>
      <c r="D453">
        <v>165</v>
      </c>
      <c r="H453" s="19">
        <v>139</v>
      </c>
      <c r="I453" s="19">
        <f t="shared" si="12"/>
        <v>-0.57013663442247509</v>
      </c>
    </row>
    <row r="454" spans="1:9" x14ac:dyDescent="0.3">
      <c r="A454" s="7" t="s">
        <v>1756</v>
      </c>
      <c r="C454">
        <v>85</v>
      </c>
      <c r="D454">
        <v>85</v>
      </c>
      <c r="H454" s="19">
        <v>186</v>
      </c>
      <c r="I454" s="19">
        <f t="shared" ref="I454:I517" si="13">STANDARDIZE(H454,$U$4,$U$12)</f>
        <v>-0.53322312168325359</v>
      </c>
    </row>
    <row r="455" spans="1:9" x14ac:dyDescent="0.3">
      <c r="A455" s="7" t="s">
        <v>1996</v>
      </c>
      <c r="C455">
        <v>381</v>
      </c>
      <c r="D455">
        <v>381</v>
      </c>
      <c r="H455" s="19">
        <v>193</v>
      </c>
      <c r="I455" s="19">
        <f t="shared" si="13"/>
        <v>-0.52772536446677387</v>
      </c>
    </row>
    <row r="456" spans="1:9" x14ac:dyDescent="0.3">
      <c r="A456" s="7" t="s">
        <v>1375</v>
      </c>
      <c r="C456">
        <v>419</v>
      </c>
      <c r="D456">
        <v>419</v>
      </c>
      <c r="H456" s="19">
        <v>5966</v>
      </c>
      <c r="I456" s="19">
        <f t="shared" si="13"/>
        <v>4.0063535513529134</v>
      </c>
    </row>
    <row r="457" spans="1:9" x14ac:dyDescent="0.3">
      <c r="A457" s="7" t="s">
        <v>744</v>
      </c>
      <c r="B457">
        <v>25</v>
      </c>
      <c r="D457">
        <v>25</v>
      </c>
      <c r="H457" s="19">
        <v>121</v>
      </c>
      <c r="I457" s="19">
        <f t="shared" si="13"/>
        <v>-0.58427372440770875</v>
      </c>
    </row>
    <row r="458" spans="1:9" x14ac:dyDescent="0.3">
      <c r="A458" s="7" t="s">
        <v>576</v>
      </c>
      <c r="C458">
        <v>107</v>
      </c>
      <c r="D458">
        <v>107</v>
      </c>
      <c r="H458" s="19">
        <v>646</v>
      </c>
      <c r="I458" s="19">
        <f t="shared" si="13"/>
        <v>-0.17194193317172474</v>
      </c>
    </row>
    <row r="459" spans="1:9" x14ac:dyDescent="0.3">
      <c r="A459" s="7" t="s">
        <v>1998</v>
      </c>
      <c r="B459">
        <v>4405</v>
      </c>
      <c r="D459">
        <v>4405</v>
      </c>
      <c r="H459" s="19">
        <v>337</v>
      </c>
      <c r="I459" s="19">
        <f t="shared" si="13"/>
        <v>-0.41462864458490389</v>
      </c>
    </row>
    <row r="460" spans="1:9" x14ac:dyDescent="0.3">
      <c r="A460" s="7" t="s">
        <v>1552</v>
      </c>
      <c r="C460">
        <v>1518</v>
      </c>
      <c r="D460">
        <v>1518</v>
      </c>
      <c r="H460" s="19">
        <v>2693</v>
      </c>
      <c r="I460" s="19">
        <f t="shared" si="13"/>
        <v>1.4357593557045789</v>
      </c>
    </row>
    <row r="461" spans="1:9" x14ac:dyDescent="0.3">
      <c r="A461" s="7" t="s">
        <v>436</v>
      </c>
      <c r="B461">
        <v>243</v>
      </c>
      <c r="D461">
        <v>243</v>
      </c>
      <c r="H461" s="19">
        <v>1917</v>
      </c>
      <c r="I461" s="19">
        <f t="shared" si="13"/>
        <v>0.82629369856339108</v>
      </c>
    </row>
    <row r="462" spans="1:9" x14ac:dyDescent="0.3">
      <c r="A462" s="7" t="s">
        <v>1005</v>
      </c>
      <c r="C462">
        <v>173</v>
      </c>
      <c r="D462">
        <v>173</v>
      </c>
      <c r="H462" s="19">
        <v>207</v>
      </c>
      <c r="I462" s="19">
        <f t="shared" si="13"/>
        <v>-0.51672985003381422</v>
      </c>
    </row>
    <row r="463" spans="1:9" x14ac:dyDescent="0.3">
      <c r="A463" s="7" t="s">
        <v>380</v>
      </c>
      <c r="C463">
        <v>1396</v>
      </c>
      <c r="D463">
        <v>1396</v>
      </c>
      <c r="H463" s="19">
        <v>154</v>
      </c>
      <c r="I463" s="19">
        <f t="shared" si="13"/>
        <v>-0.5583557261014469</v>
      </c>
    </row>
    <row r="464" spans="1:9" x14ac:dyDescent="0.3">
      <c r="A464" s="7" t="s">
        <v>182</v>
      </c>
      <c r="C464">
        <v>4065</v>
      </c>
      <c r="D464">
        <v>4065</v>
      </c>
      <c r="H464" s="19">
        <v>546</v>
      </c>
      <c r="I464" s="19">
        <f t="shared" si="13"/>
        <v>-0.25048132197857881</v>
      </c>
    </row>
    <row r="465" spans="1:9" x14ac:dyDescent="0.3">
      <c r="A465" s="7" t="s">
        <v>682</v>
      </c>
      <c r="B465">
        <v>31</v>
      </c>
      <c r="D465">
        <v>31</v>
      </c>
      <c r="H465" s="19">
        <v>209</v>
      </c>
      <c r="I465" s="19">
        <f t="shared" si="13"/>
        <v>-0.51515906225767716</v>
      </c>
    </row>
    <row r="466" spans="1:9" x14ac:dyDescent="0.3">
      <c r="A466" s="7" t="s">
        <v>1431</v>
      </c>
      <c r="B466">
        <v>889</v>
      </c>
      <c r="D466">
        <v>889</v>
      </c>
      <c r="H466" s="19">
        <v>299</v>
      </c>
      <c r="I466" s="19">
        <f t="shared" si="13"/>
        <v>-0.44447361233150845</v>
      </c>
    </row>
    <row r="467" spans="1:9" x14ac:dyDescent="0.3">
      <c r="A467" s="7" t="s">
        <v>1967</v>
      </c>
      <c r="C467">
        <v>93</v>
      </c>
      <c r="D467">
        <v>93</v>
      </c>
      <c r="H467" s="19">
        <v>147</v>
      </c>
      <c r="I467" s="19">
        <f t="shared" si="13"/>
        <v>-0.56385348331792673</v>
      </c>
    </row>
    <row r="468" spans="1:9" x14ac:dyDescent="0.3">
      <c r="A468" s="7" t="s">
        <v>1894</v>
      </c>
      <c r="B468">
        <v>112</v>
      </c>
      <c r="D468">
        <v>112</v>
      </c>
      <c r="H468" s="19">
        <v>2346</v>
      </c>
      <c r="I468" s="19">
        <f t="shared" si="13"/>
        <v>1.1632276765447951</v>
      </c>
    </row>
    <row r="469" spans="1:9" x14ac:dyDescent="0.3">
      <c r="A469" s="7" t="s">
        <v>782</v>
      </c>
      <c r="C469">
        <v>112</v>
      </c>
      <c r="D469">
        <v>112</v>
      </c>
      <c r="H469" s="19">
        <v>157</v>
      </c>
      <c r="I469" s="19">
        <f t="shared" si="13"/>
        <v>-0.55599954443724131</v>
      </c>
    </row>
    <row r="470" spans="1:9" x14ac:dyDescent="0.3">
      <c r="A470" s="7" t="s">
        <v>618</v>
      </c>
      <c r="B470">
        <v>29</v>
      </c>
      <c r="D470">
        <v>29</v>
      </c>
      <c r="H470" s="19">
        <v>2261</v>
      </c>
      <c r="I470" s="19">
        <f t="shared" si="13"/>
        <v>1.0964691960589692</v>
      </c>
    </row>
    <row r="471" spans="1:9" x14ac:dyDescent="0.3">
      <c r="A471" s="7" t="s">
        <v>1042</v>
      </c>
      <c r="B471">
        <v>120</v>
      </c>
      <c r="D471">
        <v>120</v>
      </c>
      <c r="H471" s="19">
        <v>249</v>
      </c>
      <c r="I471" s="19">
        <f t="shared" si="13"/>
        <v>-0.48374330673493554</v>
      </c>
    </row>
    <row r="472" spans="1:9" x14ac:dyDescent="0.3">
      <c r="A472" s="7" t="s">
        <v>311</v>
      </c>
      <c r="C472">
        <v>533</v>
      </c>
      <c r="D472">
        <v>533</v>
      </c>
      <c r="H472" s="19">
        <v>1713</v>
      </c>
      <c r="I472" s="19">
        <f t="shared" si="13"/>
        <v>0.66607334539740859</v>
      </c>
    </row>
    <row r="473" spans="1:9" x14ac:dyDescent="0.3">
      <c r="A473" s="7" t="s">
        <v>1913</v>
      </c>
      <c r="B473">
        <v>78</v>
      </c>
      <c r="D473">
        <v>78</v>
      </c>
      <c r="H473" s="19">
        <v>94</v>
      </c>
      <c r="I473" s="19">
        <f t="shared" si="13"/>
        <v>-0.60547935938555941</v>
      </c>
    </row>
    <row r="474" spans="1:9" x14ac:dyDescent="0.3">
      <c r="A474" s="7" t="s">
        <v>1788</v>
      </c>
      <c r="B474">
        <v>12</v>
      </c>
      <c r="D474">
        <v>12</v>
      </c>
      <c r="H474" s="19">
        <v>150</v>
      </c>
      <c r="I474" s="19">
        <f t="shared" si="13"/>
        <v>-0.56149730165372114</v>
      </c>
    </row>
    <row r="475" spans="1:9" x14ac:dyDescent="0.3">
      <c r="A475" s="7" t="s">
        <v>1802</v>
      </c>
      <c r="C475">
        <v>52</v>
      </c>
      <c r="D475">
        <v>52</v>
      </c>
      <c r="H475" s="19">
        <v>2100</v>
      </c>
      <c r="I475" s="19">
        <f t="shared" si="13"/>
        <v>0.97002078007993409</v>
      </c>
    </row>
    <row r="476" spans="1:9" x14ac:dyDescent="0.3">
      <c r="A476" s="7" t="s">
        <v>863</v>
      </c>
      <c r="C476">
        <v>645</v>
      </c>
      <c r="D476">
        <v>645</v>
      </c>
      <c r="H476" s="19">
        <v>113</v>
      </c>
      <c r="I476" s="19">
        <f t="shared" si="13"/>
        <v>-0.59055687551225711</v>
      </c>
    </row>
    <row r="477" spans="1:9" x14ac:dyDescent="0.3">
      <c r="A477" s="7" t="s">
        <v>1003</v>
      </c>
      <c r="C477">
        <v>2756</v>
      </c>
      <c r="D477">
        <v>2756</v>
      </c>
      <c r="H477" s="19">
        <v>536</v>
      </c>
      <c r="I477" s="19">
        <f t="shared" si="13"/>
        <v>-0.25833526085926423</v>
      </c>
    </row>
    <row r="478" spans="1:9" x14ac:dyDescent="0.3">
      <c r="A478" s="7" t="s">
        <v>1705</v>
      </c>
      <c r="B478">
        <v>94</v>
      </c>
      <c r="D478">
        <v>94</v>
      </c>
      <c r="H478" s="19">
        <v>165</v>
      </c>
      <c r="I478" s="19">
        <f t="shared" si="13"/>
        <v>-0.54971639333269295</v>
      </c>
    </row>
    <row r="479" spans="1:9" x14ac:dyDescent="0.3">
      <c r="A479" s="7" t="s">
        <v>1312</v>
      </c>
      <c r="C479">
        <v>2266</v>
      </c>
      <c r="D479">
        <v>2266</v>
      </c>
      <c r="H479" s="19">
        <v>92</v>
      </c>
      <c r="I479" s="19">
        <f t="shared" si="13"/>
        <v>-0.60705014716169647</v>
      </c>
    </row>
    <row r="480" spans="1:9" x14ac:dyDescent="0.3">
      <c r="A480" s="7" t="s">
        <v>867</v>
      </c>
      <c r="C480">
        <v>154</v>
      </c>
      <c r="D480">
        <v>154</v>
      </c>
      <c r="H480" s="19">
        <v>127</v>
      </c>
      <c r="I480" s="19">
        <f t="shared" si="13"/>
        <v>-0.57956136107929757</v>
      </c>
    </row>
    <row r="481" spans="1:9" x14ac:dyDescent="0.3">
      <c r="A481" s="7" t="s">
        <v>111</v>
      </c>
      <c r="C481">
        <v>165</v>
      </c>
      <c r="D481">
        <v>165</v>
      </c>
      <c r="H481" s="19">
        <v>128</v>
      </c>
      <c r="I481" s="19">
        <f t="shared" si="13"/>
        <v>-0.57877596719122903</v>
      </c>
    </row>
    <row r="482" spans="1:9" x14ac:dyDescent="0.3">
      <c r="A482" s="7" t="s">
        <v>120</v>
      </c>
      <c r="C482">
        <v>134</v>
      </c>
      <c r="D482">
        <v>134</v>
      </c>
      <c r="H482" s="19">
        <v>157</v>
      </c>
      <c r="I482" s="19">
        <f t="shared" si="13"/>
        <v>-0.55599954443724131</v>
      </c>
    </row>
    <row r="483" spans="1:9" x14ac:dyDescent="0.3">
      <c r="A483" s="7" t="s">
        <v>2017</v>
      </c>
      <c r="C483">
        <v>2043</v>
      </c>
      <c r="D483">
        <v>2043</v>
      </c>
      <c r="H483" s="19">
        <v>76</v>
      </c>
      <c r="I483" s="19">
        <f t="shared" si="13"/>
        <v>-0.61961644937079308</v>
      </c>
    </row>
    <row r="484" spans="1:9" x14ac:dyDescent="0.3">
      <c r="A484" s="7" t="s">
        <v>410</v>
      </c>
      <c r="C484">
        <v>3537</v>
      </c>
      <c r="D484">
        <v>3537</v>
      </c>
      <c r="H484" s="19">
        <v>84</v>
      </c>
      <c r="I484" s="19">
        <f t="shared" si="13"/>
        <v>-0.61333329826624483</v>
      </c>
    </row>
    <row r="485" spans="1:9" x14ac:dyDescent="0.3">
      <c r="A485" s="7" t="s">
        <v>1504</v>
      </c>
      <c r="C485">
        <v>980</v>
      </c>
      <c r="D485">
        <v>980</v>
      </c>
      <c r="H485" s="19">
        <v>220</v>
      </c>
      <c r="I485" s="19">
        <f t="shared" si="13"/>
        <v>-0.50651972948892321</v>
      </c>
    </row>
    <row r="486" spans="1:9" x14ac:dyDescent="0.3">
      <c r="A486" s="7" t="s">
        <v>800</v>
      </c>
      <c r="B486">
        <v>441</v>
      </c>
      <c r="D486">
        <v>441</v>
      </c>
      <c r="H486" s="19">
        <v>2893</v>
      </c>
      <c r="I486" s="19">
        <f t="shared" si="13"/>
        <v>1.5928381333182871</v>
      </c>
    </row>
    <row r="487" spans="1:9" x14ac:dyDescent="0.3">
      <c r="A487" s="7" t="s">
        <v>1084</v>
      </c>
      <c r="C487">
        <v>1773</v>
      </c>
      <c r="D487">
        <v>1773</v>
      </c>
      <c r="H487" s="19">
        <v>2080</v>
      </c>
      <c r="I487" s="19">
        <f t="shared" si="13"/>
        <v>0.95431290231856325</v>
      </c>
    </row>
    <row r="488" spans="1:9" x14ac:dyDescent="0.3">
      <c r="A488" s="7" t="s">
        <v>200</v>
      </c>
      <c r="B488">
        <v>1684</v>
      </c>
      <c r="D488">
        <v>1684</v>
      </c>
      <c r="H488" s="19">
        <v>282</v>
      </c>
      <c r="I488" s="19">
        <f t="shared" si="13"/>
        <v>-0.45782530842867364</v>
      </c>
    </row>
    <row r="489" spans="1:9" x14ac:dyDescent="0.3">
      <c r="A489" s="7" t="s">
        <v>1413</v>
      </c>
      <c r="C489">
        <v>269</v>
      </c>
      <c r="D489">
        <v>269</v>
      </c>
      <c r="H489" s="19">
        <v>32</v>
      </c>
      <c r="I489" s="19">
        <f t="shared" si="13"/>
        <v>-0.65417378044580887</v>
      </c>
    </row>
    <row r="490" spans="1:9" x14ac:dyDescent="0.3">
      <c r="A490" s="7" t="s">
        <v>1296</v>
      </c>
      <c r="C490">
        <v>154</v>
      </c>
      <c r="D490">
        <v>154</v>
      </c>
      <c r="H490" s="19">
        <v>3036</v>
      </c>
      <c r="I490" s="19">
        <f t="shared" si="13"/>
        <v>1.7051494593120884</v>
      </c>
    </row>
    <row r="491" spans="1:9" x14ac:dyDescent="0.3">
      <c r="A491" s="7" t="s">
        <v>340</v>
      </c>
      <c r="C491">
        <v>135</v>
      </c>
      <c r="D491">
        <v>135</v>
      </c>
      <c r="H491" s="19">
        <v>1385</v>
      </c>
      <c r="I491" s="19">
        <f t="shared" si="13"/>
        <v>0.40846415011092713</v>
      </c>
    </row>
    <row r="492" spans="1:9" x14ac:dyDescent="0.3">
      <c r="A492" s="7" t="s">
        <v>940</v>
      </c>
      <c r="B492">
        <v>186</v>
      </c>
      <c r="D492">
        <v>186</v>
      </c>
      <c r="H492" s="19">
        <v>1170</v>
      </c>
      <c r="I492" s="19">
        <f t="shared" si="13"/>
        <v>0.23960446417619077</v>
      </c>
    </row>
    <row r="493" spans="1:9" x14ac:dyDescent="0.3">
      <c r="A493" s="7" t="s">
        <v>1011</v>
      </c>
      <c r="B493">
        <v>9</v>
      </c>
      <c r="D493">
        <v>9</v>
      </c>
      <c r="H493" s="19">
        <v>2188</v>
      </c>
      <c r="I493" s="19">
        <f t="shared" si="13"/>
        <v>1.0391354422299657</v>
      </c>
    </row>
    <row r="494" spans="1:9" x14ac:dyDescent="0.3">
      <c r="A494" s="7" t="s">
        <v>1292</v>
      </c>
      <c r="B494">
        <v>62</v>
      </c>
      <c r="D494">
        <v>62</v>
      </c>
      <c r="H494" s="19">
        <v>85</v>
      </c>
      <c r="I494" s="19">
        <f t="shared" si="13"/>
        <v>-0.6125479043781763</v>
      </c>
    </row>
    <row r="495" spans="1:9" x14ac:dyDescent="0.3">
      <c r="A495" s="7" t="s">
        <v>676</v>
      </c>
      <c r="C495">
        <v>3811</v>
      </c>
      <c r="D495">
        <v>3811</v>
      </c>
      <c r="H495" s="19">
        <v>1267</v>
      </c>
      <c r="I495" s="19">
        <f t="shared" si="13"/>
        <v>0.31578767131883928</v>
      </c>
    </row>
    <row r="496" spans="1:9" x14ac:dyDescent="0.3">
      <c r="A496" s="7" t="s">
        <v>1750</v>
      </c>
      <c r="B496">
        <v>63</v>
      </c>
      <c r="D496">
        <v>63</v>
      </c>
      <c r="H496" s="19">
        <v>189</v>
      </c>
      <c r="I496" s="19">
        <f t="shared" si="13"/>
        <v>-0.53086694001904799</v>
      </c>
    </row>
    <row r="497" spans="1:9" x14ac:dyDescent="0.3">
      <c r="A497" s="7" t="s">
        <v>1238</v>
      </c>
      <c r="C497">
        <v>2409</v>
      </c>
      <c r="D497">
        <v>2409</v>
      </c>
      <c r="H497" s="19">
        <v>86</v>
      </c>
      <c r="I497" s="19">
        <f t="shared" si="13"/>
        <v>-0.61176251049010766</v>
      </c>
    </row>
    <row r="498" spans="1:9" x14ac:dyDescent="0.3">
      <c r="A498" s="7" t="s">
        <v>305</v>
      </c>
      <c r="B498">
        <v>672</v>
      </c>
      <c r="D498">
        <v>672</v>
      </c>
      <c r="H498" s="19">
        <v>183</v>
      </c>
      <c r="I498" s="19">
        <f t="shared" si="13"/>
        <v>-0.53557930334745918</v>
      </c>
    </row>
    <row r="499" spans="1:9" x14ac:dyDescent="0.3">
      <c r="A499" s="7" t="s">
        <v>1200</v>
      </c>
      <c r="B499">
        <v>245</v>
      </c>
      <c r="D499">
        <v>245</v>
      </c>
      <c r="H499" s="19">
        <v>184</v>
      </c>
      <c r="I499" s="19">
        <f t="shared" si="13"/>
        <v>-0.53479390945939065</v>
      </c>
    </row>
    <row r="500" spans="1:9" x14ac:dyDescent="0.3">
      <c r="A500" s="7" t="s">
        <v>1184</v>
      </c>
      <c r="C500">
        <v>2725</v>
      </c>
      <c r="D500">
        <v>2725</v>
      </c>
      <c r="H500" s="19">
        <v>89</v>
      </c>
      <c r="I500" s="19">
        <f t="shared" si="13"/>
        <v>-0.60940632882590207</v>
      </c>
    </row>
    <row r="501" spans="1:9" x14ac:dyDescent="0.3">
      <c r="A501" s="7" t="s">
        <v>1147</v>
      </c>
      <c r="B501">
        <v>2779</v>
      </c>
      <c r="D501">
        <v>2779</v>
      </c>
      <c r="H501" s="19">
        <v>279</v>
      </c>
      <c r="I501" s="19">
        <f t="shared" si="13"/>
        <v>-0.46018149009287929</v>
      </c>
    </row>
    <row r="502" spans="1:9" x14ac:dyDescent="0.3">
      <c r="A502" s="7" t="s">
        <v>684</v>
      </c>
      <c r="B502">
        <v>108</v>
      </c>
      <c r="D502">
        <v>108</v>
      </c>
      <c r="H502" s="19">
        <v>160</v>
      </c>
      <c r="I502" s="19">
        <f t="shared" si="13"/>
        <v>-0.55364336277303572</v>
      </c>
    </row>
    <row r="503" spans="1:9" x14ac:dyDescent="0.3">
      <c r="A503" s="7" t="s">
        <v>1952</v>
      </c>
      <c r="C503">
        <v>155</v>
      </c>
      <c r="D503">
        <v>155</v>
      </c>
      <c r="H503" s="19">
        <v>300</v>
      </c>
      <c r="I503" s="19">
        <f t="shared" si="13"/>
        <v>-0.44368821844343992</v>
      </c>
    </row>
    <row r="504" spans="1:9" x14ac:dyDescent="0.3">
      <c r="A504" s="7" t="s">
        <v>530</v>
      </c>
      <c r="B504">
        <v>41</v>
      </c>
      <c r="D504">
        <v>41</v>
      </c>
      <c r="H504" s="19">
        <v>92</v>
      </c>
      <c r="I504" s="19">
        <f t="shared" si="13"/>
        <v>-0.60705014716169647</v>
      </c>
    </row>
    <row r="505" spans="1:9" x14ac:dyDescent="0.3">
      <c r="A505" s="7" t="s">
        <v>574</v>
      </c>
      <c r="B505">
        <v>454</v>
      </c>
      <c r="D505">
        <v>454</v>
      </c>
      <c r="H505" s="19">
        <v>1887</v>
      </c>
      <c r="I505" s="19">
        <f t="shared" si="13"/>
        <v>0.80273188192133471</v>
      </c>
    </row>
    <row r="506" spans="1:9" x14ac:dyDescent="0.3">
      <c r="A506" s="7" t="s">
        <v>925</v>
      </c>
      <c r="C506">
        <v>247</v>
      </c>
      <c r="D506">
        <v>247</v>
      </c>
      <c r="H506" s="19">
        <v>1782</v>
      </c>
      <c r="I506" s="19">
        <f t="shared" si="13"/>
        <v>0.72026552367413788</v>
      </c>
    </row>
    <row r="507" spans="1:9" x14ac:dyDescent="0.3">
      <c r="A507" s="7" t="s">
        <v>1575</v>
      </c>
      <c r="C507">
        <v>216</v>
      </c>
      <c r="D507">
        <v>216</v>
      </c>
      <c r="H507" s="19">
        <v>138</v>
      </c>
      <c r="I507" s="19">
        <f t="shared" si="13"/>
        <v>-0.57092202831054362</v>
      </c>
    </row>
    <row r="508" spans="1:9" x14ac:dyDescent="0.3">
      <c r="A508" s="7" t="s">
        <v>1565</v>
      </c>
      <c r="C508">
        <v>198</v>
      </c>
      <c r="D508">
        <v>198</v>
      </c>
      <c r="H508" s="19">
        <v>3727</v>
      </c>
      <c r="I508" s="19">
        <f t="shared" si="13"/>
        <v>2.2478566359674503</v>
      </c>
    </row>
    <row r="509" spans="1:9" x14ac:dyDescent="0.3">
      <c r="A509" s="7" t="s">
        <v>905</v>
      </c>
      <c r="B509">
        <v>747</v>
      </c>
      <c r="D509">
        <v>747</v>
      </c>
      <c r="H509" s="19">
        <v>199</v>
      </c>
      <c r="I509" s="19">
        <f t="shared" si="13"/>
        <v>-0.52301300113836258</v>
      </c>
    </row>
    <row r="510" spans="1:9" x14ac:dyDescent="0.3">
      <c r="A510" s="7" t="s">
        <v>1464</v>
      </c>
      <c r="C510">
        <v>103</v>
      </c>
      <c r="D510">
        <v>103</v>
      </c>
      <c r="H510" s="19">
        <v>98</v>
      </c>
      <c r="I510" s="19">
        <f t="shared" si="13"/>
        <v>-0.60233778383328518</v>
      </c>
    </row>
    <row r="511" spans="1:9" x14ac:dyDescent="0.3">
      <c r="A511" s="7" t="s">
        <v>1230</v>
      </c>
      <c r="B511">
        <v>157</v>
      </c>
      <c r="D511">
        <v>157</v>
      </c>
      <c r="H511" s="19">
        <v>43</v>
      </c>
      <c r="I511" s="19">
        <f t="shared" si="13"/>
        <v>-0.64553444767705492</v>
      </c>
    </row>
    <row r="512" spans="1:9" x14ac:dyDescent="0.3">
      <c r="A512" s="7" t="s">
        <v>1050</v>
      </c>
      <c r="B512">
        <v>1796</v>
      </c>
      <c r="D512">
        <v>1796</v>
      </c>
      <c r="H512" s="19">
        <v>190</v>
      </c>
      <c r="I512" s="19">
        <f t="shared" si="13"/>
        <v>-0.53008154613097946</v>
      </c>
    </row>
    <row r="513" spans="1:9" x14ac:dyDescent="0.3">
      <c r="A513" s="7" t="s">
        <v>1440</v>
      </c>
      <c r="C513">
        <v>820</v>
      </c>
      <c r="D513">
        <v>820</v>
      </c>
      <c r="H513" s="19">
        <v>222</v>
      </c>
      <c r="I513" s="19">
        <f t="shared" si="13"/>
        <v>-0.50494894171278615</v>
      </c>
    </row>
    <row r="514" spans="1:9" x14ac:dyDescent="0.3">
      <c r="A514" s="7" t="s">
        <v>1009</v>
      </c>
      <c r="B514">
        <v>1538</v>
      </c>
      <c r="D514">
        <v>1538</v>
      </c>
      <c r="H514" s="19">
        <v>192</v>
      </c>
      <c r="I514" s="19">
        <f t="shared" si="13"/>
        <v>-0.5285107583548424</v>
      </c>
    </row>
    <row r="515" spans="1:9" x14ac:dyDescent="0.3">
      <c r="A515" s="7" t="s">
        <v>1486</v>
      </c>
      <c r="C515">
        <v>121</v>
      </c>
      <c r="D515">
        <v>121</v>
      </c>
      <c r="H515" s="19">
        <v>110</v>
      </c>
      <c r="I515" s="19">
        <f t="shared" si="13"/>
        <v>-0.5929130571764627</v>
      </c>
    </row>
    <row r="516" spans="1:9" x14ac:dyDescent="0.3">
      <c r="A516" s="7" t="s">
        <v>29</v>
      </c>
      <c r="B516">
        <v>24</v>
      </c>
      <c r="D516">
        <v>24</v>
      </c>
      <c r="H516" s="19">
        <v>4233</v>
      </c>
      <c r="I516" s="19">
        <f t="shared" si="13"/>
        <v>2.645265943330132</v>
      </c>
    </row>
    <row r="517" spans="1:9" x14ac:dyDescent="0.3">
      <c r="A517" s="7" t="s">
        <v>720</v>
      </c>
      <c r="C517">
        <v>1113</v>
      </c>
      <c r="D517">
        <v>1113</v>
      </c>
      <c r="H517" s="19">
        <v>116</v>
      </c>
      <c r="I517" s="19">
        <f t="shared" si="13"/>
        <v>-0.58820069384805151</v>
      </c>
    </row>
    <row r="518" spans="1:9" x14ac:dyDescent="0.3">
      <c r="A518" s="7" t="s">
        <v>974</v>
      </c>
      <c r="C518">
        <v>2105</v>
      </c>
      <c r="D518">
        <v>2105</v>
      </c>
      <c r="H518" s="19">
        <v>5203</v>
      </c>
      <c r="I518" s="19">
        <f t="shared" ref="I518:I560" si="14">STANDARDIZE(H518,$U$4,$U$12)</f>
        <v>3.4070980147566168</v>
      </c>
    </row>
    <row r="519" spans="1:9" x14ac:dyDescent="0.3">
      <c r="A519" s="7" t="s">
        <v>24</v>
      </c>
      <c r="C519">
        <v>1425</v>
      </c>
      <c r="D519">
        <v>1425</v>
      </c>
      <c r="H519" s="19">
        <v>1137</v>
      </c>
      <c r="I519" s="19">
        <f t="shared" si="14"/>
        <v>0.21368646586992893</v>
      </c>
    </row>
    <row r="520" spans="1:9" x14ac:dyDescent="0.3">
      <c r="A520" s="7" t="s">
        <v>520</v>
      </c>
      <c r="C520">
        <v>149</v>
      </c>
      <c r="D520">
        <v>149</v>
      </c>
      <c r="H520" s="19">
        <v>194</v>
      </c>
      <c r="I520" s="19">
        <f t="shared" si="14"/>
        <v>-0.52693997057870523</v>
      </c>
    </row>
    <row r="521" spans="1:9" x14ac:dyDescent="0.3">
      <c r="A521" s="7" t="s">
        <v>1149</v>
      </c>
      <c r="B521">
        <v>92</v>
      </c>
      <c r="D521">
        <v>92</v>
      </c>
      <c r="H521" s="19">
        <v>138</v>
      </c>
      <c r="I521" s="19">
        <f t="shared" si="14"/>
        <v>-0.57092202831054362</v>
      </c>
    </row>
    <row r="522" spans="1:9" x14ac:dyDescent="0.3">
      <c r="A522" s="7" t="s">
        <v>1515</v>
      </c>
      <c r="B522">
        <v>191</v>
      </c>
      <c r="D522">
        <v>191</v>
      </c>
      <c r="H522" s="19">
        <v>183</v>
      </c>
      <c r="I522" s="19">
        <f t="shared" si="14"/>
        <v>-0.53557930334745918</v>
      </c>
    </row>
    <row r="523" spans="1:9" x14ac:dyDescent="0.3">
      <c r="A523" s="7" t="s">
        <v>1581</v>
      </c>
      <c r="C523">
        <v>2353</v>
      </c>
      <c r="D523">
        <v>2353</v>
      </c>
      <c r="H523" s="19">
        <v>111</v>
      </c>
      <c r="I523" s="19">
        <f t="shared" si="14"/>
        <v>-0.59212766328839417</v>
      </c>
    </row>
    <row r="524" spans="1:9" x14ac:dyDescent="0.3">
      <c r="A524" s="7" t="s">
        <v>814</v>
      </c>
      <c r="C524">
        <v>155</v>
      </c>
      <c r="D524">
        <v>155</v>
      </c>
      <c r="H524" s="19">
        <v>80</v>
      </c>
      <c r="I524" s="19">
        <f t="shared" si="14"/>
        <v>-0.61647487381851895</v>
      </c>
    </row>
    <row r="525" spans="1:9" x14ac:dyDescent="0.3">
      <c r="A525" s="7" t="s">
        <v>590</v>
      </c>
      <c r="C525">
        <v>87</v>
      </c>
      <c r="D525">
        <v>87</v>
      </c>
      <c r="H525" s="19">
        <v>110</v>
      </c>
      <c r="I525" s="19">
        <f t="shared" si="14"/>
        <v>-0.5929130571764627</v>
      </c>
    </row>
    <row r="526" spans="1:9" x14ac:dyDescent="0.3">
      <c r="A526" s="7" t="s">
        <v>1278</v>
      </c>
      <c r="B526">
        <v>1198</v>
      </c>
      <c r="D526">
        <v>1198</v>
      </c>
      <c r="H526" s="19">
        <v>222</v>
      </c>
      <c r="I526" s="19">
        <f t="shared" si="14"/>
        <v>-0.50494894171278615</v>
      </c>
    </row>
    <row r="527" spans="1:9" x14ac:dyDescent="0.3">
      <c r="A527" s="7" t="s">
        <v>1727</v>
      </c>
      <c r="C527">
        <v>110</v>
      </c>
      <c r="D527">
        <v>110</v>
      </c>
      <c r="H527" s="19">
        <v>122</v>
      </c>
      <c r="I527" s="19">
        <f t="shared" si="14"/>
        <v>-0.58348833051964022</v>
      </c>
    </row>
    <row r="528" spans="1:9" x14ac:dyDescent="0.3">
      <c r="A528" s="7" t="s">
        <v>1685</v>
      </c>
      <c r="C528">
        <v>194</v>
      </c>
      <c r="D528">
        <v>194</v>
      </c>
      <c r="H528" s="19">
        <v>206</v>
      </c>
      <c r="I528" s="19">
        <f t="shared" si="14"/>
        <v>-0.51751524392188275</v>
      </c>
    </row>
    <row r="529" spans="1:9" x14ac:dyDescent="0.3">
      <c r="A529" s="7" t="s">
        <v>678</v>
      </c>
      <c r="C529">
        <v>223</v>
      </c>
      <c r="D529">
        <v>223</v>
      </c>
      <c r="H529" s="19">
        <v>1561</v>
      </c>
      <c r="I529" s="19">
        <f t="shared" si="14"/>
        <v>0.54669347441099037</v>
      </c>
    </row>
    <row r="530" spans="1:9" x14ac:dyDescent="0.3">
      <c r="A530" s="7" t="s">
        <v>834</v>
      </c>
      <c r="B530">
        <v>151</v>
      </c>
      <c r="D530">
        <v>151</v>
      </c>
      <c r="H530" s="19">
        <v>107</v>
      </c>
      <c r="I530" s="19">
        <f t="shared" si="14"/>
        <v>-0.5952692388406684</v>
      </c>
    </row>
    <row r="531" spans="1:9" x14ac:dyDescent="0.3">
      <c r="A531" s="7" t="s">
        <v>929</v>
      </c>
      <c r="C531">
        <v>3131</v>
      </c>
      <c r="D531">
        <v>3131</v>
      </c>
      <c r="H531" s="19">
        <v>432</v>
      </c>
      <c r="I531" s="19">
        <f t="shared" si="14"/>
        <v>-0.34001622521839253</v>
      </c>
    </row>
    <row r="532" spans="1:9" x14ac:dyDescent="0.3">
      <c r="A532" s="7" t="s">
        <v>694</v>
      </c>
      <c r="B532">
        <v>2468</v>
      </c>
      <c r="D532">
        <v>2468</v>
      </c>
      <c r="H532" s="19">
        <v>96</v>
      </c>
      <c r="I532" s="19">
        <f t="shared" si="14"/>
        <v>-0.60390857160942235</v>
      </c>
    </row>
    <row r="533" spans="1:9" x14ac:dyDescent="0.3">
      <c r="A533" s="7" t="s">
        <v>758</v>
      </c>
      <c r="C533">
        <v>1703</v>
      </c>
      <c r="D533">
        <v>1703</v>
      </c>
      <c r="H533" s="19">
        <v>170</v>
      </c>
      <c r="I533" s="19">
        <f t="shared" si="14"/>
        <v>-0.5457894238923503</v>
      </c>
    </row>
    <row r="534" spans="1:9" x14ac:dyDescent="0.3">
      <c r="A534" s="7" t="s">
        <v>1746</v>
      </c>
      <c r="C534">
        <v>225</v>
      </c>
      <c r="D534">
        <v>225</v>
      </c>
      <c r="H534" s="19">
        <v>80</v>
      </c>
      <c r="I534" s="19">
        <f t="shared" si="14"/>
        <v>-0.61647487381851895</v>
      </c>
    </row>
    <row r="535" spans="1:9" x14ac:dyDescent="0.3">
      <c r="A535" s="7" t="s">
        <v>512</v>
      </c>
      <c r="C535">
        <v>101</v>
      </c>
      <c r="D535">
        <v>101</v>
      </c>
      <c r="H535" s="19">
        <v>319</v>
      </c>
      <c r="I535" s="19">
        <f t="shared" si="14"/>
        <v>-0.42876573457013767</v>
      </c>
    </row>
    <row r="536" spans="1:9" x14ac:dyDescent="0.3">
      <c r="A536" s="7" t="s">
        <v>1687</v>
      </c>
      <c r="C536">
        <v>82</v>
      </c>
      <c r="D536">
        <v>82</v>
      </c>
      <c r="H536" s="19">
        <v>92</v>
      </c>
      <c r="I536" s="19">
        <f t="shared" si="14"/>
        <v>-0.60705014716169647</v>
      </c>
    </row>
    <row r="537" spans="1:9" x14ac:dyDescent="0.3">
      <c r="A537" s="7" t="s">
        <v>113</v>
      </c>
      <c r="C537">
        <v>1965</v>
      </c>
      <c r="D537">
        <v>1965</v>
      </c>
      <c r="H537" s="19">
        <v>1354</v>
      </c>
      <c r="I537" s="19">
        <f t="shared" si="14"/>
        <v>0.38411693958080234</v>
      </c>
    </row>
    <row r="538" spans="1:9" x14ac:dyDescent="0.3">
      <c r="A538" s="7" t="s">
        <v>1558</v>
      </c>
      <c r="C538">
        <v>166</v>
      </c>
      <c r="D538">
        <v>166</v>
      </c>
      <c r="H538" s="19">
        <v>1015</v>
      </c>
      <c r="I538" s="19">
        <f t="shared" si="14"/>
        <v>0.11786841152556692</v>
      </c>
    </row>
    <row r="539" spans="1:9" x14ac:dyDescent="0.3">
      <c r="A539" s="7" t="s">
        <v>204</v>
      </c>
      <c r="C539">
        <v>330</v>
      </c>
      <c r="D539">
        <v>330</v>
      </c>
      <c r="H539" s="19">
        <v>101</v>
      </c>
      <c r="I539" s="19">
        <f t="shared" si="14"/>
        <v>-0.59998160216907959</v>
      </c>
    </row>
    <row r="540" spans="1:9" x14ac:dyDescent="0.3">
      <c r="A540" s="7" t="s">
        <v>1567</v>
      </c>
      <c r="B540">
        <v>248</v>
      </c>
      <c r="D540">
        <v>248</v>
      </c>
      <c r="H540" s="19">
        <v>165</v>
      </c>
      <c r="I540" s="19">
        <f t="shared" si="14"/>
        <v>-0.54971639333269295</v>
      </c>
    </row>
    <row r="541" spans="1:9" x14ac:dyDescent="0.3">
      <c r="A541" s="7" t="s">
        <v>1496</v>
      </c>
      <c r="C541">
        <v>122</v>
      </c>
      <c r="D541">
        <v>122</v>
      </c>
      <c r="H541" s="19">
        <v>234</v>
      </c>
      <c r="I541" s="19">
        <f t="shared" si="14"/>
        <v>-0.49552421505596361</v>
      </c>
    </row>
    <row r="542" spans="1:9" x14ac:dyDescent="0.3">
      <c r="A542" s="7" t="s">
        <v>1452</v>
      </c>
      <c r="C542">
        <v>168</v>
      </c>
      <c r="D542">
        <v>168</v>
      </c>
      <c r="H542" s="19">
        <v>239</v>
      </c>
      <c r="I542" s="19">
        <f t="shared" si="14"/>
        <v>-0.4915972456156209</v>
      </c>
    </row>
    <row r="543" spans="1:9" x14ac:dyDescent="0.3">
      <c r="A543" s="7" t="s">
        <v>487</v>
      </c>
      <c r="B543">
        <v>934</v>
      </c>
      <c r="D543">
        <v>934</v>
      </c>
      <c r="H543" s="19">
        <v>480</v>
      </c>
      <c r="I543" s="19">
        <f t="shared" si="14"/>
        <v>-0.30231731859110256</v>
      </c>
    </row>
    <row r="544" spans="1:9" x14ac:dyDescent="0.3">
      <c r="A544" s="7" t="s">
        <v>1896</v>
      </c>
      <c r="C544">
        <v>144</v>
      </c>
      <c r="D544">
        <v>144</v>
      </c>
      <c r="H544" s="19">
        <v>369</v>
      </c>
      <c r="I544" s="19">
        <f t="shared" si="14"/>
        <v>-0.38949604016671058</v>
      </c>
    </row>
    <row r="545" spans="1:9" x14ac:dyDescent="0.3">
      <c r="A545" s="7" t="s">
        <v>1427</v>
      </c>
      <c r="B545">
        <v>79</v>
      </c>
      <c r="D545">
        <v>79</v>
      </c>
      <c r="H545" s="19">
        <v>1605</v>
      </c>
      <c r="I545" s="19">
        <f t="shared" si="14"/>
        <v>0.58125080548600616</v>
      </c>
    </row>
    <row r="546" spans="1:9" x14ac:dyDescent="0.3">
      <c r="A546" s="7" t="s">
        <v>1040</v>
      </c>
      <c r="B546">
        <v>54</v>
      </c>
      <c r="D546">
        <v>54</v>
      </c>
      <c r="H546" s="19">
        <v>65</v>
      </c>
      <c r="I546" s="19">
        <f t="shared" si="14"/>
        <v>-0.62825578213954703</v>
      </c>
    </row>
    <row r="547" spans="1:9" x14ac:dyDescent="0.3">
      <c r="A547" s="7" t="s">
        <v>1078</v>
      </c>
      <c r="B547">
        <v>846</v>
      </c>
      <c r="D547">
        <v>846</v>
      </c>
      <c r="H547" s="19">
        <v>40</v>
      </c>
      <c r="I547" s="19">
        <f t="shared" si="14"/>
        <v>-0.64789062934126063</v>
      </c>
    </row>
    <row r="548" spans="1:9" x14ac:dyDescent="0.3">
      <c r="A548" s="7" t="s">
        <v>1196</v>
      </c>
      <c r="B548">
        <v>64</v>
      </c>
      <c r="D548">
        <v>64</v>
      </c>
      <c r="H548" s="19">
        <v>2120</v>
      </c>
      <c r="I548" s="19">
        <f t="shared" si="14"/>
        <v>0.98572865784130481</v>
      </c>
    </row>
    <row r="549" spans="1:9" x14ac:dyDescent="0.3">
      <c r="A549" s="7" t="s">
        <v>1450</v>
      </c>
      <c r="C549">
        <v>1345</v>
      </c>
      <c r="D549">
        <v>1345</v>
      </c>
      <c r="H549" s="19">
        <v>295</v>
      </c>
      <c r="I549" s="19">
        <f t="shared" si="14"/>
        <v>-0.44761518788378263</v>
      </c>
    </row>
    <row r="550" spans="1:9" x14ac:dyDescent="0.3">
      <c r="A550" s="7" t="s">
        <v>184</v>
      </c>
      <c r="C550">
        <v>246</v>
      </c>
      <c r="D550">
        <v>246</v>
      </c>
      <c r="H550" s="19">
        <v>126</v>
      </c>
      <c r="I550" s="19">
        <f t="shared" si="14"/>
        <v>-0.5803467549673661</v>
      </c>
    </row>
    <row r="551" spans="1:9" x14ac:dyDescent="0.3">
      <c r="A551" s="7" t="s">
        <v>600</v>
      </c>
      <c r="B551">
        <v>15</v>
      </c>
      <c r="D551">
        <v>15</v>
      </c>
      <c r="H551" s="19">
        <v>203</v>
      </c>
      <c r="I551" s="19">
        <f t="shared" si="14"/>
        <v>-0.51987142558608845</v>
      </c>
    </row>
    <row r="552" spans="1:9" x14ac:dyDescent="0.3">
      <c r="A552" s="7" t="s">
        <v>479</v>
      </c>
      <c r="C552">
        <v>4289</v>
      </c>
      <c r="D552">
        <v>4289</v>
      </c>
      <c r="H552" s="19">
        <v>131</v>
      </c>
      <c r="I552" s="19">
        <f t="shared" si="14"/>
        <v>-0.57641978552702333</v>
      </c>
    </row>
    <row r="553" spans="1:9" x14ac:dyDescent="0.3">
      <c r="A553" s="7" t="s">
        <v>952</v>
      </c>
      <c r="B553">
        <v>31</v>
      </c>
      <c r="D553">
        <v>31</v>
      </c>
      <c r="H553" s="19">
        <v>128</v>
      </c>
      <c r="I553" s="19">
        <f t="shared" si="14"/>
        <v>-0.57877596719122903</v>
      </c>
    </row>
    <row r="554" spans="1:9" x14ac:dyDescent="0.3">
      <c r="A554" s="7" t="s">
        <v>2011</v>
      </c>
      <c r="C554">
        <v>132</v>
      </c>
      <c r="D554">
        <v>132</v>
      </c>
      <c r="H554" s="19">
        <v>131</v>
      </c>
      <c r="I554" s="19">
        <f t="shared" si="14"/>
        <v>-0.57641978552702333</v>
      </c>
    </row>
    <row r="555" spans="1:9" x14ac:dyDescent="0.3">
      <c r="A555" s="7" t="s">
        <v>1105</v>
      </c>
      <c r="B555">
        <v>1784</v>
      </c>
      <c r="D555">
        <v>1784</v>
      </c>
      <c r="H555" s="19">
        <v>1460</v>
      </c>
      <c r="I555" s="19">
        <f t="shared" si="14"/>
        <v>0.46736869171606765</v>
      </c>
    </row>
    <row r="556" spans="1:9" x14ac:dyDescent="0.3">
      <c r="A556" s="7" t="s">
        <v>1743</v>
      </c>
      <c r="C556">
        <v>452</v>
      </c>
      <c r="D556">
        <v>452</v>
      </c>
      <c r="H556" s="19">
        <v>2985</v>
      </c>
      <c r="I556" s="19">
        <f t="shared" si="14"/>
        <v>1.6650943710205928</v>
      </c>
    </row>
    <row r="557" spans="1:9" x14ac:dyDescent="0.3">
      <c r="A557" s="7" t="s">
        <v>176</v>
      </c>
      <c r="B557">
        <v>38</v>
      </c>
      <c r="D557">
        <v>38</v>
      </c>
      <c r="H557" s="19">
        <v>144</v>
      </c>
      <c r="I557" s="19">
        <f t="shared" si="14"/>
        <v>-0.56620966498213232</v>
      </c>
    </row>
    <row r="558" spans="1:9" x14ac:dyDescent="0.3">
      <c r="A558" s="7" t="s">
        <v>346</v>
      </c>
      <c r="C558">
        <v>199</v>
      </c>
      <c r="D558">
        <v>199</v>
      </c>
      <c r="H558" s="19">
        <v>2013</v>
      </c>
      <c r="I558" s="19">
        <f t="shared" si="14"/>
        <v>0.90169151181797091</v>
      </c>
    </row>
    <row r="559" spans="1:9" x14ac:dyDescent="0.3">
      <c r="A559" s="7" t="s">
        <v>1591</v>
      </c>
      <c r="C559">
        <v>174</v>
      </c>
      <c r="D559">
        <v>174</v>
      </c>
      <c r="H559" s="19">
        <v>2441</v>
      </c>
      <c r="I559" s="19">
        <f t="shared" si="14"/>
        <v>1.2378400959113065</v>
      </c>
    </row>
    <row r="560" spans="1:9" x14ac:dyDescent="0.3">
      <c r="A560" s="7" t="s">
        <v>1940</v>
      </c>
      <c r="C560">
        <v>80</v>
      </c>
      <c r="D560">
        <v>80</v>
      </c>
      <c r="H560" s="19">
        <v>163</v>
      </c>
      <c r="I560" s="19">
        <f t="shared" si="14"/>
        <v>-0.55128718110883002</v>
      </c>
    </row>
    <row r="561" spans="1:4" x14ac:dyDescent="0.3">
      <c r="A561" s="7" t="s">
        <v>1782</v>
      </c>
      <c r="B561">
        <v>67</v>
      </c>
      <c r="D561">
        <v>67</v>
      </c>
    </row>
    <row r="562" spans="1:4" x14ac:dyDescent="0.3">
      <c r="A562" s="7" t="s">
        <v>1689</v>
      </c>
      <c r="B562">
        <v>70</v>
      </c>
      <c r="D562">
        <v>70</v>
      </c>
    </row>
    <row r="563" spans="1:4" x14ac:dyDescent="0.3">
      <c r="A563" s="7" t="s">
        <v>1119</v>
      </c>
      <c r="C563">
        <v>1052</v>
      </c>
      <c r="D563">
        <v>1052</v>
      </c>
    </row>
    <row r="564" spans="1:4" x14ac:dyDescent="0.3">
      <c r="A564" s="7" t="s">
        <v>1585</v>
      </c>
      <c r="B564">
        <v>10</v>
      </c>
      <c r="D564">
        <v>10</v>
      </c>
    </row>
    <row r="565" spans="1:4" x14ac:dyDescent="0.3">
      <c r="A565" s="7" t="s">
        <v>999</v>
      </c>
      <c r="B565">
        <v>1120</v>
      </c>
      <c r="D565">
        <v>1120</v>
      </c>
    </row>
    <row r="566" spans="1:4" x14ac:dyDescent="0.3">
      <c r="A566" s="7" t="s">
        <v>1366</v>
      </c>
      <c r="B566">
        <v>131</v>
      </c>
      <c r="D566">
        <v>131</v>
      </c>
    </row>
    <row r="567" spans="1:4" x14ac:dyDescent="0.3">
      <c r="A567" s="7" t="s">
        <v>1394</v>
      </c>
      <c r="B567">
        <v>111</v>
      </c>
      <c r="D567">
        <v>111</v>
      </c>
    </row>
    <row r="568" spans="1:4" x14ac:dyDescent="0.3">
      <c r="A568" s="7" t="s">
        <v>1423</v>
      </c>
      <c r="B568">
        <v>77</v>
      </c>
      <c r="D568">
        <v>77</v>
      </c>
    </row>
    <row r="569" spans="1:4" x14ac:dyDescent="0.3">
      <c r="A569" s="7" t="s">
        <v>847</v>
      </c>
      <c r="C569">
        <v>123</v>
      </c>
      <c r="D569">
        <v>123</v>
      </c>
    </row>
    <row r="570" spans="1:4" x14ac:dyDescent="0.3">
      <c r="A570" s="7" t="s">
        <v>750</v>
      </c>
      <c r="B570">
        <v>923</v>
      </c>
      <c r="D570">
        <v>923</v>
      </c>
    </row>
    <row r="571" spans="1:4" x14ac:dyDescent="0.3">
      <c r="A571" s="7" t="s">
        <v>1517</v>
      </c>
      <c r="B571">
        <v>16</v>
      </c>
      <c r="D571">
        <v>16</v>
      </c>
    </row>
    <row r="572" spans="1:4" x14ac:dyDescent="0.3">
      <c r="A572" s="7" t="s">
        <v>1399</v>
      </c>
      <c r="B572">
        <v>2955</v>
      </c>
      <c r="D572">
        <v>2955</v>
      </c>
    </row>
    <row r="573" spans="1:4" x14ac:dyDescent="0.3">
      <c r="A573" s="7" t="s">
        <v>1403</v>
      </c>
      <c r="C573">
        <v>103</v>
      </c>
      <c r="D573">
        <v>103</v>
      </c>
    </row>
    <row r="574" spans="1:4" x14ac:dyDescent="0.3">
      <c r="A574" s="7" t="s">
        <v>1417</v>
      </c>
      <c r="C574">
        <v>69</v>
      </c>
      <c r="D574">
        <v>69</v>
      </c>
    </row>
    <row r="575" spans="1:4" x14ac:dyDescent="0.3">
      <c r="A575" s="7" t="s">
        <v>997</v>
      </c>
      <c r="C575">
        <v>211</v>
      </c>
      <c r="D575">
        <v>211</v>
      </c>
    </row>
    <row r="576" spans="1:4" x14ac:dyDescent="0.3">
      <c r="A576" s="7" t="s">
        <v>396</v>
      </c>
      <c r="B576">
        <v>26</v>
      </c>
      <c r="D576">
        <v>26</v>
      </c>
    </row>
    <row r="577" spans="1:4" x14ac:dyDescent="0.3">
      <c r="A577" s="7" t="s">
        <v>840</v>
      </c>
      <c r="C577">
        <v>34</v>
      </c>
      <c r="D577">
        <v>34</v>
      </c>
    </row>
    <row r="578" spans="1:4" x14ac:dyDescent="0.3">
      <c r="A578" s="7" t="s">
        <v>794</v>
      </c>
      <c r="B578">
        <v>2176</v>
      </c>
      <c r="D578">
        <v>2176</v>
      </c>
    </row>
    <row r="579" spans="1:4" x14ac:dyDescent="0.3">
      <c r="A579" s="7" t="s">
        <v>724</v>
      </c>
      <c r="B579">
        <v>1072</v>
      </c>
      <c r="D579">
        <v>1072</v>
      </c>
    </row>
    <row r="580" spans="1:4" x14ac:dyDescent="0.3">
      <c r="A580" s="7" t="s">
        <v>1960</v>
      </c>
      <c r="C580">
        <v>207</v>
      </c>
      <c r="D580">
        <v>207</v>
      </c>
    </row>
    <row r="581" spans="1:4" x14ac:dyDescent="0.3">
      <c r="A581" s="7" t="s">
        <v>45</v>
      </c>
      <c r="C581">
        <v>1613</v>
      </c>
      <c r="D581">
        <v>1613</v>
      </c>
    </row>
    <row r="582" spans="1:4" x14ac:dyDescent="0.3">
      <c r="A582" s="7" t="s">
        <v>980</v>
      </c>
      <c r="C582">
        <v>42</v>
      </c>
      <c r="D582">
        <v>42</v>
      </c>
    </row>
    <row r="583" spans="1:4" x14ac:dyDescent="0.3">
      <c r="A583" s="7" t="s">
        <v>18</v>
      </c>
      <c r="C583">
        <v>158</v>
      </c>
      <c r="D583">
        <v>158</v>
      </c>
    </row>
    <row r="584" spans="1:4" x14ac:dyDescent="0.3">
      <c r="A584" s="7" t="s">
        <v>412</v>
      </c>
      <c r="C584">
        <v>2107</v>
      </c>
      <c r="D584">
        <v>2107</v>
      </c>
    </row>
    <row r="585" spans="1:4" x14ac:dyDescent="0.3">
      <c r="A585" s="7" t="s">
        <v>986</v>
      </c>
      <c r="C585">
        <v>159</v>
      </c>
      <c r="D585">
        <v>159</v>
      </c>
    </row>
    <row r="586" spans="1:4" x14ac:dyDescent="0.3">
      <c r="A586" s="7" t="s">
        <v>1637</v>
      </c>
      <c r="C586">
        <v>106</v>
      </c>
      <c r="D586">
        <v>106</v>
      </c>
    </row>
    <row r="587" spans="1:4" x14ac:dyDescent="0.3">
      <c r="A587" s="7" t="s">
        <v>1454</v>
      </c>
      <c r="C587">
        <v>137</v>
      </c>
      <c r="D587">
        <v>137</v>
      </c>
    </row>
    <row r="588" spans="1:4" x14ac:dyDescent="0.3">
      <c r="A588" s="7" t="s">
        <v>1790</v>
      </c>
      <c r="C588">
        <v>53</v>
      </c>
      <c r="D588">
        <v>53</v>
      </c>
    </row>
    <row r="589" spans="1:4" x14ac:dyDescent="0.3">
      <c r="A589" s="7" t="s">
        <v>38</v>
      </c>
      <c r="B589">
        <v>18</v>
      </c>
      <c r="D589">
        <v>18</v>
      </c>
    </row>
    <row r="590" spans="1:4" x14ac:dyDescent="0.3">
      <c r="A590" s="7" t="s">
        <v>1252</v>
      </c>
      <c r="C590">
        <v>107</v>
      </c>
      <c r="D590">
        <v>107</v>
      </c>
    </row>
    <row r="591" spans="1:4" x14ac:dyDescent="0.3">
      <c r="A591" s="7" t="s">
        <v>2008</v>
      </c>
      <c r="B591">
        <v>64</v>
      </c>
      <c r="D591">
        <v>64</v>
      </c>
    </row>
    <row r="592" spans="1:4" x14ac:dyDescent="0.3">
      <c r="A592" s="7" t="s">
        <v>454</v>
      </c>
      <c r="C592">
        <v>157</v>
      </c>
      <c r="D592">
        <v>157</v>
      </c>
    </row>
    <row r="593" spans="1:4" x14ac:dyDescent="0.3">
      <c r="A593" s="7" t="s">
        <v>838</v>
      </c>
      <c r="C593">
        <v>3059</v>
      </c>
      <c r="D593">
        <v>3059</v>
      </c>
    </row>
    <row r="594" spans="1:4" x14ac:dyDescent="0.3">
      <c r="A594" s="7" t="s">
        <v>493</v>
      </c>
      <c r="B594">
        <v>17</v>
      </c>
      <c r="D594">
        <v>17</v>
      </c>
    </row>
    <row r="595" spans="1:4" x14ac:dyDescent="0.3">
      <c r="A595" s="7" t="s">
        <v>1476</v>
      </c>
      <c r="C595">
        <v>123</v>
      </c>
      <c r="D595">
        <v>123</v>
      </c>
    </row>
    <row r="596" spans="1:4" x14ac:dyDescent="0.3">
      <c r="A596" s="7" t="s">
        <v>716</v>
      </c>
      <c r="C596">
        <v>470</v>
      </c>
      <c r="D596">
        <v>470</v>
      </c>
    </row>
    <row r="597" spans="1:4" x14ac:dyDescent="0.3">
      <c r="A597" s="7" t="s">
        <v>950</v>
      </c>
      <c r="C597">
        <v>6286</v>
      </c>
      <c r="D597">
        <v>6286</v>
      </c>
    </row>
    <row r="598" spans="1:4" x14ac:dyDescent="0.3">
      <c r="A598" s="7" t="s">
        <v>1656</v>
      </c>
      <c r="B598">
        <v>679</v>
      </c>
      <c r="D598">
        <v>679</v>
      </c>
    </row>
    <row r="599" spans="1:4" x14ac:dyDescent="0.3">
      <c r="A599" s="7" t="s">
        <v>448</v>
      </c>
      <c r="B599">
        <v>168</v>
      </c>
      <c r="D599">
        <v>168</v>
      </c>
    </row>
    <row r="600" spans="1:4" x14ac:dyDescent="0.3">
      <c r="A600" s="7" t="s">
        <v>1808</v>
      </c>
      <c r="C600">
        <v>290</v>
      </c>
      <c r="D600">
        <v>290</v>
      </c>
    </row>
    <row r="601" spans="1:4" x14ac:dyDescent="0.3">
      <c r="A601" s="7" t="s">
        <v>424</v>
      </c>
      <c r="B601">
        <v>886</v>
      </c>
      <c r="D601">
        <v>886</v>
      </c>
    </row>
    <row r="602" spans="1:4" x14ac:dyDescent="0.3">
      <c r="A602" s="7" t="s">
        <v>354</v>
      </c>
      <c r="B602">
        <v>1467</v>
      </c>
      <c r="D602">
        <v>1467</v>
      </c>
    </row>
    <row r="603" spans="1:4" x14ac:dyDescent="0.3">
      <c r="A603" s="7" t="s">
        <v>1192</v>
      </c>
      <c r="C603">
        <v>144</v>
      </c>
      <c r="D603">
        <v>144</v>
      </c>
    </row>
    <row r="604" spans="1:4" x14ac:dyDescent="0.3">
      <c r="A604" s="7" t="s">
        <v>1371</v>
      </c>
      <c r="C604">
        <v>272</v>
      </c>
      <c r="D604">
        <v>272</v>
      </c>
    </row>
    <row r="605" spans="1:4" x14ac:dyDescent="0.3">
      <c r="A605" s="7" t="s">
        <v>706</v>
      </c>
      <c r="B605">
        <v>33</v>
      </c>
      <c r="D605">
        <v>33</v>
      </c>
    </row>
    <row r="606" spans="1:4" x14ac:dyDescent="0.3">
      <c r="A606" s="7" t="s">
        <v>1379</v>
      </c>
      <c r="C606">
        <v>1621</v>
      </c>
      <c r="D606">
        <v>1621</v>
      </c>
    </row>
    <row r="607" spans="1:4" x14ac:dyDescent="0.3">
      <c r="A607" s="7" t="s">
        <v>350</v>
      </c>
      <c r="C607">
        <v>195</v>
      </c>
      <c r="D607">
        <v>195</v>
      </c>
    </row>
    <row r="608" spans="1:4" x14ac:dyDescent="0.3">
      <c r="A608" s="7" t="s">
        <v>1958</v>
      </c>
      <c r="C608">
        <v>155</v>
      </c>
      <c r="D608">
        <v>155</v>
      </c>
    </row>
    <row r="609" spans="1:4" x14ac:dyDescent="0.3">
      <c r="A609" s="7" t="s">
        <v>1444</v>
      </c>
      <c r="C609">
        <v>2038</v>
      </c>
      <c r="D609">
        <v>2038</v>
      </c>
    </row>
    <row r="610" spans="1:4" x14ac:dyDescent="0.3">
      <c r="A610" s="7" t="s">
        <v>556</v>
      </c>
      <c r="C610">
        <v>3175</v>
      </c>
      <c r="D610">
        <v>3175</v>
      </c>
    </row>
    <row r="611" spans="1:4" x14ac:dyDescent="0.3">
      <c r="A611" s="7" t="s">
        <v>1641</v>
      </c>
      <c r="C611">
        <v>233</v>
      </c>
      <c r="D611">
        <v>233</v>
      </c>
    </row>
    <row r="612" spans="1:4" x14ac:dyDescent="0.3">
      <c r="A612" s="7" t="s">
        <v>766</v>
      </c>
      <c r="C612">
        <v>41</v>
      </c>
      <c r="D612">
        <v>41</v>
      </c>
    </row>
    <row r="613" spans="1:4" x14ac:dyDescent="0.3">
      <c r="A613" s="7" t="s">
        <v>54</v>
      </c>
      <c r="B613">
        <v>27</v>
      </c>
      <c r="D613">
        <v>27</v>
      </c>
    </row>
    <row r="614" spans="1:4" x14ac:dyDescent="0.3">
      <c r="A614" s="7" t="s">
        <v>1544</v>
      </c>
      <c r="C614">
        <v>3205</v>
      </c>
      <c r="D614">
        <v>3205</v>
      </c>
    </row>
    <row r="615" spans="1:4" x14ac:dyDescent="0.3">
      <c r="A615" s="7" t="s">
        <v>75</v>
      </c>
      <c r="B615">
        <v>674</v>
      </c>
      <c r="D615">
        <v>674</v>
      </c>
    </row>
    <row r="616" spans="1:4" x14ac:dyDescent="0.3">
      <c r="A616" s="7" t="s">
        <v>446</v>
      </c>
      <c r="C616">
        <v>2183</v>
      </c>
      <c r="D616">
        <v>2183</v>
      </c>
    </row>
    <row r="617" spans="1:4" x14ac:dyDescent="0.3">
      <c r="A617" s="7" t="s">
        <v>804</v>
      </c>
      <c r="C617">
        <v>131</v>
      </c>
      <c r="D617">
        <v>131</v>
      </c>
    </row>
    <row r="618" spans="1:4" x14ac:dyDescent="0.3">
      <c r="A618" s="7" t="s">
        <v>746</v>
      </c>
      <c r="C618">
        <v>191</v>
      </c>
      <c r="D618">
        <v>191</v>
      </c>
    </row>
    <row r="619" spans="1:4" x14ac:dyDescent="0.3">
      <c r="A619" s="7" t="s">
        <v>1272</v>
      </c>
      <c r="C619">
        <v>170</v>
      </c>
      <c r="D619">
        <v>170</v>
      </c>
    </row>
    <row r="620" spans="1:4" x14ac:dyDescent="0.3">
      <c r="A620" s="7" t="s">
        <v>1330</v>
      </c>
      <c r="B620">
        <v>2928</v>
      </c>
      <c r="D620">
        <v>2928</v>
      </c>
    </row>
    <row r="621" spans="1:4" x14ac:dyDescent="0.3">
      <c r="A621" s="7" t="s">
        <v>1932</v>
      </c>
      <c r="C621">
        <v>1559</v>
      </c>
      <c r="D621">
        <v>1559</v>
      </c>
    </row>
    <row r="622" spans="1:4" x14ac:dyDescent="0.3">
      <c r="A622" s="7" t="s">
        <v>660</v>
      </c>
      <c r="C622">
        <v>142</v>
      </c>
      <c r="D622">
        <v>142</v>
      </c>
    </row>
    <row r="623" spans="1:4" x14ac:dyDescent="0.3">
      <c r="A623" s="7" t="s">
        <v>1605</v>
      </c>
      <c r="C623">
        <v>127</v>
      </c>
      <c r="D623">
        <v>127</v>
      </c>
    </row>
    <row r="624" spans="1:4" x14ac:dyDescent="0.3">
      <c r="A624" s="7" t="s">
        <v>1916</v>
      </c>
      <c r="C624">
        <v>114</v>
      </c>
      <c r="D624">
        <v>114</v>
      </c>
    </row>
    <row r="625" spans="1:4" x14ac:dyDescent="0.3">
      <c r="A625" s="7" t="s">
        <v>704</v>
      </c>
      <c r="B625">
        <v>128</v>
      </c>
      <c r="D625">
        <v>128</v>
      </c>
    </row>
    <row r="626" spans="1:4" x14ac:dyDescent="0.3">
      <c r="A626" s="7" t="s">
        <v>1711</v>
      </c>
      <c r="C626">
        <v>157</v>
      </c>
      <c r="D626">
        <v>157</v>
      </c>
    </row>
    <row r="627" spans="1:4" x14ac:dyDescent="0.3">
      <c r="A627" s="7" t="s">
        <v>508</v>
      </c>
      <c r="C627">
        <v>2468</v>
      </c>
      <c r="D627">
        <v>2468</v>
      </c>
    </row>
    <row r="628" spans="1:4" x14ac:dyDescent="0.3">
      <c r="A628" s="7" t="s">
        <v>1207</v>
      </c>
      <c r="B628">
        <v>42</v>
      </c>
      <c r="D628">
        <v>42</v>
      </c>
    </row>
    <row r="629" spans="1:4" x14ac:dyDescent="0.3">
      <c r="A629" s="7" t="s">
        <v>532</v>
      </c>
      <c r="C629">
        <v>1784</v>
      </c>
      <c r="D629">
        <v>1784</v>
      </c>
    </row>
    <row r="630" spans="1:4" x14ac:dyDescent="0.3">
      <c r="A630" s="7" t="s">
        <v>213</v>
      </c>
      <c r="C630">
        <v>180</v>
      </c>
      <c r="D630">
        <v>180</v>
      </c>
    </row>
    <row r="631" spans="1:4" x14ac:dyDescent="0.3">
      <c r="A631" s="7" t="s">
        <v>1719</v>
      </c>
      <c r="B631">
        <v>33</v>
      </c>
      <c r="D631">
        <v>33</v>
      </c>
    </row>
    <row r="632" spans="1:4" x14ac:dyDescent="0.3">
      <c r="A632" s="7" t="s">
        <v>915</v>
      </c>
      <c r="B632">
        <v>792</v>
      </c>
      <c r="D632">
        <v>792</v>
      </c>
    </row>
    <row r="633" spans="1:4" x14ac:dyDescent="0.3">
      <c r="A633" s="7" t="s">
        <v>1209</v>
      </c>
      <c r="C633">
        <v>909</v>
      </c>
      <c r="D633">
        <v>909</v>
      </c>
    </row>
    <row r="634" spans="1:4" x14ac:dyDescent="0.3">
      <c r="A634" s="7" t="s">
        <v>1832</v>
      </c>
      <c r="B634">
        <v>1</v>
      </c>
      <c r="D634">
        <v>1</v>
      </c>
    </row>
    <row r="635" spans="1:4" x14ac:dyDescent="0.3">
      <c r="A635" s="7" t="s">
        <v>301</v>
      </c>
      <c r="C635">
        <v>180</v>
      </c>
      <c r="D635">
        <v>180</v>
      </c>
    </row>
    <row r="636" spans="1:4" x14ac:dyDescent="0.3">
      <c r="A636" s="7" t="s">
        <v>944</v>
      </c>
      <c r="B636">
        <v>605</v>
      </c>
      <c r="D636">
        <v>605</v>
      </c>
    </row>
    <row r="637" spans="1:4" x14ac:dyDescent="0.3">
      <c r="A637" s="7" t="s">
        <v>489</v>
      </c>
      <c r="C637">
        <v>397</v>
      </c>
      <c r="D637">
        <v>397</v>
      </c>
    </row>
    <row r="638" spans="1:4" x14ac:dyDescent="0.3">
      <c r="A638" s="7" t="s">
        <v>1212</v>
      </c>
      <c r="C638">
        <v>136</v>
      </c>
      <c r="D638">
        <v>136</v>
      </c>
    </row>
    <row r="639" spans="1:4" x14ac:dyDescent="0.3">
      <c r="A639" s="7" t="s">
        <v>1492</v>
      </c>
      <c r="C639">
        <v>181</v>
      </c>
      <c r="D639">
        <v>181</v>
      </c>
    </row>
    <row r="640" spans="1:4" x14ac:dyDescent="0.3">
      <c r="A640" s="7" t="s">
        <v>1082</v>
      </c>
      <c r="B640">
        <v>10</v>
      </c>
      <c r="D640">
        <v>10</v>
      </c>
    </row>
    <row r="641" spans="1:4" x14ac:dyDescent="0.3">
      <c r="A641" s="7" t="s">
        <v>1080</v>
      </c>
      <c r="C641">
        <v>319</v>
      </c>
      <c r="D641">
        <v>319</v>
      </c>
    </row>
    <row r="642" spans="1:4" x14ac:dyDescent="0.3">
      <c r="A642" s="7" t="s">
        <v>1860</v>
      </c>
      <c r="B642">
        <v>141</v>
      </c>
      <c r="D642">
        <v>141</v>
      </c>
    </row>
    <row r="643" spans="1:4" x14ac:dyDescent="0.3">
      <c r="A643" s="7" t="s">
        <v>1571</v>
      </c>
      <c r="C643">
        <v>150</v>
      </c>
      <c r="D643">
        <v>150</v>
      </c>
    </row>
    <row r="644" spans="1:4" x14ac:dyDescent="0.3">
      <c r="A644" s="7" t="s">
        <v>780</v>
      </c>
      <c r="C644">
        <v>186</v>
      </c>
      <c r="D644">
        <v>186</v>
      </c>
    </row>
    <row r="645" spans="1:4" x14ac:dyDescent="0.3">
      <c r="A645" s="7" t="s">
        <v>1536</v>
      </c>
      <c r="B645">
        <v>1</v>
      </c>
      <c r="D645">
        <v>1</v>
      </c>
    </row>
    <row r="646" spans="1:4" x14ac:dyDescent="0.3">
      <c r="A646" s="7" t="s">
        <v>1326</v>
      </c>
      <c r="C646">
        <v>129</v>
      </c>
      <c r="D646">
        <v>129</v>
      </c>
    </row>
    <row r="647" spans="1:4" x14ac:dyDescent="0.3">
      <c r="A647" s="7" t="s">
        <v>606</v>
      </c>
      <c r="C647">
        <v>83</v>
      </c>
      <c r="D647">
        <v>83</v>
      </c>
    </row>
    <row r="648" spans="1:4" x14ac:dyDescent="0.3">
      <c r="A648" s="7" t="s">
        <v>650</v>
      </c>
      <c r="B648">
        <v>49</v>
      </c>
      <c r="D648">
        <v>49</v>
      </c>
    </row>
    <row r="649" spans="1:4" x14ac:dyDescent="0.3">
      <c r="A649" s="7" t="s">
        <v>48</v>
      </c>
      <c r="B649">
        <v>44</v>
      </c>
      <c r="D649">
        <v>44</v>
      </c>
    </row>
    <row r="650" spans="1:4" x14ac:dyDescent="0.3">
      <c r="A650" s="7" t="s">
        <v>1421</v>
      </c>
      <c r="C650">
        <v>237</v>
      </c>
      <c r="D650">
        <v>237</v>
      </c>
    </row>
    <row r="651" spans="1:4" x14ac:dyDescent="0.3">
      <c r="A651" s="7" t="s">
        <v>77</v>
      </c>
      <c r="C651">
        <v>1396</v>
      </c>
      <c r="D651">
        <v>1396</v>
      </c>
    </row>
    <row r="652" spans="1:4" x14ac:dyDescent="0.3">
      <c r="A652" s="7" t="s">
        <v>518</v>
      </c>
      <c r="C652">
        <v>62</v>
      </c>
      <c r="D652">
        <v>62</v>
      </c>
    </row>
    <row r="653" spans="1:4" x14ac:dyDescent="0.3">
      <c r="A653" s="7" t="s">
        <v>1633</v>
      </c>
      <c r="B653">
        <v>1225</v>
      </c>
      <c r="D653">
        <v>1225</v>
      </c>
    </row>
    <row r="654" spans="1:4" x14ac:dyDescent="0.3">
      <c r="A654" s="7" t="s">
        <v>134</v>
      </c>
      <c r="C654">
        <v>98</v>
      </c>
      <c r="D654">
        <v>98</v>
      </c>
    </row>
    <row r="655" spans="1:4" x14ac:dyDescent="0.3">
      <c r="A655" s="7" t="s">
        <v>810</v>
      </c>
      <c r="B655">
        <v>44</v>
      </c>
      <c r="D655">
        <v>44</v>
      </c>
    </row>
    <row r="656" spans="1:4" x14ac:dyDescent="0.3">
      <c r="A656" s="7" t="s">
        <v>1474</v>
      </c>
      <c r="C656">
        <v>297</v>
      </c>
      <c r="D656">
        <v>297</v>
      </c>
    </row>
    <row r="657" spans="1:4" x14ac:dyDescent="0.3">
      <c r="A657" s="7" t="s">
        <v>1013</v>
      </c>
      <c r="B657">
        <v>554</v>
      </c>
      <c r="D657">
        <v>554</v>
      </c>
    </row>
    <row r="658" spans="1:4" x14ac:dyDescent="0.3">
      <c r="A658" s="7" t="s">
        <v>968</v>
      </c>
      <c r="C658">
        <v>50</v>
      </c>
      <c r="D658">
        <v>50</v>
      </c>
    </row>
    <row r="659" spans="1:4" x14ac:dyDescent="0.3">
      <c r="A659" s="7" t="s">
        <v>1902</v>
      </c>
      <c r="C659">
        <v>132</v>
      </c>
      <c r="D659">
        <v>132</v>
      </c>
    </row>
    <row r="660" spans="1:4" x14ac:dyDescent="0.3">
      <c r="A660" s="7" t="s">
        <v>1017</v>
      </c>
      <c r="B660">
        <v>648</v>
      </c>
      <c r="D660">
        <v>648</v>
      </c>
    </row>
    <row r="661" spans="1:4" x14ac:dyDescent="0.3">
      <c r="A661" s="7" t="s">
        <v>993</v>
      </c>
      <c r="C661">
        <v>106</v>
      </c>
      <c r="D661">
        <v>106</v>
      </c>
    </row>
    <row r="662" spans="1:4" x14ac:dyDescent="0.3">
      <c r="A662" s="7" t="s">
        <v>1322</v>
      </c>
      <c r="B662">
        <v>257</v>
      </c>
      <c r="D662">
        <v>257</v>
      </c>
    </row>
    <row r="663" spans="1:4" x14ac:dyDescent="0.3">
      <c r="A663" s="7" t="s">
        <v>1862</v>
      </c>
      <c r="C663">
        <v>1866</v>
      </c>
      <c r="D663">
        <v>1866</v>
      </c>
    </row>
    <row r="664" spans="1:4" x14ac:dyDescent="0.3">
      <c r="A664" s="7" t="s">
        <v>1944</v>
      </c>
      <c r="C664">
        <v>131</v>
      </c>
      <c r="D664">
        <v>131</v>
      </c>
    </row>
    <row r="665" spans="1:4" x14ac:dyDescent="0.3">
      <c r="A665" s="7" t="s">
        <v>1153</v>
      </c>
      <c r="C665">
        <v>554</v>
      </c>
      <c r="D665">
        <v>554</v>
      </c>
    </row>
    <row r="666" spans="1:4" x14ac:dyDescent="0.3">
      <c r="A666" s="7" t="s">
        <v>1858</v>
      </c>
      <c r="B666">
        <v>523</v>
      </c>
      <c r="D666">
        <v>523</v>
      </c>
    </row>
    <row r="667" spans="1:4" x14ac:dyDescent="0.3">
      <c r="A667" s="7" t="s">
        <v>552</v>
      </c>
      <c r="B667">
        <v>1</v>
      </c>
      <c r="D667">
        <v>1</v>
      </c>
    </row>
    <row r="668" spans="1:4" x14ac:dyDescent="0.3">
      <c r="A668" s="7" t="s">
        <v>1950</v>
      </c>
      <c r="B668">
        <v>55</v>
      </c>
      <c r="D668">
        <v>55</v>
      </c>
    </row>
    <row r="669" spans="1:4" x14ac:dyDescent="0.3">
      <c r="A669" s="7" t="s">
        <v>548</v>
      </c>
      <c r="C669">
        <v>218</v>
      </c>
      <c r="D669">
        <v>218</v>
      </c>
    </row>
    <row r="670" spans="1:4" x14ac:dyDescent="0.3">
      <c r="A670" s="7" t="s">
        <v>1063</v>
      </c>
      <c r="C670">
        <v>3657</v>
      </c>
      <c r="D670">
        <v>3657</v>
      </c>
    </row>
    <row r="671" spans="1:4" x14ac:dyDescent="0.3">
      <c r="A671" s="7" t="s">
        <v>1350</v>
      </c>
      <c r="C671">
        <v>3016</v>
      </c>
      <c r="D671">
        <v>3016</v>
      </c>
    </row>
    <row r="672" spans="1:4" x14ac:dyDescent="0.3">
      <c r="A672" s="7" t="s">
        <v>1334</v>
      </c>
      <c r="B672">
        <v>2915</v>
      </c>
      <c r="C672">
        <v>1101</v>
      </c>
      <c r="D672">
        <v>4016</v>
      </c>
    </row>
    <row r="673" spans="1:4" x14ac:dyDescent="0.3">
      <c r="A673" s="7" t="s">
        <v>286</v>
      </c>
      <c r="C673">
        <v>67</v>
      </c>
      <c r="D673">
        <v>67</v>
      </c>
    </row>
    <row r="674" spans="1:4" x14ac:dyDescent="0.3">
      <c r="A674" s="7" t="s">
        <v>1382</v>
      </c>
      <c r="C674">
        <v>1073</v>
      </c>
      <c r="D674">
        <v>1073</v>
      </c>
    </row>
    <row r="675" spans="1:4" x14ac:dyDescent="0.3">
      <c r="A675" s="7" t="s">
        <v>1059</v>
      </c>
      <c r="C675">
        <v>2528</v>
      </c>
      <c r="D675">
        <v>2528</v>
      </c>
    </row>
    <row r="676" spans="1:4" x14ac:dyDescent="0.3">
      <c r="A676" s="7" t="s">
        <v>1007</v>
      </c>
      <c r="C676">
        <v>87</v>
      </c>
      <c r="D676">
        <v>87</v>
      </c>
    </row>
    <row r="677" spans="1:4" x14ac:dyDescent="0.3">
      <c r="A677" s="7" t="s">
        <v>1554</v>
      </c>
      <c r="B677">
        <v>1274</v>
      </c>
      <c r="D677">
        <v>1274</v>
      </c>
    </row>
    <row r="678" spans="1:4" x14ac:dyDescent="0.3">
      <c r="A678" s="7" t="s">
        <v>1639</v>
      </c>
      <c r="C678">
        <v>142</v>
      </c>
      <c r="D678">
        <v>142</v>
      </c>
    </row>
    <row r="679" spans="1:4" x14ac:dyDescent="0.3">
      <c r="A679" s="7" t="s">
        <v>1621</v>
      </c>
      <c r="C679">
        <v>181</v>
      </c>
      <c r="D679">
        <v>181</v>
      </c>
    </row>
    <row r="680" spans="1:4" x14ac:dyDescent="0.3">
      <c r="A680" s="7" t="s">
        <v>1840</v>
      </c>
      <c r="B680">
        <v>16</v>
      </c>
      <c r="D680">
        <v>16</v>
      </c>
    </row>
    <row r="681" spans="1:4" x14ac:dyDescent="0.3">
      <c r="A681" s="7" t="s">
        <v>61</v>
      </c>
      <c r="B681">
        <v>200</v>
      </c>
      <c r="D681">
        <v>200</v>
      </c>
    </row>
    <row r="682" spans="1:4" x14ac:dyDescent="0.3">
      <c r="A682" s="7" t="s">
        <v>360</v>
      </c>
      <c r="B682">
        <v>1059</v>
      </c>
      <c r="D682">
        <v>1059</v>
      </c>
    </row>
    <row r="683" spans="1:4" x14ac:dyDescent="0.3">
      <c r="A683" s="7" t="s">
        <v>1956</v>
      </c>
      <c r="B683">
        <v>114</v>
      </c>
      <c r="D683">
        <v>114</v>
      </c>
    </row>
    <row r="684" spans="1:4" x14ac:dyDescent="0.3">
      <c r="A684" s="7" t="s">
        <v>874</v>
      </c>
      <c r="C684">
        <v>134</v>
      </c>
      <c r="D684">
        <v>134</v>
      </c>
    </row>
    <row r="685" spans="1:4" x14ac:dyDescent="0.3">
      <c r="A685" s="7" t="s">
        <v>931</v>
      </c>
      <c r="B685">
        <v>32</v>
      </c>
      <c r="D685">
        <v>32</v>
      </c>
    </row>
    <row r="686" spans="1:4" x14ac:dyDescent="0.3">
      <c r="A686" s="7" t="s">
        <v>418</v>
      </c>
      <c r="B686">
        <v>86</v>
      </c>
      <c r="D686">
        <v>86</v>
      </c>
    </row>
    <row r="687" spans="1:4" x14ac:dyDescent="0.3">
      <c r="A687" s="7" t="s">
        <v>558</v>
      </c>
      <c r="B687">
        <v>1335</v>
      </c>
      <c r="D687">
        <v>1335</v>
      </c>
    </row>
    <row r="688" spans="1:4" x14ac:dyDescent="0.3">
      <c r="A688" s="7" t="s">
        <v>267</v>
      </c>
      <c r="B688">
        <v>60</v>
      </c>
      <c r="D688">
        <v>60</v>
      </c>
    </row>
    <row r="689" spans="1:4" x14ac:dyDescent="0.3">
      <c r="A689" s="7" t="s">
        <v>170</v>
      </c>
      <c r="B689">
        <v>2253</v>
      </c>
      <c r="D689">
        <v>2253</v>
      </c>
    </row>
    <row r="690" spans="1:4" x14ac:dyDescent="0.3">
      <c r="A690" s="7" t="s">
        <v>911</v>
      </c>
      <c r="C690">
        <v>94</v>
      </c>
      <c r="D690">
        <v>94</v>
      </c>
    </row>
    <row r="691" spans="1:4" x14ac:dyDescent="0.3">
      <c r="A691" s="7" t="s">
        <v>562</v>
      </c>
      <c r="C691">
        <v>1697</v>
      </c>
      <c r="D691">
        <v>1697</v>
      </c>
    </row>
    <row r="692" spans="1:4" x14ac:dyDescent="0.3">
      <c r="A692" s="7" t="s">
        <v>1099</v>
      </c>
      <c r="B692">
        <v>6080</v>
      </c>
      <c r="D692">
        <v>6080</v>
      </c>
    </row>
    <row r="693" spans="1:4" x14ac:dyDescent="0.3">
      <c r="A693" s="7" t="s">
        <v>1260</v>
      </c>
      <c r="C693">
        <v>117</v>
      </c>
      <c r="D693">
        <v>117</v>
      </c>
    </row>
    <row r="694" spans="1:4" x14ac:dyDescent="0.3">
      <c r="A694" s="7" t="s">
        <v>714</v>
      </c>
      <c r="C694">
        <v>190</v>
      </c>
      <c r="D694">
        <v>190</v>
      </c>
    </row>
    <row r="695" spans="1:4" x14ac:dyDescent="0.3">
      <c r="A695" s="7" t="s">
        <v>616</v>
      </c>
      <c r="C695">
        <v>133</v>
      </c>
      <c r="D695">
        <v>133</v>
      </c>
    </row>
    <row r="696" spans="1:4" x14ac:dyDescent="0.3">
      <c r="A696" s="7" t="s">
        <v>1214</v>
      </c>
      <c r="C696">
        <v>130</v>
      </c>
      <c r="D696">
        <v>130</v>
      </c>
    </row>
    <row r="697" spans="1:4" x14ac:dyDescent="0.3">
      <c r="A697" s="7" t="s">
        <v>1561</v>
      </c>
      <c r="C697">
        <v>235</v>
      </c>
      <c r="D697">
        <v>235</v>
      </c>
    </row>
    <row r="698" spans="1:4" x14ac:dyDescent="0.3">
      <c r="A698" s="7" t="s">
        <v>155</v>
      </c>
      <c r="B698">
        <v>120</v>
      </c>
      <c r="D698">
        <v>120</v>
      </c>
    </row>
    <row r="699" spans="1:4" x14ac:dyDescent="0.3">
      <c r="A699" s="7" t="s">
        <v>855</v>
      </c>
      <c r="B699">
        <v>40</v>
      </c>
      <c r="D699">
        <v>40</v>
      </c>
    </row>
    <row r="700" spans="1:4" x14ac:dyDescent="0.3">
      <c r="A700" s="7" t="s">
        <v>664</v>
      </c>
      <c r="B700">
        <v>7</v>
      </c>
      <c r="D700">
        <v>7</v>
      </c>
    </row>
    <row r="701" spans="1:4" x14ac:dyDescent="0.3">
      <c r="A701" s="7" t="s">
        <v>542</v>
      </c>
      <c r="C701">
        <v>214</v>
      </c>
      <c r="D701">
        <v>214</v>
      </c>
    </row>
    <row r="702" spans="1:4" x14ac:dyDescent="0.3">
      <c r="A702" s="7" t="s">
        <v>1356</v>
      </c>
      <c r="B702">
        <v>14</v>
      </c>
      <c r="D702">
        <v>14</v>
      </c>
    </row>
    <row r="703" spans="1:4" x14ac:dyDescent="0.3">
      <c r="A703" s="7" t="s">
        <v>666</v>
      </c>
      <c r="C703">
        <v>659</v>
      </c>
      <c r="D703">
        <v>659</v>
      </c>
    </row>
    <row r="704" spans="1:4" x14ac:dyDescent="0.3">
      <c r="A704" s="7" t="s">
        <v>770</v>
      </c>
      <c r="C704">
        <v>187</v>
      </c>
      <c r="D704">
        <v>187</v>
      </c>
    </row>
    <row r="705" spans="1:4" x14ac:dyDescent="0.3">
      <c r="A705" s="7" t="s">
        <v>239</v>
      </c>
      <c r="C705">
        <v>27</v>
      </c>
      <c r="D705">
        <v>27</v>
      </c>
    </row>
    <row r="706" spans="1:4" x14ac:dyDescent="0.3">
      <c r="A706" s="7" t="s">
        <v>1205</v>
      </c>
      <c r="B706">
        <v>71</v>
      </c>
      <c r="D706">
        <v>71</v>
      </c>
    </row>
    <row r="707" spans="1:4" x14ac:dyDescent="0.3">
      <c r="A707" s="7" t="s">
        <v>680</v>
      </c>
      <c r="C707">
        <v>133</v>
      </c>
      <c r="D707">
        <v>133</v>
      </c>
    </row>
    <row r="708" spans="1:4" x14ac:dyDescent="0.3">
      <c r="A708" s="7" t="s">
        <v>1856</v>
      </c>
      <c r="C708">
        <v>179</v>
      </c>
      <c r="D708">
        <v>179</v>
      </c>
    </row>
    <row r="709" spans="1:4" x14ac:dyDescent="0.3">
      <c r="A709" s="7" t="s">
        <v>1804</v>
      </c>
      <c r="B709">
        <v>1825</v>
      </c>
      <c r="D709">
        <v>1825</v>
      </c>
    </row>
    <row r="710" spans="1:4" x14ac:dyDescent="0.3">
      <c r="A710" s="7" t="s">
        <v>1920</v>
      </c>
      <c r="B710">
        <v>1691</v>
      </c>
      <c r="D710">
        <v>1691</v>
      </c>
    </row>
    <row r="711" spans="1:4" x14ac:dyDescent="0.3">
      <c r="A711" s="7" t="s">
        <v>180</v>
      </c>
      <c r="B711">
        <v>12</v>
      </c>
      <c r="D711">
        <v>12</v>
      </c>
    </row>
    <row r="712" spans="1:4" x14ac:dyDescent="0.3">
      <c r="A712" s="7" t="s">
        <v>440</v>
      </c>
      <c r="C712">
        <v>126</v>
      </c>
      <c r="D712">
        <v>126</v>
      </c>
    </row>
    <row r="713" spans="1:4" x14ac:dyDescent="0.3">
      <c r="A713" s="7" t="s">
        <v>692</v>
      </c>
      <c r="B713">
        <v>80</v>
      </c>
      <c r="D713">
        <v>80</v>
      </c>
    </row>
    <row r="714" spans="1:4" x14ac:dyDescent="0.3">
      <c r="A714" s="7" t="s">
        <v>1774</v>
      </c>
      <c r="C714">
        <v>2320</v>
      </c>
      <c r="D714">
        <v>2320</v>
      </c>
    </row>
    <row r="715" spans="1:4" x14ac:dyDescent="0.3">
      <c r="A715" s="7" t="s">
        <v>1810</v>
      </c>
      <c r="C715">
        <v>122</v>
      </c>
      <c r="D715">
        <v>122</v>
      </c>
    </row>
    <row r="716" spans="1:4" x14ac:dyDescent="0.3">
      <c r="A716" s="7" t="s">
        <v>233</v>
      </c>
      <c r="C716">
        <v>498</v>
      </c>
      <c r="D716">
        <v>498</v>
      </c>
    </row>
    <row r="717" spans="1:4" x14ac:dyDescent="0.3">
      <c r="A717" s="7" t="s">
        <v>400</v>
      </c>
      <c r="C717">
        <v>48</v>
      </c>
      <c r="D717">
        <v>48</v>
      </c>
    </row>
    <row r="718" spans="1:4" x14ac:dyDescent="0.3">
      <c r="A718" s="7" t="s">
        <v>1268</v>
      </c>
      <c r="C718">
        <v>26</v>
      </c>
      <c r="D718">
        <v>26</v>
      </c>
    </row>
    <row r="719" spans="1:4" x14ac:dyDescent="0.3">
      <c r="A719" s="7" t="s">
        <v>995</v>
      </c>
      <c r="C719">
        <v>142</v>
      </c>
      <c r="D719">
        <v>142</v>
      </c>
    </row>
    <row r="720" spans="1:4" x14ac:dyDescent="0.3">
      <c r="A720" s="7" t="s">
        <v>702</v>
      </c>
      <c r="B720">
        <v>73</v>
      </c>
      <c r="D720">
        <v>73</v>
      </c>
    </row>
    <row r="721" spans="1:4" x14ac:dyDescent="0.3">
      <c r="A721" s="7" t="s">
        <v>954</v>
      </c>
      <c r="B721">
        <v>1181</v>
      </c>
      <c r="D721">
        <v>1181</v>
      </c>
    </row>
    <row r="722" spans="1:4" x14ac:dyDescent="0.3">
      <c r="A722" s="7" t="s">
        <v>897</v>
      </c>
      <c r="B722">
        <v>83</v>
      </c>
      <c r="D722">
        <v>83</v>
      </c>
    </row>
    <row r="723" spans="1:4" x14ac:dyDescent="0.3">
      <c r="A723" s="7" t="s">
        <v>131</v>
      </c>
      <c r="C723">
        <v>6212</v>
      </c>
      <c r="D723">
        <v>6212</v>
      </c>
    </row>
    <row r="724" spans="1:4" x14ac:dyDescent="0.3">
      <c r="A724" s="7" t="s">
        <v>103</v>
      </c>
      <c r="C724">
        <v>226</v>
      </c>
      <c r="D724">
        <v>226</v>
      </c>
    </row>
    <row r="725" spans="1:4" x14ac:dyDescent="0.3">
      <c r="A725" s="7" t="s">
        <v>472</v>
      </c>
      <c r="B725">
        <v>226</v>
      </c>
      <c r="D725">
        <v>226</v>
      </c>
    </row>
    <row r="726" spans="1:4" x14ac:dyDescent="0.3">
      <c r="A726" s="7" t="s">
        <v>85</v>
      </c>
      <c r="C726">
        <v>2673</v>
      </c>
      <c r="D726">
        <v>2673</v>
      </c>
    </row>
    <row r="727" spans="1:4" x14ac:dyDescent="0.3">
      <c r="A727" s="7" t="s">
        <v>1973</v>
      </c>
      <c r="C727">
        <v>1681</v>
      </c>
      <c r="D727">
        <v>1681</v>
      </c>
    </row>
    <row r="728" spans="1:4" x14ac:dyDescent="0.3">
      <c r="A728" s="7" t="s">
        <v>1548</v>
      </c>
      <c r="C728">
        <v>148</v>
      </c>
      <c r="D728">
        <v>148</v>
      </c>
    </row>
    <row r="729" spans="1:4" x14ac:dyDescent="0.3">
      <c r="A729" s="7" t="s">
        <v>1563</v>
      </c>
      <c r="C729">
        <v>148</v>
      </c>
      <c r="D729">
        <v>148</v>
      </c>
    </row>
    <row r="730" spans="1:4" x14ac:dyDescent="0.3">
      <c r="A730" s="7" t="s">
        <v>752</v>
      </c>
      <c r="B730">
        <v>1</v>
      </c>
      <c r="D730">
        <v>1</v>
      </c>
    </row>
    <row r="731" spans="1:4" x14ac:dyDescent="0.3">
      <c r="A731" s="7" t="s">
        <v>1117</v>
      </c>
      <c r="C731">
        <v>140</v>
      </c>
      <c r="D731">
        <v>140</v>
      </c>
    </row>
    <row r="732" spans="1:4" x14ac:dyDescent="0.3">
      <c r="A732" s="7" t="s">
        <v>982</v>
      </c>
      <c r="C732">
        <v>139</v>
      </c>
      <c r="D732">
        <v>139</v>
      </c>
    </row>
    <row r="733" spans="1:4" x14ac:dyDescent="0.3">
      <c r="A733" s="7" t="s">
        <v>962</v>
      </c>
      <c r="B733">
        <v>46</v>
      </c>
      <c r="D733">
        <v>46</v>
      </c>
    </row>
    <row r="734" spans="1:4" x14ac:dyDescent="0.3">
      <c r="A734" s="7" t="s">
        <v>1456</v>
      </c>
      <c r="C734">
        <v>186</v>
      </c>
      <c r="D734">
        <v>186</v>
      </c>
    </row>
    <row r="735" spans="1:4" x14ac:dyDescent="0.3">
      <c r="A735" s="7" t="s">
        <v>79</v>
      </c>
      <c r="B735">
        <v>558</v>
      </c>
      <c r="D735">
        <v>558</v>
      </c>
    </row>
    <row r="736" spans="1:4" x14ac:dyDescent="0.3">
      <c r="A736" s="7" t="s">
        <v>1798</v>
      </c>
      <c r="C736">
        <v>193</v>
      </c>
      <c r="D736">
        <v>193</v>
      </c>
    </row>
    <row r="737" spans="1:4" x14ac:dyDescent="0.3">
      <c r="A737" s="7" t="s">
        <v>1442</v>
      </c>
      <c r="B737">
        <v>83</v>
      </c>
      <c r="D737">
        <v>83</v>
      </c>
    </row>
    <row r="738" spans="1:4" x14ac:dyDescent="0.3">
      <c r="A738" s="7" t="s">
        <v>554</v>
      </c>
      <c r="B738">
        <v>101</v>
      </c>
      <c r="D738">
        <v>101</v>
      </c>
    </row>
    <row r="739" spans="1:4" x14ac:dyDescent="0.3">
      <c r="A739" s="7" t="s">
        <v>792</v>
      </c>
      <c r="C739">
        <v>5966</v>
      </c>
      <c r="D739">
        <v>5966</v>
      </c>
    </row>
    <row r="740" spans="1:4" x14ac:dyDescent="0.3">
      <c r="A740" s="7" t="s">
        <v>1631</v>
      </c>
      <c r="C740">
        <v>121</v>
      </c>
      <c r="D740">
        <v>121</v>
      </c>
    </row>
    <row r="741" spans="1:4" x14ac:dyDescent="0.3">
      <c r="A741" s="7" t="s">
        <v>442</v>
      </c>
      <c r="C741">
        <v>646</v>
      </c>
      <c r="D741">
        <v>646</v>
      </c>
    </row>
    <row r="742" spans="1:4" x14ac:dyDescent="0.3">
      <c r="A742" s="7" t="s">
        <v>1364</v>
      </c>
      <c r="B742">
        <v>752</v>
      </c>
      <c r="D742">
        <v>752</v>
      </c>
    </row>
    <row r="743" spans="1:4" x14ac:dyDescent="0.3">
      <c r="A743" s="7" t="s">
        <v>1044</v>
      </c>
      <c r="B743">
        <v>579</v>
      </c>
      <c r="D743">
        <v>579</v>
      </c>
    </row>
    <row r="744" spans="1:4" x14ac:dyDescent="0.3">
      <c r="A744" s="7" t="s">
        <v>642</v>
      </c>
      <c r="B744">
        <v>1910</v>
      </c>
      <c r="D744">
        <v>1910</v>
      </c>
    </row>
    <row r="745" spans="1:4" x14ac:dyDescent="0.3">
      <c r="A745" s="7" t="s">
        <v>630</v>
      </c>
      <c r="C745">
        <v>337</v>
      </c>
      <c r="D745">
        <v>337</v>
      </c>
    </row>
    <row r="746" spans="1:4" x14ac:dyDescent="0.3">
      <c r="A746" s="7" t="s">
        <v>1288</v>
      </c>
      <c r="C746">
        <v>2693</v>
      </c>
      <c r="D746">
        <v>2693</v>
      </c>
    </row>
    <row r="747" spans="1:4" x14ac:dyDescent="0.3">
      <c r="A747" s="7" t="s">
        <v>257</v>
      </c>
      <c r="C747">
        <v>1917</v>
      </c>
      <c r="D747">
        <v>1917</v>
      </c>
    </row>
    <row r="748" spans="1:4" x14ac:dyDescent="0.3">
      <c r="A748" s="7" t="s">
        <v>1607</v>
      </c>
      <c r="C748">
        <v>207</v>
      </c>
      <c r="D748">
        <v>207</v>
      </c>
    </row>
    <row r="749" spans="1:4" x14ac:dyDescent="0.3">
      <c r="A749" s="7" t="s">
        <v>790</v>
      </c>
      <c r="C749">
        <v>154</v>
      </c>
      <c r="D749">
        <v>154</v>
      </c>
    </row>
    <row r="750" spans="1:4" x14ac:dyDescent="0.3">
      <c r="A750" s="7" t="s">
        <v>644</v>
      </c>
      <c r="B750">
        <v>38</v>
      </c>
      <c r="D750">
        <v>38</v>
      </c>
    </row>
    <row r="751" spans="1:4" x14ac:dyDescent="0.3">
      <c r="A751" s="7" t="s">
        <v>610</v>
      </c>
      <c r="C751">
        <v>546</v>
      </c>
      <c r="D751">
        <v>546</v>
      </c>
    </row>
    <row r="752" spans="1:4" x14ac:dyDescent="0.3">
      <c r="A752" s="7" t="s">
        <v>153</v>
      </c>
      <c r="C752">
        <v>209</v>
      </c>
      <c r="D752">
        <v>209</v>
      </c>
    </row>
    <row r="753" spans="1:4" x14ac:dyDescent="0.3">
      <c r="A753" s="7" t="s">
        <v>1556</v>
      </c>
      <c r="B753">
        <v>210</v>
      </c>
      <c r="D753">
        <v>210</v>
      </c>
    </row>
    <row r="754" spans="1:4" x14ac:dyDescent="0.3">
      <c r="A754" s="7" t="s">
        <v>1055</v>
      </c>
      <c r="B754">
        <v>62</v>
      </c>
      <c r="D754">
        <v>62</v>
      </c>
    </row>
    <row r="755" spans="1:4" x14ac:dyDescent="0.3">
      <c r="A755" s="7" t="s">
        <v>1068</v>
      </c>
      <c r="B755">
        <v>362</v>
      </c>
      <c r="D755">
        <v>362</v>
      </c>
    </row>
    <row r="756" spans="1:4" x14ac:dyDescent="0.3">
      <c r="A756" s="7" t="s">
        <v>1645</v>
      </c>
      <c r="B756">
        <v>67</v>
      </c>
      <c r="D756">
        <v>67</v>
      </c>
    </row>
    <row r="757" spans="1:4" x14ac:dyDescent="0.3">
      <c r="A757" s="7" t="s">
        <v>1924</v>
      </c>
      <c r="B757">
        <v>13</v>
      </c>
      <c r="D757">
        <v>13</v>
      </c>
    </row>
    <row r="758" spans="1:4" x14ac:dyDescent="0.3">
      <c r="A758" s="7" t="s">
        <v>1240</v>
      </c>
      <c r="B758">
        <v>82</v>
      </c>
      <c r="D758">
        <v>82</v>
      </c>
    </row>
    <row r="759" spans="1:4" x14ac:dyDescent="0.3">
      <c r="A759" s="7" t="s">
        <v>564</v>
      </c>
      <c r="B759">
        <v>15</v>
      </c>
      <c r="D759">
        <v>15</v>
      </c>
    </row>
    <row r="760" spans="1:4" x14ac:dyDescent="0.3">
      <c r="A760" s="7" t="s">
        <v>853</v>
      </c>
      <c r="C760">
        <v>299</v>
      </c>
      <c r="D760">
        <v>299</v>
      </c>
    </row>
    <row r="761" spans="1:4" x14ac:dyDescent="0.3">
      <c r="A761" s="7" t="s">
        <v>1286</v>
      </c>
      <c r="B761">
        <v>64</v>
      </c>
      <c r="D761">
        <v>64</v>
      </c>
    </row>
    <row r="762" spans="1:4" x14ac:dyDescent="0.3">
      <c r="A762" s="7" t="s">
        <v>1097</v>
      </c>
      <c r="C762">
        <v>147</v>
      </c>
      <c r="D762">
        <v>147</v>
      </c>
    </row>
    <row r="763" spans="1:4" x14ac:dyDescent="0.3">
      <c r="A763" s="7" t="s">
        <v>1021</v>
      </c>
      <c r="C763">
        <v>2346</v>
      </c>
      <c r="D763">
        <v>2346</v>
      </c>
    </row>
    <row r="764" spans="1:4" x14ac:dyDescent="0.3">
      <c r="A764" s="7" t="s">
        <v>1683</v>
      </c>
      <c r="C764">
        <v>157</v>
      </c>
      <c r="D764">
        <v>157</v>
      </c>
    </row>
    <row r="765" spans="1:4" x14ac:dyDescent="0.3">
      <c r="A765" s="7" t="s">
        <v>207</v>
      </c>
      <c r="B765">
        <v>838</v>
      </c>
      <c r="D765">
        <v>838</v>
      </c>
    </row>
    <row r="766" spans="1:4" x14ac:dyDescent="0.3">
      <c r="A766" s="7" t="s">
        <v>1876</v>
      </c>
      <c r="C766">
        <v>2261</v>
      </c>
      <c r="D766">
        <v>2261</v>
      </c>
    </row>
    <row r="767" spans="1:4" x14ac:dyDescent="0.3">
      <c r="A767" s="7" t="s">
        <v>172</v>
      </c>
      <c r="C767">
        <v>249</v>
      </c>
      <c r="D767">
        <v>249</v>
      </c>
    </row>
    <row r="768" spans="1:4" x14ac:dyDescent="0.3">
      <c r="A768" s="7" t="s">
        <v>919</v>
      </c>
      <c r="C768">
        <v>1713</v>
      </c>
      <c r="D768">
        <v>1713</v>
      </c>
    </row>
    <row r="769" spans="1:4" x14ac:dyDescent="0.3">
      <c r="A769" s="7" t="s">
        <v>738</v>
      </c>
      <c r="B769">
        <v>147</v>
      </c>
      <c r="D769">
        <v>147</v>
      </c>
    </row>
    <row r="770" spans="1:4" x14ac:dyDescent="0.3">
      <c r="A770" s="7" t="s">
        <v>1617</v>
      </c>
      <c r="B770">
        <v>6</v>
      </c>
      <c r="D770">
        <v>6</v>
      </c>
    </row>
    <row r="771" spans="1:4" x14ac:dyDescent="0.3">
      <c r="A771" s="7" t="s">
        <v>299</v>
      </c>
      <c r="C771">
        <v>94</v>
      </c>
      <c r="D771">
        <v>94</v>
      </c>
    </row>
    <row r="772" spans="1:4" x14ac:dyDescent="0.3">
      <c r="A772" s="7" t="s">
        <v>1874</v>
      </c>
      <c r="B772">
        <v>38</v>
      </c>
      <c r="D772">
        <v>38</v>
      </c>
    </row>
    <row r="773" spans="1:4" x14ac:dyDescent="0.3">
      <c r="A773" s="7" t="s">
        <v>1760</v>
      </c>
      <c r="C773">
        <v>150</v>
      </c>
      <c r="D773">
        <v>150</v>
      </c>
    </row>
    <row r="774" spans="1:4" x14ac:dyDescent="0.3">
      <c r="A774" s="7" t="s">
        <v>1677</v>
      </c>
      <c r="C774">
        <v>2100</v>
      </c>
      <c r="D774">
        <v>2100</v>
      </c>
    </row>
    <row r="775" spans="1:4" x14ac:dyDescent="0.3">
      <c r="A775" s="7" t="s">
        <v>1494</v>
      </c>
      <c r="B775">
        <v>10</v>
      </c>
      <c r="D775">
        <v>10</v>
      </c>
    </row>
    <row r="776" spans="1:4" x14ac:dyDescent="0.3">
      <c r="A776" s="7" t="s">
        <v>243</v>
      </c>
      <c r="B776">
        <v>714</v>
      </c>
      <c r="C776">
        <v>113</v>
      </c>
      <c r="D776">
        <v>827</v>
      </c>
    </row>
    <row r="777" spans="1:4" x14ac:dyDescent="0.3">
      <c r="A777" s="7" t="s">
        <v>882</v>
      </c>
      <c r="B777">
        <v>1439</v>
      </c>
      <c r="D777">
        <v>1439</v>
      </c>
    </row>
    <row r="778" spans="1:4" x14ac:dyDescent="0.3">
      <c r="A778" s="7" t="s">
        <v>1506</v>
      </c>
      <c r="C778">
        <v>536</v>
      </c>
      <c r="D778">
        <v>536</v>
      </c>
    </row>
    <row r="779" spans="1:4" x14ac:dyDescent="0.3">
      <c r="A779" s="7" t="s">
        <v>404</v>
      </c>
      <c r="B779">
        <v>782</v>
      </c>
      <c r="D779">
        <v>782</v>
      </c>
    </row>
    <row r="780" spans="1:4" x14ac:dyDescent="0.3">
      <c r="A780" s="7" t="s">
        <v>1800</v>
      </c>
      <c r="B780">
        <v>1886</v>
      </c>
      <c r="D780">
        <v>1886</v>
      </c>
    </row>
    <row r="781" spans="1:4" x14ac:dyDescent="0.3">
      <c r="A781" s="7" t="s">
        <v>481</v>
      </c>
      <c r="C781">
        <v>165</v>
      </c>
      <c r="D781">
        <v>165</v>
      </c>
    </row>
    <row r="782" spans="1:4" x14ac:dyDescent="0.3">
      <c r="A782" s="7" t="s">
        <v>899</v>
      </c>
      <c r="C782">
        <v>92</v>
      </c>
      <c r="D782">
        <v>92</v>
      </c>
    </row>
    <row r="783" spans="1:4" x14ac:dyDescent="0.3">
      <c r="A783" s="7" t="s">
        <v>686</v>
      </c>
      <c r="B783">
        <v>30</v>
      </c>
      <c r="D783">
        <v>30</v>
      </c>
    </row>
    <row r="784" spans="1:4" x14ac:dyDescent="0.3">
      <c r="A784" s="7" t="s">
        <v>392</v>
      </c>
      <c r="B784">
        <v>67</v>
      </c>
      <c r="D784">
        <v>67</v>
      </c>
    </row>
    <row r="785" spans="1:4" x14ac:dyDescent="0.3">
      <c r="A785" s="7" t="s">
        <v>434</v>
      </c>
      <c r="B785">
        <v>86</v>
      </c>
      <c r="D785">
        <v>86</v>
      </c>
    </row>
    <row r="786" spans="1:4" x14ac:dyDescent="0.3">
      <c r="A786" s="7" t="s">
        <v>209</v>
      </c>
      <c r="C786">
        <v>127</v>
      </c>
      <c r="D786">
        <v>127</v>
      </c>
    </row>
    <row r="787" spans="1:4" x14ac:dyDescent="0.3">
      <c r="A787" s="7" t="s">
        <v>1282</v>
      </c>
      <c r="C787">
        <v>128</v>
      </c>
      <c r="D787">
        <v>128</v>
      </c>
    </row>
    <row r="788" spans="1:4" x14ac:dyDescent="0.3">
      <c r="A788" s="7" t="s">
        <v>1470</v>
      </c>
      <c r="C788">
        <v>157</v>
      </c>
      <c r="D788">
        <v>157</v>
      </c>
    </row>
    <row r="789" spans="1:4" x14ac:dyDescent="0.3">
      <c r="A789" s="7" t="s">
        <v>190</v>
      </c>
      <c r="C789">
        <v>76</v>
      </c>
      <c r="D789">
        <v>76</v>
      </c>
    </row>
    <row r="790" spans="1:4" x14ac:dyDescent="0.3">
      <c r="A790" s="7" t="s">
        <v>1133</v>
      </c>
      <c r="C790">
        <v>84</v>
      </c>
      <c r="D790">
        <v>84</v>
      </c>
    </row>
    <row r="791" spans="1:4" x14ac:dyDescent="0.3">
      <c r="A791" s="7" t="s">
        <v>295</v>
      </c>
      <c r="B791">
        <v>3387</v>
      </c>
      <c r="C791">
        <v>220</v>
      </c>
      <c r="D791">
        <v>3607</v>
      </c>
    </row>
    <row r="792" spans="1:4" x14ac:dyDescent="0.3">
      <c r="A792" s="7" t="s">
        <v>742</v>
      </c>
      <c r="B792">
        <v>331</v>
      </c>
      <c r="D792">
        <v>331</v>
      </c>
    </row>
    <row r="793" spans="1:4" x14ac:dyDescent="0.3">
      <c r="A793" s="7" t="s">
        <v>2023</v>
      </c>
      <c r="B793">
        <v>374</v>
      </c>
      <c r="D793">
        <v>374</v>
      </c>
    </row>
    <row r="794" spans="1:4" x14ac:dyDescent="0.3">
      <c r="A794" s="7" t="s">
        <v>1435</v>
      </c>
      <c r="C794">
        <v>2893</v>
      </c>
      <c r="D794">
        <v>2893</v>
      </c>
    </row>
    <row r="795" spans="1:4" x14ac:dyDescent="0.3">
      <c r="A795" s="7" t="s">
        <v>1587</v>
      </c>
      <c r="B795">
        <v>2201</v>
      </c>
      <c r="D795">
        <v>2201</v>
      </c>
    </row>
    <row r="796" spans="1:4" x14ac:dyDescent="0.3">
      <c r="A796" s="7" t="s">
        <v>970</v>
      </c>
      <c r="C796">
        <v>2080</v>
      </c>
      <c r="D796">
        <v>2080</v>
      </c>
    </row>
    <row r="797" spans="1:4" x14ac:dyDescent="0.3">
      <c r="A797" s="7" t="s">
        <v>598</v>
      </c>
      <c r="C797">
        <v>282</v>
      </c>
      <c r="D797">
        <v>282</v>
      </c>
    </row>
    <row r="798" spans="1:4" x14ac:dyDescent="0.3">
      <c r="A798" s="7" t="s">
        <v>1977</v>
      </c>
      <c r="C798">
        <v>32</v>
      </c>
      <c r="D798">
        <v>32</v>
      </c>
    </row>
    <row r="799" spans="1:4" x14ac:dyDescent="0.3">
      <c r="A799" s="7" t="s">
        <v>1123</v>
      </c>
      <c r="B799">
        <v>77</v>
      </c>
      <c r="D799">
        <v>77</v>
      </c>
    </row>
    <row r="800" spans="1:4" x14ac:dyDescent="0.3">
      <c r="A800" s="7" t="s">
        <v>891</v>
      </c>
      <c r="B800">
        <v>118</v>
      </c>
      <c r="D800">
        <v>118</v>
      </c>
    </row>
    <row r="801" spans="1:4" x14ac:dyDescent="0.3">
      <c r="A801" s="7" t="s">
        <v>1482</v>
      </c>
      <c r="C801">
        <v>3036</v>
      </c>
      <c r="D801">
        <v>3036</v>
      </c>
    </row>
    <row r="802" spans="1:4" x14ac:dyDescent="0.3">
      <c r="A802" s="7" t="s">
        <v>475</v>
      </c>
      <c r="B802">
        <v>1625</v>
      </c>
      <c r="D802">
        <v>1625</v>
      </c>
    </row>
    <row r="803" spans="1:4" x14ac:dyDescent="0.3">
      <c r="A803" s="7" t="s">
        <v>712</v>
      </c>
      <c r="C803">
        <v>1385</v>
      </c>
      <c r="D803">
        <v>1385</v>
      </c>
    </row>
    <row r="804" spans="1:4" x14ac:dyDescent="0.3">
      <c r="A804" s="7" t="s">
        <v>1392</v>
      </c>
      <c r="C804">
        <v>1170</v>
      </c>
      <c r="D804">
        <v>1170</v>
      </c>
    </row>
    <row r="805" spans="1:4" x14ac:dyDescent="0.3">
      <c r="A805" s="7" t="s">
        <v>1236</v>
      </c>
      <c r="C805">
        <v>2188</v>
      </c>
      <c r="D805">
        <v>2188</v>
      </c>
    </row>
    <row r="806" spans="1:4" x14ac:dyDescent="0.3">
      <c r="A806" s="7" t="s">
        <v>662</v>
      </c>
      <c r="C806">
        <v>85</v>
      </c>
      <c r="D806">
        <v>85</v>
      </c>
    </row>
    <row r="807" spans="1:4" x14ac:dyDescent="0.3">
      <c r="A807" s="7" t="s">
        <v>620</v>
      </c>
      <c r="B807">
        <v>132</v>
      </c>
      <c r="D807">
        <v>132</v>
      </c>
    </row>
    <row r="808" spans="1:4" x14ac:dyDescent="0.3">
      <c r="A808" s="7" t="s">
        <v>390</v>
      </c>
      <c r="C808">
        <v>1267</v>
      </c>
      <c r="D808">
        <v>1267</v>
      </c>
    </row>
    <row r="809" spans="1:4" x14ac:dyDescent="0.3">
      <c r="A809" s="7" t="s">
        <v>249</v>
      </c>
      <c r="B809">
        <v>1</v>
      </c>
      <c r="D809">
        <v>1</v>
      </c>
    </row>
    <row r="810" spans="1:4" x14ac:dyDescent="0.3">
      <c r="A810" s="7" t="s">
        <v>1294</v>
      </c>
      <c r="C810">
        <v>189</v>
      </c>
      <c r="D810">
        <v>189</v>
      </c>
    </row>
    <row r="811" spans="1:4" x14ac:dyDescent="0.3">
      <c r="A811" s="7" t="s">
        <v>263</v>
      </c>
      <c r="C811">
        <v>86</v>
      </c>
      <c r="D811">
        <v>86</v>
      </c>
    </row>
    <row r="812" spans="1:4" x14ac:dyDescent="0.3">
      <c r="A812" s="7" t="s">
        <v>1061</v>
      </c>
      <c r="B812">
        <v>19</v>
      </c>
      <c r="D812">
        <v>19</v>
      </c>
    </row>
    <row r="813" spans="1:4" x14ac:dyDescent="0.3">
      <c r="A813" s="7" t="s">
        <v>1386</v>
      </c>
      <c r="B813">
        <v>58</v>
      </c>
      <c r="D813">
        <v>58</v>
      </c>
    </row>
    <row r="814" spans="1:4" x14ac:dyDescent="0.3">
      <c r="A814" s="7" t="s">
        <v>991</v>
      </c>
      <c r="B814">
        <v>575</v>
      </c>
      <c r="D814">
        <v>575</v>
      </c>
    </row>
    <row r="815" spans="1:4" x14ac:dyDescent="0.3">
      <c r="A815" s="7" t="s">
        <v>640</v>
      </c>
      <c r="C815">
        <v>183</v>
      </c>
      <c r="D815">
        <v>183</v>
      </c>
    </row>
    <row r="816" spans="1:4" x14ac:dyDescent="0.3">
      <c r="A816" s="7" t="s">
        <v>1890</v>
      </c>
      <c r="C816">
        <v>184</v>
      </c>
      <c r="D816">
        <v>184</v>
      </c>
    </row>
    <row r="817" spans="1:4" x14ac:dyDescent="0.3">
      <c r="A817" s="7" t="s">
        <v>1091</v>
      </c>
      <c r="C817">
        <v>89</v>
      </c>
      <c r="D817">
        <v>89</v>
      </c>
    </row>
    <row r="818" spans="1:4" x14ac:dyDescent="0.3">
      <c r="A818" s="7" t="s">
        <v>1048</v>
      </c>
      <c r="B818">
        <v>0</v>
      </c>
      <c r="D818">
        <v>0</v>
      </c>
    </row>
    <row r="819" spans="1:4" x14ac:dyDescent="0.3">
      <c r="A819" s="7" t="s">
        <v>1673</v>
      </c>
      <c r="C819">
        <v>279</v>
      </c>
      <c r="D819">
        <v>279</v>
      </c>
    </row>
    <row r="820" spans="1:4" x14ac:dyDescent="0.3">
      <c r="A820" s="7" t="s">
        <v>1254</v>
      </c>
      <c r="C820">
        <v>160</v>
      </c>
      <c r="D820">
        <v>160</v>
      </c>
    </row>
    <row r="821" spans="1:4" x14ac:dyDescent="0.3">
      <c r="A821" s="7" t="s">
        <v>1190</v>
      </c>
      <c r="C821">
        <v>300</v>
      </c>
      <c r="D821">
        <v>300</v>
      </c>
    </row>
    <row r="822" spans="1:4" x14ac:dyDescent="0.3">
      <c r="A822" s="7" t="s">
        <v>1609</v>
      </c>
      <c r="B822">
        <v>859</v>
      </c>
      <c r="D822">
        <v>859</v>
      </c>
    </row>
    <row r="823" spans="1:4" x14ac:dyDescent="0.3">
      <c r="A823" s="7" t="s">
        <v>483</v>
      </c>
      <c r="B823">
        <v>143</v>
      </c>
      <c r="D823">
        <v>143</v>
      </c>
    </row>
    <row r="824" spans="1:4" x14ac:dyDescent="0.3">
      <c r="A824" s="7" t="s">
        <v>1625</v>
      </c>
      <c r="B824">
        <v>31</v>
      </c>
      <c r="D824">
        <v>31</v>
      </c>
    </row>
    <row r="825" spans="1:4" x14ac:dyDescent="0.3">
      <c r="A825" s="7" t="s">
        <v>138</v>
      </c>
      <c r="C825">
        <v>92</v>
      </c>
      <c r="D825">
        <v>92</v>
      </c>
    </row>
    <row r="826" spans="1:4" x14ac:dyDescent="0.3">
      <c r="A826" s="7" t="s">
        <v>1778</v>
      </c>
      <c r="C826">
        <v>1887</v>
      </c>
      <c r="D826">
        <v>1887</v>
      </c>
    </row>
    <row r="827" spans="1:4" x14ac:dyDescent="0.3">
      <c r="A827" s="7" t="s">
        <v>290</v>
      </c>
      <c r="C827">
        <v>1782</v>
      </c>
      <c r="D827">
        <v>1782</v>
      </c>
    </row>
    <row r="828" spans="1:4" x14ac:dyDescent="0.3">
      <c r="A828" s="7" t="s">
        <v>1601</v>
      </c>
      <c r="C828">
        <v>138</v>
      </c>
      <c r="D828">
        <v>138</v>
      </c>
    </row>
    <row r="829" spans="1:4" x14ac:dyDescent="0.3">
      <c r="A829" s="7" t="s">
        <v>672</v>
      </c>
      <c r="B829">
        <v>16</v>
      </c>
      <c r="D829">
        <v>16</v>
      </c>
    </row>
    <row r="830" spans="1:4" x14ac:dyDescent="0.3">
      <c r="A830" s="7" t="s">
        <v>958</v>
      </c>
      <c r="C830">
        <v>3727</v>
      </c>
      <c r="D830">
        <v>3727</v>
      </c>
    </row>
    <row r="831" spans="1:4" x14ac:dyDescent="0.3">
      <c r="A831" s="7" t="s">
        <v>1662</v>
      </c>
      <c r="B831">
        <v>36</v>
      </c>
      <c r="D831">
        <v>36</v>
      </c>
    </row>
    <row r="832" spans="1:4" x14ac:dyDescent="0.3">
      <c r="A832" s="7" t="s">
        <v>578</v>
      </c>
      <c r="C832">
        <v>199</v>
      </c>
      <c r="D832">
        <v>199</v>
      </c>
    </row>
    <row r="833" spans="1:4" x14ac:dyDescent="0.3">
      <c r="A833" s="7" t="s">
        <v>428</v>
      </c>
      <c r="B833">
        <v>35</v>
      </c>
      <c r="D833">
        <v>35</v>
      </c>
    </row>
    <row r="834" spans="1:4" x14ac:dyDescent="0.3">
      <c r="A834" s="7" t="s">
        <v>58</v>
      </c>
      <c r="C834">
        <v>98</v>
      </c>
      <c r="D834">
        <v>98</v>
      </c>
    </row>
    <row r="835" spans="1:4" x14ac:dyDescent="0.3">
      <c r="A835" s="7" t="s">
        <v>1649</v>
      </c>
      <c r="C835">
        <v>43</v>
      </c>
      <c r="D835">
        <v>43</v>
      </c>
    </row>
    <row r="836" spans="1:4" x14ac:dyDescent="0.3">
      <c r="A836" s="7" t="s">
        <v>1635</v>
      </c>
      <c r="B836">
        <v>1</v>
      </c>
      <c r="D836">
        <v>1</v>
      </c>
    </row>
    <row r="837" spans="1:4" x14ac:dyDescent="0.3">
      <c r="A837" s="7" t="s">
        <v>1419</v>
      </c>
      <c r="C837">
        <v>190</v>
      </c>
      <c r="D837">
        <v>190</v>
      </c>
    </row>
    <row r="838" spans="1:4" x14ac:dyDescent="0.3">
      <c r="A838" s="7" t="s">
        <v>1918</v>
      </c>
      <c r="B838">
        <v>263</v>
      </c>
      <c r="D838">
        <v>263</v>
      </c>
    </row>
    <row r="839" spans="1:4" x14ac:dyDescent="0.3">
      <c r="A839" s="7" t="s">
        <v>544</v>
      </c>
      <c r="C839">
        <v>222</v>
      </c>
      <c r="D839">
        <v>222</v>
      </c>
    </row>
    <row r="840" spans="1:4" x14ac:dyDescent="0.3">
      <c r="A840" s="7" t="s">
        <v>1344</v>
      </c>
      <c r="B840">
        <v>3868</v>
      </c>
      <c r="D840">
        <v>3868</v>
      </c>
    </row>
    <row r="841" spans="1:4" x14ac:dyDescent="0.3">
      <c r="A841" s="7" t="s">
        <v>1266</v>
      </c>
      <c r="C841">
        <v>192</v>
      </c>
      <c r="D841">
        <v>192</v>
      </c>
    </row>
    <row r="842" spans="1:4" x14ac:dyDescent="0.3">
      <c r="A842" s="7" t="s">
        <v>1836</v>
      </c>
      <c r="C842">
        <v>110</v>
      </c>
      <c r="D842">
        <v>110</v>
      </c>
    </row>
    <row r="843" spans="1:4" x14ac:dyDescent="0.3">
      <c r="A843" s="7" t="s">
        <v>972</v>
      </c>
      <c r="B843">
        <v>535</v>
      </c>
      <c r="D843">
        <v>535</v>
      </c>
    </row>
    <row r="844" spans="1:4" x14ac:dyDescent="0.3">
      <c r="A844" s="7" t="s">
        <v>1695</v>
      </c>
      <c r="C844">
        <v>4233</v>
      </c>
      <c r="D844">
        <v>4233</v>
      </c>
    </row>
    <row r="845" spans="1:4" x14ac:dyDescent="0.3">
      <c r="A845" s="7" t="s">
        <v>602</v>
      </c>
      <c r="C845">
        <v>116</v>
      </c>
      <c r="D845">
        <v>116</v>
      </c>
    </row>
    <row r="846" spans="1:4" x14ac:dyDescent="0.3">
      <c r="A846" s="7" t="s">
        <v>887</v>
      </c>
      <c r="C846">
        <v>5203</v>
      </c>
      <c r="D846">
        <v>5203</v>
      </c>
    </row>
    <row r="847" spans="1:4" x14ac:dyDescent="0.3">
      <c r="A847" s="7" t="s">
        <v>822</v>
      </c>
      <c r="C847">
        <v>1137</v>
      </c>
      <c r="D847">
        <v>1137</v>
      </c>
    </row>
    <row r="848" spans="1:4" x14ac:dyDescent="0.3">
      <c r="A848" s="7" t="s">
        <v>1244</v>
      </c>
      <c r="C848">
        <v>194</v>
      </c>
      <c r="D848">
        <v>194</v>
      </c>
    </row>
    <row r="849" spans="1:4" x14ac:dyDescent="0.3">
      <c r="A849" s="7" t="s">
        <v>570</v>
      </c>
      <c r="C849">
        <v>138</v>
      </c>
      <c r="D849">
        <v>138</v>
      </c>
    </row>
    <row r="850" spans="1:4" x14ac:dyDescent="0.3">
      <c r="A850" s="7" t="s">
        <v>1664</v>
      </c>
      <c r="C850">
        <v>183</v>
      </c>
      <c r="D850">
        <v>183</v>
      </c>
    </row>
    <row r="851" spans="1:4" x14ac:dyDescent="0.3">
      <c r="A851" s="7" t="s">
        <v>127</v>
      </c>
      <c r="C851">
        <v>111</v>
      </c>
      <c r="D851">
        <v>111</v>
      </c>
    </row>
    <row r="852" spans="1:4" x14ac:dyDescent="0.3">
      <c r="A852" s="7" t="s">
        <v>1318</v>
      </c>
      <c r="B852">
        <v>94</v>
      </c>
      <c r="D852">
        <v>94</v>
      </c>
    </row>
    <row r="853" spans="1:4" x14ac:dyDescent="0.3">
      <c r="A853" s="7" t="s">
        <v>462</v>
      </c>
      <c r="C853">
        <v>80</v>
      </c>
      <c r="D853">
        <v>80</v>
      </c>
    </row>
    <row r="854" spans="1:4" x14ac:dyDescent="0.3">
      <c r="A854" s="7" t="s">
        <v>1593</v>
      </c>
      <c r="B854">
        <v>831</v>
      </c>
      <c r="D854">
        <v>831</v>
      </c>
    </row>
    <row r="855" spans="1:4" x14ac:dyDescent="0.3">
      <c r="A855" s="7" t="s">
        <v>1176</v>
      </c>
      <c r="B855">
        <v>37</v>
      </c>
      <c r="D855">
        <v>37</v>
      </c>
    </row>
    <row r="856" spans="1:4" x14ac:dyDescent="0.3">
      <c r="A856" s="7" t="s">
        <v>1218</v>
      </c>
      <c r="B856">
        <v>1368</v>
      </c>
      <c r="D856">
        <v>1368</v>
      </c>
    </row>
    <row r="857" spans="1:4" x14ac:dyDescent="0.3">
      <c r="A857" s="7" t="s">
        <v>1623</v>
      </c>
      <c r="C857">
        <v>110</v>
      </c>
      <c r="D857">
        <v>110</v>
      </c>
    </row>
    <row r="858" spans="1:4" x14ac:dyDescent="0.3">
      <c r="A858" s="7" t="s">
        <v>129</v>
      </c>
      <c r="C858">
        <v>222</v>
      </c>
      <c r="D858">
        <v>222</v>
      </c>
    </row>
    <row r="859" spans="1:4" x14ac:dyDescent="0.3">
      <c r="A859" s="7" t="s">
        <v>1520</v>
      </c>
      <c r="C859">
        <v>122</v>
      </c>
      <c r="D859">
        <v>122</v>
      </c>
    </row>
    <row r="860" spans="1:4" x14ac:dyDescent="0.3">
      <c r="A860" s="7" t="s">
        <v>788</v>
      </c>
      <c r="C860">
        <v>206</v>
      </c>
      <c r="D860">
        <v>206</v>
      </c>
    </row>
    <row r="861" spans="1:4" x14ac:dyDescent="0.3">
      <c r="A861" s="7" t="s">
        <v>398</v>
      </c>
      <c r="B861">
        <v>1258</v>
      </c>
      <c r="C861">
        <v>1561</v>
      </c>
      <c r="D861">
        <v>2819</v>
      </c>
    </row>
    <row r="862" spans="1:4" x14ac:dyDescent="0.3">
      <c r="A862" s="7" t="s">
        <v>348</v>
      </c>
      <c r="C862">
        <v>107</v>
      </c>
      <c r="D862">
        <v>107</v>
      </c>
    </row>
    <row r="863" spans="1:4" x14ac:dyDescent="0.3">
      <c r="A863" s="7" t="s">
        <v>1846</v>
      </c>
      <c r="B863">
        <v>41</v>
      </c>
      <c r="D863">
        <v>41</v>
      </c>
    </row>
    <row r="864" spans="1:4" x14ac:dyDescent="0.3">
      <c r="A864" s="7" t="s">
        <v>1290</v>
      </c>
      <c r="C864">
        <v>432</v>
      </c>
      <c r="D864">
        <v>432</v>
      </c>
    </row>
    <row r="865" spans="1:4" x14ac:dyDescent="0.3">
      <c r="A865" s="7" t="s">
        <v>227</v>
      </c>
      <c r="C865">
        <v>96</v>
      </c>
      <c r="D865">
        <v>96</v>
      </c>
    </row>
    <row r="866" spans="1:4" x14ac:dyDescent="0.3">
      <c r="A866" s="7" t="s">
        <v>198</v>
      </c>
      <c r="C866">
        <v>170</v>
      </c>
      <c r="D866">
        <v>170</v>
      </c>
    </row>
    <row r="867" spans="1:4" x14ac:dyDescent="0.3">
      <c r="A867" s="7" t="s">
        <v>358</v>
      </c>
      <c r="B867">
        <v>5681</v>
      </c>
      <c r="D867">
        <v>5681</v>
      </c>
    </row>
    <row r="868" spans="1:4" x14ac:dyDescent="0.3">
      <c r="A868" s="7" t="s">
        <v>1796</v>
      </c>
      <c r="C868">
        <v>80</v>
      </c>
      <c r="D868">
        <v>80</v>
      </c>
    </row>
    <row r="869" spans="1:4" x14ac:dyDescent="0.3">
      <c r="A869" s="7" t="s">
        <v>1599</v>
      </c>
      <c r="B869">
        <v>2108</v>
      </c>
      <c r="C869">
        <v>319</v>
      </c>
      <c r="D869">
        <v>2427</v>
      </c>
    </row>
    <row r="870" spans="1:4" x14ac:dyDescent="0.3">
      <c r="A870" s="7" t="s">
        <v>566</v>
      </c>
      <c r="C870">
        <v>92</v>
      </c>
      <c r="D870">
        <v>92</v>
      </c>
    </row>
    <row r="871" spans="1:4" x14ac:dyDescent="0.3">
      <c r="A871" s="7" t="s">
        <v>1723</v>
      </c>
      <c r="C871">
        <v>1354</v>
      </c>
      <c r="D871">
        <v>1354</v>
      </c>
    </row>
    <row r="872" spans="1:4" x14ac:dyDescent="0.3">
      <c r="A872" s="7" t="s">
        <v>1909</v>
      </c>
      <c r="B872">
        <v>67</v>
      </c>
      <c r="D872">
        <v>67</v>
      </c>
    </row>
    <row r="873" spans="1:4" x14ac:dyDescent="0.3">
      <c r="A873" s="7" t="s">
        <v>1986</v>
      </c>
      <c r="C873">
        <v>1015</v>
      </c>
      <c r="D873">
        <v>1015</v>
      </c>
    </row>
    <row r="874" spans="1:4" x14ac:dyDescent="0.3">
      <c r="A874" s="7" t="s">
        <v>1930</v>
      </c>
      <c r="B874">
        <v>1</v>
      </c>
      <c r="D874">
        <v>1</v>
      </c>
    </row>
    <row r="875" spans="1:4" x14ac:dyDescent="0.3">
      <c r="A875" s="7" t="s">
        <v>784</v>
      </c>
      <c r="C875">
        <v>101</v>
      </c>
      <c r="D875">
        <v>101</v>
      </c>
    </row>
    <row r="876" spans="1:4" x14ac:dyDescent="0.3">
      <c r="A876" s="7" t="s">
        <v>1814</v>
      </c>
      <c r="C876">
        <v>165</v>
      </c>
      <c r="D876">
        <v>165</v>
      </c>
    </row>
    <row r="877" spans="1:4" x14ac:dyDescent="0.3">
      <c r="A877" s="7" t="s">
        <v>1348</v>
      </c>
      <c r="C877">
        <v>234</v>
      </c>
      <c r="D877">
        <v>234</v>
      </c>
    </row>
    <row r="878" spans="1:4" x14ac:dyDescent="0.3">
      <c r="A878" s="7" t="s">
        <v>1316</v>
      </c>
      <c r="B878">
        <v>65</v>
      </c>
      <c r="D878">
        <v>65</v>
      </c>
    </row>
    <row r="879" spans="1:4" x14ac:dyDescent="0.3">
      <c r="A879" s="7" t="s">
        <v>1216</v>
      </c>
      <c r="B879">
        <v>156</v>
      </c>
      <c r="D879">
        <v>156</v>
      </c>
    </row>
    <row r="880" spans="1:4" x14ac:dyDescent="0.3">
      <c r="A880" s="7" t="s">
        <v>1070</v>
      </c>
      <c r="C880">
        <v>239</v>
      </c>
      <c r="D880">
        <v>239</v>
      </c>
    </row>
    <row r="881" spans="1:4" x14ac:dyDescent="0.3">
      <c r="A881" s="7" t="s">
        <v>1186</v>
      </c>
      <c r="B881">
        <v>35</v>
      </c>
      <c r="D881">
        <v>35</v>
      </c>
    </row>
    <row r="882" spans="1:4" x14ac:dyDescent="0.3">
      <c r="A882" s="7" t="s">
        <v>2002</v>
      </c>
      <c r="C882">
        <v>480</v>
      </c>
      <c r="D882">
        <v>480</v>
      </c>
    </row>
    <row r="883" spans="1:4" x14ac:dyDescent="0.3">
      <c r="A883" s="7" t="s">
        <v>1088</v>
      </c>
      <c r="C883">
        <v>369</v>
      </c>
      <c r="D883">
        <v>369</v>
      </c>
    </row>
    <row r="884" spans="1:4" x14ac:dyDescent="0.3">
      <c r="A884" s="7" t="s">
        <v>960</v>
      </c>
      <c r="C884">
        <v>1605</v>
      </c>
      <c r="D884">
        <v>1605</v>
      </c>
    </row>
    <row r="885" spans="1:4" x14ac:dyDescent="0.3">
      <c r="A885" s="7" t="s">
        <v>632</v>
      </c>
      <c r="B885">
        <v>908</v>
      </c>
      <c r="D885">
        <v>908</v>
      </c>
    </row>
    <row r="886" spans="1:4" x14ac:dyDescent="0.3">
      <c r="A886" s="7" t="s">
        <v>1882</v>
      </c>
      <c r="C886">
        <v>65</v>
      </c>
      <c r="D886">
        <v>65</v>
      </c>
    </row>
    <row r="887" spans="1:4" x14ac:dyDescent="0.3">
      <c r="A887" s="7" t="s">
        <v>1342</v>
      </c>
      <c r="B887">
        <v>1</v>
      </c>
      <c r="D887">
        <v>1</v>
      </c>
    </row>
    <row r="888" spans="1:4" x14ac:dyDescent="0.3">
      <c r="A888" s="7" t="s">
        <v>1878</v>
      </c>
      <c r="C888">
        <v>40</v>
      </c>
      <c r="D888">
        <v>40</v>
      </c>
    </row>
    <row r="889" spans="1:4" x14ac:dyDescent="0.3">
      <c r="A889" s="7" t="s">
        <v>964</v>
      </c>
      <c r="C889">
        <v>2120</v>
      </c>
      <c r="D889">
        <v>2120</v>
      </c>
    </row>
    <row r="890" spans="1:4" x14ac:dyDescent="0.3">
      <c r="A890" s="7" t="s">
        <v>654</v>
      </c>
      <c r="C890">
        <v>295</v>
      </c>
      <c r="D890">
        <v>295</v>
      </c>
    </row>
    <row r="891" spans="1:4" x14ac:dyDescent="0.3">
      <c r="A891" s="7" t="s">
        <v>1942</v>
      </c>
      <c r="B891">
        <v>830</v>
      </c>
      <c r="D891">
        <v>830</v>
      </c>
    </row>
    <row r="892" spans="1:4" x14ac:dyDescent="0.3">
      <c r="A892" s="7" t="s">
        <v>1768</v>
      </c>
      <c r="C892">
        <v>126</v>
      </c>
      <c r="D892">
        <v>126</v>
      </c>
    </row>
    <row r="893" spans="1:4" x14ac:dyDescent="0.3">
      <c r="A893" s="7" t="s">
        <v>956</v>
      </c>
      <c r="B893">
        <v>39</v>
      </c>
      <c r="D893">
        <v>39</v>
      </c>
    </row>
    <row r="894" spans="1:4" x14ac:dyDescent="0.3">
      <c r="A894" s="7" t="s">
        <v>136</v>
      </c>
      <c r="B894">
        <v>48</v>
      </c>
      <c r="D894">
        <v>48</v>
      </c>
    </row>
    <row r="895" spans="1:4" x14ac:dyDescent="0.3">
      <c r="A895" s="7" t="s">
        <v>1928</v>
      </c>
      <c r="C895">
        <v>203</v>
      </c>
      <c r="D895">
        <v>203</v>
      </c>
    </row>
    <row r="896" spans="1:4" x14ac:dyDescent="0.3">
      <c r="A896" s="7" t="s">
        <v>157</v>
      </c>
      <c r="C896">
        <v>131</v>
      </c>
      <c r="D896">
        <v>131</v>
      </c>
    </row>
    <row r="897" spans="1:4" x14ac:dyDescent="0.3">
      <c r="A897" s="7" t="s">
        <v>166</v>
      </c>
      <c r="C897">
        <v>128</v>
      </c>
      <c r="D897">
        <v>128</v>
      </c>
    </row>
    <row r="898" spans="1:4" x14ac:dyDescent="0.3">
      <c r="A898" s="7" t="s">
        <v>276</v>
      </c>
      <c r="C898">
        <v>131</v>
      </c>
      <c r="D898">
        <v>131</v>
      </c>
    </row>
    <row r="899" spans="1:4" x14ac:dyDescent="0.3">
      <c r="A899" s="7" t="s">
        <v>63</v>
      </c>
      <c r="B899">
        <v>452</v>
      </c>
      <c r="D899">
        <v>452</v>
      </c>
    </row>
    <row r="900" spans="1:4" x14ac:dyDescent="0.3">
      <c r="A900" s="7" t="s">
        <v>1824</v>
      </c>
      <c r="C900">
        <v>1460</v>
      </c>
      <c r="D900">
        <v>1460</v>
      </c>
    </row>
    <row r="901" spans="1:4" x14ac:dyDescent="0.3">
      <c r="A901" s="7" t="s">
        <v>1340</v>
      </c>
      <c r="B901">
        <v>602</v>
      </c>
      <c r="D901">
        <v>602</v>
      </c>
    </row>
    <row r="902" spans="1:4" x14ac:dyDescent="0.3">
      <c r="A902" s="7" t="s">
        <v>1141</v>
      </c>
      <c r="C902">
        <v>2985</v>
      </c>
      <c r="D902">
        <v>2985</v>
      </c>
    </row>
    <row r="903" spans="1:4" x14ac:dyDescent="0.3">
      <c r="A903" s="7" t="s">
        <v>1027</v>
      </c>
      <c r="C903">
        <v>144</v>
      </c>
      <c r="D903">
        <v>144</v>
      </c>
    </row>
    <row r="904" spans="1:4" x14ac:dyDescent="0.3">
      <c r="A904" s="7" t="s">
        <v>754</v>
      </c>
      <c r="C904">
        <v>2013</v>
      </c>
      <c r="D904">
        <v>2013</v>
      </c>
    </row>
    <row r="905" spans="1:4" x14ac:dyDescent="0.3">
      <c r="A905" s="7" t="s">
        <v>708</v>
      </c>
      <c r="B905">
        <v>1063</v>
      </c>
      <c r="C905">
        <v>2441</v>
      </c>
      <c r="D905">
        <v>3504</v>
      </c>
    </row>
    <row r="906" spans="1:4" x14ac:dyDescent="0.3">
      <c r="A906" s="7" t="s">
        <v>1121</v>
      </c>
      <c r="B906">
        <v>1296</v>
      </c>
      <c r="D906">
        <v>1296</v>
      </c>
    </row>
    <row r="907" spans="1:4" x14ac:dyDescent="0.3">
      <c r="A907" s="7" t="s">
        <v>688</v>
      </c>
      <c r="B907">
        <v>17</v>
      </c>
      <c r="D907">
        <v>17</v>
      </c>
    </row>
    <row r="908" spans="1:4" x14ac:dyDescent="0.3">
      <c r="A908" s="7" t="s">
        <v>1754</v>
      </c>
      <c r="C908">
        <v>163</v>
      </c>
      <c r="D908">
        <v>163</v>
      </c>
    </row>
    <row r="909" spans="1:4" x14ac:dyDescent="0.3">
      <c r="A909" s="7" t="s">
        <v>1308</v>
      </c>
      <c r="B909">
        <v>105</v>
      </c>
      <c r="D909">
        <v>105</v>
      </c>
    </row>
    <row r="910" spans="1:4" x14ac:dyDescent="0.3">
      <c r="A910" s="7" t="s">
        <v>2067</v>
      </c>
      <c r="B910">
        <v>213164</v>
      </c>
      <c r="C910">
        <v>480898</v>
      </c>
      <c r="D910">
        <v>694062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1FB2-B43C-413B-9503-F16F65A8D400}">
  <dimension ref="A1:I566"/>
  <sheetViews>
    <sheetView workbookViewId="0">
      <selection activeCell="L20" sqref="L20"/>
    </sheetView>
  </sheetViews>
  <sheetFormatPr defaultRowHeight="15.6" x14ac:dyDescent="0.3"/>
  <cols>
    <col min="1" max="1" width="9.19921875" bestFit="1" customWidth="1"/>
    <col min="2" max="2" width="13.19921875" bestFit="1" customWidth="1"/>
    <col min="5" max="5" width="13.19921875" bestFit="1" customWidth="1"/>
    <col min="7" max="7" width="45.09765625" bestFit="1" customWidth="1"/>
    <col min="8" max="8" width="9.296875" bestFit="1" customWidth="1"/>
    <col min="9" max="9" width="8.796875" style="17"/>
  </cols>
  <sheetData>
    <row r="1" spans="1:9" x14ac:dyDescent="0.3">
      <c r="A1" s="5" t="s">
        <v>4</v>
      </c>
      <c r="B1" s="1" t="s">
        <v>5</v>
      </c>
      <c r="D1" s="5" t="s">
        <v>4</v>
      </c>
      <c r="E1" s="1" t="s">
        <v>5</v>
      </c>
      <c r="H1" s="10" t="s">
        <v>2117</v>
      </c>
      <c r="I1" s="28" t="s">
        <v>2116</v>
      </c>
    </row>
    <row r="2" spans="1:9" x14ac:dyDescent="0.3">
      <c r="A2" s="4" t="s">
        <v>20</v>
      </c>
      <c r="B2">
        <v>158</v>
      </c>
      <c r="D2" s="4" t="s">
        <v>14</v>
      </c>
      <c r="E2">
        <v>56</v>
      </c>
      <c r="G2" s="27" t="s">
        <v>2129</v>
      </c>
      <c r="H2">
        <f>AVERAGE(B2:B566)</f>
        <v>851.14690265486729</v>
      </c>
      <c r="I2" s="17">
        <f>AVERAGE(E2:E566)</f>
        <v>585.61538461538464</v>
      </c>
    </row>
    <row r="3" spans="1:9" x14ac:dyDescent="0.3">
      <c r="A3" s="4" t="s">
        <v>20</v>
      </c>
      <c r="B3">
        <v>1425</v>
      </c>
      <c r="D3" s="4" t="s">
        <v>14</v>
      </c>
      <c r="E3">
        <v>941</v>
      </c>
      <c r="G3" s="27" t="s">
        <v>2130</v>
      </c>
      <c r="H3">
        <f>MEDIAN(B2:B566)</f>
        <v>201</v>
      </c>
      <c r="I3" s="17">
        <f>MEDIAN(E3:E567)</f>
        <v>115</v>
      </c>
    </row>
    <row r="4" spans="1:9" x14ac:dyDescent="0.3">
      <c r="A4" s="4" t="s">
        <v>20</v>
      </c>
      <c r="B4">
        <v>174</v>
      </c>
      <c r="D4" s="4" t="s">
        <v>14</v>
      </c>
      <c r="E4">
        <v>33</v>
      </c>
      <c r="G4" s="27" t="s">
        <v>2131</v>
      </c>
      <c r="H4">
        <f>MIN(B3:B567)</f>
        <v>16</v>
      </c>
      <c r="I4" s="17">
        <f>MIN(E4:E568)</f>
        <v>0</v>
      </c>
    </row>
    <row r="5" spans="1:9" x14ac:dyDescent="0.3">
      <c r="A5" s="4" t="s">
        <v>20</v>
      </c>
      <c r="B5">
        <v>227</v>
      </c>
      <c r="D5" s="4" t="s">
        <v>14</v>
      </c>
      <c r="E5">
        <v>107</v>
      </c>
      <c r="G5" s="27" t="s">
        <v>2132</v>
      </c>
      <c r="H5">
        <f>MAX(B4:B568)</f>
        <v>7295</v>
      </c>
      <c r="I5" s="17">
        <f>MAX(E5:E569)</f>
        <v>6080</v>
      </c>
    </row>
    <row r="6" spans="1:9" x14ac:dyDescent="0.3">
      <c r="A6" s="4" t="s">
        <v>20</v>
      </c>
      <c r="B6">
        <v>220</v>
      </c>
      <c r="D6" s="4" t="s">
        <v>14</v>
      </c>
      <c r="E6">
        <v>210</v>
      </c>
      <c r="G6" s="27" t="s">
        <v>2133</v>
      </c>
      <c r="H6">
        <f>_xlfn.VAR.P(B5:B569)</f>
        <v>1609673.9184945733</v>
      </c>
      <c r="I6" s="17">
        <f>_xlfn.VAR.P(E6:E570)</f>
        <v>929188.6125848766</v>
      </c>
    </row>
    <row r="7" spans="1:9" x14ac:dyDescent="0.3">
      <c r="A7" s="4" t="s">
        <v>20</v>
      </c>
      <c r="B7">
        <v>98</v>
      </c>
      <c r="D7" s="4" t="s">
        <v>14</v>
      </c>
      <c r="E7">
        <v>67</v>
      </c>
      <c r="G7" s="27" t="s">
        <v>2134</v>
      </c>
      <c r="H7">
        <f>_xlfn.STDEV.P(B6:B570)</f>
        <v>1269.584345532292</v>
      </c>
      <c r="I7" s="17">
        <f>_xlfn.STDEV.P(E7:E571)</f>
        <v>965.07809498756012</v>
      </c>
    </row>
    <row r="8" spans="1:9" x14ac:dyDescent="0.3">
      <c r="A8" s="4" t="s">
        <v>20</v>
      </c>
      <c r="B8">
        <v>100</v>
      </c>
      <c r="D8" s="4" t="s">
        <v>14</v>
      </c>
      <c r="E8">
        <v>14</v>
      </c>
    </row>
    <row r="9" spans="1:9" x14ac:dyDescent="0.3">
      <c r="A9" s="4" t="s">
        <v>20</v>
      </c>
      <c r="B9">
        <v>1249</v>
      </c>
      <c r="D9" s="4" t="s">
        <v>14</v>
      </c>
      <c r="E9">
        <v>418</v>
      </c>
    </row>
    <row r="10" spans="1:9" x14ac:dyDescent="0.3">
      <c r="A10" s="4" t="s">
        <v>20</v>
      </c>
      <c r="B10">
        <v>1396</v>
      </c>
      <c r="D10" s="4" t="s">
        <v>14</v>
      </c>
      <c r="E10">
        <v>1220</v>
      </c>
    </row>
    <row r="11" spans="1:9" x14ac:dyDescent="0.3">
      <c r="A11" s="4" t="s">
        <v>20</v>
      </c>
      <c r="B11">
        <v>890</v>
      </c>
      <c r="D11" s="4" t="s">
        <v>14</v>
      </c>
      <c r="E11">
        <v>102</v>
      </c>
    </row>
    <row r="12" spans="1:9" x14ac:dyDescent="0.3">
      <c r="A12" s="4" t="s">
        <v>20</v>
      </c>
      <c r="B12">
        <v>142</v>
      </c>
      <c r="D12" s="4" t="s">
        <v>14</v>
      </c>
      <c r="E12">
        <v>80</v>
      </c>
    </row>
    <row r="13" spans="1:9" x14ac:dyDescent="0.3">
      <c r="A13" s="4" t="s">
        <v>20</v>
      </c>
      <c r="B13">
        <v>2673</v>
      </c>
      <c r="D13" s="4" t="s">
        <v>14</v>
      </c>
      <c r="E13">
        <v>35</v>
      </c>
    </row>
    <row r="14" spans="1:9" x14ac:dyDescent="0.3">
      <c r="A14" s="4" t="s">
        <v>20</v>
      </c>
      <c r="B14">
        <v>163</v>
      </c>
      <c r="D14" s="4" t="s">
        <v>14</v>
      </c>
      <c r="E14">
        <v>750</v>
      </c>
    </row>
    <row r="15" spans="1:9" x14ac:dyDescent="0.3">
      <c r="A15" s="4" t="s">
        <v>20</v>
      </c>
      <c r="B15">
        <v>2220</v>
      </c>
      <c r="D15" s="4" t="s">
        <v>14</v>
      </c>
      <c r="E15">
        <v>19</v>
      </c>
    </row>
    <row r="16" spans="1:9" x14ac:dyDescent="0.3">
      <c r="A16" s="4" t="s">
        <v>20</v>
      </c>
      <c r="B16">
        <v>1606</v>
      </c>
      <c r="D16" s="4" t="s">
        <v>14</v>
      </c>
      <c r="E16">
        <v>5</v>
      </c>
    </row>
    <row r="17" spans="1:5" x14ac:dyDescent="0.3">
      <c r="A17" s="4" t="s">
        <v>20</v>
      </c>
      <c r="B17">
        <v>129</v>
      </c>
      <c r="D17" s="4" t="s">
        <v>14</v>
      </c>
      <c r="E17">
        <v>154</v>
      </c>
    </row>
    <row r="18" spans="1:5" x14ac:dyDescent="0.3">
      <c r="A18" s="4" t="s">
        <v>20</v>
      </c>
      <c r="B18">
        <v>226</v>
      </c>
      <c r="D18" s="4" t="s">
        <v>14</v>
      </c>
      <c r="E18">
        <v>0</v>
      </c>
    </row>
    <row r="19" spans="1:5" x14ac:dyDescent="0.3">
      <c r="A19" s="4" t="s">
        <v>20</v>
      </c>
      <c r="B19">
        <v>5419</v>
      </c>
      <c r="D19" s="4" t="s">
        <v>14</v>
      </c>
      <c r="E19">
        <v>3304</v>
      </c>
    </row>
    <row r="20" spans="1:5" x14ac:dyDescent="0.3">
      <c r="A20" s="4" t="s">
        <v>20</v>
      </c>
      <c r="B20">
        <v>165</v>
      </c>
      <c r="D20" s="4" t="s">
        <v>14</v>
      </c>
      <c r="E20">
        <v>1</v>
      </c>
    </row>
    <row r="21" spans="1:5" x14ac:dyDescent="0.3">
      <c r="A21" s="4" t="s">
        <v>20</v>
      </c>
      <c r="B21">
        <v>1965</v>
      </c>
      <c r="D21" s="4" t="s">
        <v>14</v>
      </c>
      <c r="E21">
        <v>183</v>
      </c>
    </row>
    <row r="22" spans="1:5" x14ac:dyDescent="0.3">
      <c r="A22" s="4" t="s">
        <v>20</v>
      </c>
      <c r="B22">
        <v>16</v>
      </c>
      <c r="D22" s="4" t="s">
        <v>14</v>
      </c>
      <c r="E22">
        <v>1</v>
      </c>
    </row>
    <row r="23" spans="1:5" x14ac:dyDescent="0.3">
      <c r="A23" s="4" t="s">
        <v>20</v>
      </c>
      <c r="B23">
        <v>107</v>
      </c>
      <c r="D23" s="4" t="s">
        <v>14</v>
      </c>
      <c r="E23">
        <v>830</v>
      </c>
    </row>
    <row r="24" spans="1:5" x14ac:dyDescent="0.3">
      <c r="A24" s="4" t="s">
        <v>20</v>
      </c>
      <c r="B24">
        <v>134</v>
      </c>
      <c r="D24" s="4" t="s">
        <v>14</v>
      </c>
      <c r="E24">
        <v>27</v>
      </c>
    </row>
    <row r="25" spans="1:5" x14ac:dyDescent="0.3">
      <c r="A25" s="4" t="s">
        <v>20</v>
      </c>
      <c r="B25">
        <v>198</v>
      </c>
      <c r="D25" s="4" t="s">
        <v>14</v>
      </c>
      <c r="E25">
        <v>15</v>
      </c>
    </row>
    <row r="26" spans="1:5" x14ac:dyDescent="0.3">
      <c r="A26" s="4" t="s">
        <v>20</v>
      </c>
      <c r="B26">
        <v>111</v>
      </c>
      <c r="D26" s="4" t="s">
        <v>14</v>
      </c>
      <c r="E26">
        <v>130</v>
      </c>
    </row>
    <row r="27" spans="1:5" x14ac:dyDescent="0.3">
      <c r="A27" s="4" t="s">
        <v>20</v>
      </c>
      <c r="B27">
        <v>222</v>
      </c>
      <c r="D27" s="4" t="s">
        <v>14</v>
      </c>
      <c r="E27">
        <v>5</v>
      </c>
    </row>
    <row r="28" spans="1:5" x14ac:dyDescent="0.3">
      <c r="A28" s="4" t="s">
        <v>20</v>
      </c>
      <c r="B28">
        <v>6212</v>
      </c>
      <c r="D28" s="4" t="s">
        <v>14</v>
      </c>
      <c r="E28">
        <v>26</v>
      </c>
    </row>
    <row r="29" spans="1:5" x14ac:dyDescent="0.3">
      <c r="A29" s="4" t="s">
        <v>20</v>
      </c>
      <c r="B29">
        <v>98</v>
      </c>
      <c r="D29" s="4" t="s">
        <v>14</v>
      </c>
      <c r="E29">
        <v>21</v>
      </c>
    </row>
    <row r="30" spans="1:5" x14ac:dyDescent="0.3">
      <c r="A30" s="4" t="s">
        <v>20</v>
      </c>
      <c r="B30">
        <v>92</v>
      </c>
      <c r="D30" s="4" t="s">
        <v>14</v>
      </c>
      <c r="E30">
        <v>1748</v>
      </c>
    </row>
    <row r="31" spans="1:5" x14ac:dyDescent="0.3">
      <c r="A31" s="4" t="s">
        <v>20</v>
      </c>
      <c r="B31">
        <v>149</v>
      </c>
      <c r="D31" s="4" t="s">
        <v>14</v>
      </c>
      <c r="E31">
        <v>1467</v>
      </c>
    </row>
    <row r="32" spans="1:5" x14ac:dyDescent="0.3">
      <c r="A32" s="4" t="s">
        <v>20</v>
      </c>
      <c r="B32">
        <v>2431</v>
      </c>
      <c r="D32" s="4" t="s">
        <v>14</v>
      </c>
      <c r="E32">
        <v>15</v>
      </c>
    </row>
    <row r="33" spans="1:5" x14ac:dyDescent="0.3">
      <c r="A33" s="4" t="s">
        <v>20</v>
      </c>
      <c r="B33">
        <v>303</v>
      </c>
      <c r="D33" s="4" t="s">
        <v>14</v>
      </c>
      <c r="E33">
        <v>31</v>
      </c>
    </row>
    <row r="34" spans="1:5" x14ac:dyDescent="0.3">
      <c r="A34" s="4" t="s">
        <v>20</v>
      </c>
      <c r="B34">
        <v>209</v>
      </c>
      <c r="D34" s="4" t="s">
        <v>14</v>
      </c>
      <c r="E34">
        <v>75</v>
      </c>
    </row>
    <row r="35" spans="1:5" x14ac:dyDescent="0.3">
      <c r="A35" s="4" t="s">
        <v>20</v>
      </c>
      <c r="B35">
        <v>131</v>
      </c>
      <c r="D35" s="4" t="s">
        <v>14</v>
      </c>
      <c r="E35">
        <v>76</v>
      </c>
    </row>
    <row r="36" spans="1:5" x14ac:dyDescent="0.3">
      <c r="A36" s="4" t="s">
        <v>20</v>
      </c>
      <c r="B36">
        <v>164</v>
      </c>
      <c r="D36" s="4" t="s">
        <v>14</v>
      </c>
      <c r="E36">
        <v>253</v>
      </c>
    </row>
    <row r="37" spans="1:5" x14ac:dyDescent="0.3">
      <c r="A37" s="4" t="s">
        <v>20</v>
      </c>
      <c r="B37">
        <v>201</v>
      </c>
      <c r="D37" s="4" t="s">
        <v>14</v>
      </c>
      <c r="E37">
        <v>21</v>
      </c>
    </row>
    <row r="38" spans="1:5" x14ac:dyDescent="0.3">
      <c r="A38" s="4" t="s">
        <v>20</v>
      </c>
      <c r="B38">
        <v>211</v>
      </c>
      <c r="D38" s="4" t="s">
        <v>14</v>
      </c>
      <c r="E38">
        <v>104</v>
      </c>
    </row>
    <row r="39" spans="1:5" x14ac:dyDescent="0.3">
      <c r="A39" s="4" t="s">
        <v>20</v>
      </c>
      <c r="B39">
        <v>128</v>
      </c>
      <c r="D39" s="4" t="s">
        <v>14</v>
      </c>
      <c r="E39">
        <v>1</v>
      </c>
    </row>
    <row r="40" spans="1:5" x14ac:dyDescent="0.3">
      <c r="A40" s="4" t="s">
        <v>20</v>
      </c>
      <c r="B40">
        <v>1600</v>
      </c>
      <c r="D40" s="4" t="s">
        <v>14</v>
      </c>
      <c r="E40">
        <v>1</v>
      </c>
    </row>
    <row r="41" spans="1:5" x14ac:dyDescent="0.3">
      <c r="A41" s="4" t="s">
        <v>20</v>
      </c>
      <c r="B41">
        <v>249</v>
      </c>
      <c r="D41" s="4" t="s">
        <v>14</v>
      </c>
      <c r="E41">
        <v>15</v>
      </c>
    </row>
    <row r="42" spans="1:5" x14ac:dyDescent="0.3">
      <c r="A42" s="4" t="s">
        <v>20</v>
      </c>
      <c r="B42">
        <v>236</v>
      </c>
      <c r="D42" s="4" t="s">
        <v>14</v>
      </c>
      <c r="E42">
        <v>526</v>
      </c>
    </row>
    <row r="43" spans="1:5" x14ac:dyDescent="0.3">
      <c r="A43" s="4" t="s">
        <v>20</v>
      </c>
      <c r="B43">
        <v>4065</v>
      </c>
      <c r="D43" s="4" t="s">
        <v>14</v>
      </c>
      <c r="E43">
        <v>75</v>
      </c>
    </row>
    <row r="44" spans="1:5" x14ac:dyDescent="0.3">
      <c r="A44" s="4" t="s">
        <v>20</v>
      </c>
      <c r="B44">
        <v>246</v>
      </c>
      <c r="D44" s="4" t="s">
        <v>14</v>
      </c>
      <c r="E44">
        <v>47</v>
      </c>
    </row>
    <row r="45" spans="1:5" x14ac:dyDescent="0.3">
      <c r="A45" s="4" t="s">
        <v>20</v>
      </c>
      <c r="B45">
        <v>2475</v>
      </c>
      <c r="D45" s="4" t="s">
        <v>14</v>
      </c>
      <c r="E45">
        <v>112</v>
      </c>
    </row>
    <row r="46" spans="1:5" x14ac:dyDescent="0.3">
      <c r="A46" s="4" t="s">
        <v>20</v>
      </c>
      <c r="B46">
        <v>76</v>
      </c>
      <c r="D46" s="4" t="s">
        <v>14</v>
      </c>
      <c r="E46">
        <v>393</v>
      </c>
    </row>
    <row r="47" spans="1:5" x14ac:dyDescent="0.3">
      <c r="A47" s="4" t="s">
        <v>20</v>
      </c>
      <c r="B47">
        <v>54</v>
      </c>
      <c r="D47" s="4" t="s">
        <v>14</v>
      </c>
      <c r="E47">
        <v>940</v>
      </c>
    </row>
    <row r="48" spans="1:5" x14ac:dyDescent="0.3">
      <c r="A48" s="4" t="s">
        <v>20</v>
      </c>
      <c r="B48">
        <v>88</v>
      </c>
      <c r="D48" s="4" t="s">
        <v>14</v>
      </c>
      <c r="E48">
        <v>65</v>
      </c>
    </row>
    <row r="49" spans="1:5" x14ac:dyDescent="0.3">
      <c r="A49" s="4" t="s">
        <v>20</v>
      </c>
      <c r="B49">
        <v>85</v>
      </c>
      <c r="D49" s="4" t="s">
        <v>14</v>
      </c>
      <c r="E49">
        <v>648</v>
      </c>
    </row>
    <row r="50" spans="1:5" x14ac:dyDescent="0.3">
      <c r="A50" s="4" t="s">
        <v>20</v>
      </c>
      <c r="B50">
        <v>170</v>
      </c>
      <c r="D50" s="4" t="s">
        <v>14</v>
      </c>
      <c r="E50">
        <v>296</v>
      </c>
    </row>
    <row r="51" spans="1:5" x14ac:dyDescent="0.3">
      <c r="A51" s="4" t="s">
        <v>20</v>
      </c>
      <c r="B51">
        <v>330</v>
      </c>
      <c r="D51" s="4" t="s">
        <v>14</v>
      </c>
      <c r="E51">
        <v>92</v>
      </c>
    </row>
    <row r="52" spans="1:5" x14ac:dyDescent="0.3">
      <c r="A52" s="4" t="s">
        <v>20</v>
      </c>
      <c r="B52">
        <v>127</v>
      </c>
      <c r="D52" s="4" t="s">
        <v>14</v>
      </c>
      <c r="E52">
        <v>452</v>
      </c>
    </row>
    <row r="53" spans="1:5" x14ac:dyDescent="0.3">
      <c r="A53" s="4" t="s">
        <v>20</v>
      </c>
      <c r="B53">
        <v>411</v>
      </c>
      <c r="D53" s="4" t="s">
        <v>14</v>
      </c>
      <c r="E53">
        <v>931</v>
      </c>
    </row>
    <row r="54" spans="1:5" x14ac:dyDescent="0.3">
      <c r="A54" s="4" t="s">
        <v>20</v>
      </c>
      <c r="B54">
        <v>180</v>
      </c>
      <c r="D54" s="4" t="s">
        <v>14</v>
      </c>
      <c r="E54">
        <v>243</v>
      </c>
    </row>
    <row r="55" spans="1:5" x14ac:dyDescent="0.3">
      <c r="A55" s="4" t="s">
        <v>20</v>
      </c>
      <c r="B55">
        <v>374</v>
      </c>
      <c r="D55" s="4" t="s">
        <v>14</v>
      </c>
      <c r="E55">
        <v>17</v>
      </c>
    </row>
    <row r="56" spans="1:5" x14ac:dyDescent="0.3">
      <c r="A56" s="4" t="s">
        <v>20</v>
      </c>
      <c r="B56">
        <v>71</v>
      </c>
      <c r="D56" s="4" t="s">
        <v>14</v>
      </c>
      <c r="E56">
        <v>52</v>
      </c>
    </row>
    <row r="57" spans="1:5" x14ac:dyDescent="0.3">
      <c r="A57" s="4" t="s">
        <v>20</v>
      </c>
      <c r="B57">
        <v>203</v>
      </c>
      <c r="D57" s="4" t="s">
        <v>14</v>
      </c>
      <c r="E57">
        <v>191</v>
      </c>
    </row>
    <row r="58" spans="1:5" x14ac:dyDescent="0.3">
      <c r="A58" s="4" t="s">
        <v>20</v>
      </c>
      <c r="B58">
        <v>113</v>
      </c>
      <c r="D58" s="4" t="s">
        <v>14</v>
      </c>
      <c r="E58">
        <v>84</v>
      </c>
    </row>
    <row r="59" spans="1:5" x14ac:dyDescent="0.3">
      <c r="A59" s="4" t="s">
        <v>20</v>
      </c>
      <c r="B59">
        <v>96</v>
      </c>
      <c r="D59" s="4" t="s">
        <v>14</v>
      </c>
      <c r="E59">
        <v>3182</v>
      </c>
    </row>
    <row r="60" spans="1:5" x14ac:dyDescent="0.3">
      <c r="A60" s="4" t="s">
        <v>20</v>
      </c>
      <c r="B60">
        <v>498</v>
      </c>
      <c r="D60" s="4" t="s">
        <v>14</v>
      </c>
      <c r="E60">
        <v>1</v>
      </c>
    </row>
    <row r="61" spans="1:5" x14ac:dyDescent="0.3">
      <c r="A61" s="4" t="s">
        <v>20</v>
      </c>
      <c r="B61">
        <v>180</v>
      </c>
      <c r="D61" s="4" t="s">
        <v>14</v>
      </c>
      <c r="E61">
        <v>26</v>
      </c>
    </row>
    <row r="62" spans="1:5" x14ac:dyDescent="0.3">
      <c r="A62" s="4" t="s">
        <v>20</v>
      </c>
      <c r="B62">
        <v>27</v>
      </c>
      <c r="D62" s="4" t="s">
        <v>14</v>
      </c>
      <c r="E62">
        <v>24</v>
      </c>
    </row>
    <row r="63" spans="1:5" x14ac:dyDescent="0.3">
      <c r="A63" s="4" t="s">
        <v>20</v>
      </c>
      <c r="B63">
        <v>2331</v>
      </c>
      <c r="D63" s="4" t="s">
        <v>14</v>
      </c>
      <c r="E63">
        <v>1</v>
      </c>
    </row>
    <row r="64" spans="1:5" x14ac:dyDescent="0.3">
      <c r="A64" s="4" t="s">
        <v>20</v>
      </c>
      <c r="B64">
        <v>113</v>
      </c>
      <c r="D64" s="4" t="s">
        <v>14</v>
      </c>
      <c r="E64">
        <v>31</v>
      </c>
    </row>
    <row r="65" spans="1:5" x14ac:dyDescent="0.3">
      <c r="A65" s="4" t="s">
        <v>20</v>
      </c>
      <c r="B65">
        <v>164</v>
      </c>
      <c r="D65" s="4" t="s">
        <v>14</v>
      </c>
      <c r="E65">
        <v>86</v>
      </c>
    </row>
    <row r="66" spans="1:5" x14ac:dyDescent="0.3">
      <c r="A66" s="4" t="s">
        <v>20</v>
      </c>
      <c r="B66">
        <v>164</v>
      </c>
      <c r="D66" s="4" t="s">
        <v>14</v>
      </c>
      <c r="E66">
        <v>133</v>
      </c>
    </row>
    <row r="67" spans="1:5" x14ac:dyDescent="0.3">
      <c r="A67" s="4" t="s">
        <v>20</v>
      </c>
      <c r="B67">
        <v>336</v>
      </c>
      <c r="D67" s="4" t="s">
        <v>14</v>
      </c>
      <c r="E67">
        <v>30</v>
      </c>
    </row>
    <row r="68" spans="1:5" x14ac:dyDescent="0.3">
      <c r="A68" s="4" t="s">
        <v>20</v>
      </c>
      <c r="B68">
        <v>1917</v>
      </c>
      <c r="D68" s="4" t="s">
        <v>14</v>
      </c>
      <c r="E68">
        <v>40</v>
      </c>
    </row>
    <row r="69" spans="1:5" x14ac:dyDescent="0.3">
      <c r="A69" s="4" t="s">
        <v>20</v>
      </c>
      <c r="B69">
        <v>95</v>
      </c>
      <c r="D69" s="4" t="s">
        <v>14</v>
      </c>
      <c r="E69">
        <v>136</v>
      </c>
    </row>
    <row r="70" spans="1:5" x14ac:dyDescent="0.3">
      <c r="A70" s="4" t="s">
        <v>20</v>
      </c>
      <c r="B70">
        <v>147</v>
      </c>
      <c r="D70" s="4" t="s">
        <v>14</v>
      </c>
      <c r="E70">
        <v>73</v>
      </c>
    </row>
    <row r="71" spans="1:5" x14ac:dyDescent="0.3">
      <c r="A71" s="4" t="s">
        <v>20</v>
      </c>
      <c r="B71">
        <v>86</v>
      </c>
      <c r="D71" s="4" t="s">
        <v>14</v>
      </c>
      <c r="E71">
        <v>5497</v>
      </c>
    </row>
    <row r="72" spans="1:5" x14ac:dyDescent="0.3">
      <c r="A72" s="4" t="s">
        <v>20</v>
      </c>
      <c r="B72">
        <v>83</v>
      </c>
      <c r="D72" s="4" t="s">
        <v>14</v>
      </c>
      <c r="E72">
        <v>803</v>
      </c>
    </row>
    <row r="73" spans="1:5" x14ac:dyDescent="0.3">
      <c r="A73" s="4" t="s">
        <v>20</v>
      </c>
      <c r="B73">
        <v>676</v>
      </c>
      <c r="D73" s="4" t="s">
        <v>14</v>
      </c>
      <c r="E73">
        <v>21</v>
      </c>
    </row>
    <row r="74" spans="1:5" x14ac:dyDescent="0.3">
      <c r="A74" s="4" t="s">
        <v>20</v>
      </c>
      <c r="B74">
        <v>361</v>
      </c>
      <c r="D74" s="4" t="s">
        <v>14</v>
      </c>
      <c r="E74">
        <v>37</v>
      </c>
    </row>
    <row r="75" spans="1:5" x14ac:dyDescent="0.3">
      <c r="A75" s="4" t="s">
        <v>20</v>
      </c>
      <c r="B75">
        <v>131</v>
      </c>
      <c r="D75" s="4" t="s">
        <v>14</v>
      </c>
      <c r="E75">
        <v>1221</v>
      </c>
    </row>
    <row r="76" spans="1:5" x14ac:dyDescent="0.3">
      <c r="A76" s="4" t="s">
        <v>20</v>
      </c>
      <c r="B76">
        <v>126</v>
      </c>
      <c r="D76" s="4" t="s">
        <v>14</v>
      </c>
      <c r="E76">
        <v>1596</v>
      </c>
    </row>
    <row r="77" spans="1:5" x14ac:dyDescent="0.3">
      <c r="A77" s="4" t="s">
        <v>20</v>
      </c>
      <c r="B77">
        <v>275</v>
      </c>
      <c r="D77" s="4" t="s">
        <v>14</v>
      </c>
      <c r="E77">
        <v>2690</v>
      </c>
    </row>
    <row r="78" spans="1:5" x14ac:dyDescent="0.3">
      <c r="A78" s="4" t="s">
        <v>20</v>
      </c>
      <c r="B78">
        <v>67</v>
      </c>
      <c r="D78" s="4" t="s">
        <v>14</v>
      </c>
      <c r="E78">
        <v>1</v>
      </c>
    </row>
    <row r="79" spans="1:5" x14ac:dyDescent="0.3">
      <c r="A79" s="4" t="s">
        <v>20</v>
      </c>
      <c r="B79">
        <v>154</v>
      </c>
      <c r="D79" s="4" t="s">
        <v>14</v>
      </c>
      <c r="E79">
        <v>23</v>
      </c>
    </row>
    <row r="80" spans="1:5" x14ac:dyDescent="0.3">
      <c r="A80" s="4" t="s">
        <v>20</v>
      </c>
      <c r="B80">
        <v>1782</v>
      </c>
      <c r="D80" s="4" t="s">
        <v>14</v>
      </c>
      <c r="E80">
        <v>57</v>
      </c>
    </row>
    <row r="81" spans="1:5" x14ac:dyDescent="0.3">
      <c r="A81" s="4" t="s">
        <v>20</v>
      </c>
      <c r="B81">
        <v>903</v>
      </c>
      <c r="D81" s="4" t="s">
        <v>14</v>
      </c>
      <c r="E81">
        <v>1028</v>
      </c>
    </row>
    <row r="82" spans="1:5" x14ac:dyDescent="0.3">
      <c r="A82" s="4" t="s">
        <v>20</v>
      </c>
      <c r="B82">
        <v>94</v>
      </c>
      <c r="D82" s="4" t="s">
        <v>14</v>
      </c>
      <c r="E82">
        <v>2062</v>
      </c>
    </row>
    <row r="83" spans="1:5" x14ac:dyDescent="0.3">
      <c r="A83" s="4" t="s">
        <v>20</v>
      </c>
      <c r="B83">
        <v>180</v>
      </c>
      <c r="D83" s="4" t="s">
        <v>14</v>
      </c>
      <c r="E83">
        <v>662</v>
      </c>
    </row>
    <row r="84" spans="1:5" x14ac:dyDescent="0.3">
      <c r="A84" s="4" t="s">
        <v>20</v>
      </c>
      <c r="B84">
        <v>533</v>
      </c>
      <c r="D84" s="4" t="s">
        <v>14</v>
      </c>
      <c r="E84">
        <v>1229</v>
      </c>
    </row>
    <row r="85" spans="1:5" x14ac:dyDescent="0.3">
      <c r="A85" s="4" t="s">
        <v>20</v>
      </c>
      <c r="B85">
        <v>2443</v>
      </c>
      <c r="D85" s="4" t="s">
        <v>14</v>
      </c>
      <c r="E85">
        <v>87</v>
      </c>
    </row>
    <row r="86" spans="1:5" x14ac:dyDescent="0.3">
      <c r="A86" s="4" t="s">
        <v>20</v>
      </c>
      <c r="B86">
        <v>89</v>
      </c>
      <c r="D86" s="4" t="s">
        <v>14</v>
      </c>
      <c r="E86">
        <v>1482</v>
      </c>
    </row>
    <row r="87" spans="1:5" x14ac:dyDescent="0.3">
      <c r="A87" s="4" t="s">
        <v>20</v>
      </c>
      <c r="B87">
        <v>159</v>
      </c>
      <c r="D87" s="4" t="s">
        <v>14</v>
      </c>
      <c r="E87">
        <v>245</v>
      </c>
    </row>
    <row r="88" spans="1:5" x14ac:dyDescent="0.3">
      <c r="A88" s="4" t="s">
        <v>20</v>
      </c>
      <c r="B88">
        <v>50</v>
      </c>
      <c r="D88" s="4" t="s">
        <v>14</v>
      </c>
      <c r="E88">
        <v>4697</v>
      </c>
    </row>
    <row r="89" spans="1:5" x14ac:dyDescent="0.3">
      <c r="A89" s="4" t="s">
        <v>20</v>
      </c>
      <c r="B89">
        <v>186</v>
      </c>
      <c r="D89" s="4" t="s">
        <v>14</v>
      </c>
      <c r="E89">
        <v>133</v>
      </c>
    </row>
    <row r="90" spans="1:5" x14ac:dyDescent="0.3">
      <c r="A90" s="4" t="s">
        <v>20</v>
      </c>
      <c r="B90">
        <v>1071</v>
      </c>
      <c r="D90" s="4" t="s">
        <v>14</v>
      </c>
      <c r="E90">
        <v>656</v>
      </c>
    </row>
    <row r="91" spans="1:5" x14ac:dyDescent="0.3">
      <c r="A91" s="4" t="s">
        <v>20</v>
      </c>
      <c r="B91">
        <v>117</v>
      </c>
      <c r="D91" s="4" t="s">
        <v>14</v>
      </c>
      <c r="E91">
        <v>1000</v>
      </c>
    </row>
    <row r="92" spans="1:5" x14ac:dyDescent="0.3">
      <c r="A92" s="4" t="s">
        <v>20</v>
      </c>
      <c r="B92">
        <v>70</v>
      </c>
      <c r="D92" s="4" t="s">
        <v>14</v>
      </c>
      <c r="E92">
        <v>355</v>
      </c>
    </row>
    <row r="93" spans="1:5" x14ac:dyDescent="0.3">
      <c r="A93" s="4" t="s">
        <v>20</v>
      </c>
      <c r="B93">
        <v>135</v>
      </c>
      <c r="D93" s="4" t="s">
        <v>14</v>
      </c>
      <c r="E93">
        <v>424</v>
      </c>
    </row>
    <row r="94" spans="1:5" x14ac:dyDescent="0.3">
      <c r="A94" s="4" t="s">
        <v>20</v>
      </c>
      <c r="B94">
        <v>768</v>
      </c>
      <c r="D94" s="4" t="s">
        <v>14</v>
      </c>
      <c r="E94">
        <v>2025</v>
      </c>
    </row>
    <row r="95" spans="1:5" x14ac:dyDescent="0.3">
      <c r="A95" s="4" t="s">
        <v>20</v>
      </c>
      <c r="B95">
        <v>199</v>
      </c>
      <c r="D95" s="4" t="s">
        <v>14</v>
      </c>
      <c r="E95">
        <v>225</v>
      </c>
    </row>
    <row r="96" spans="1:5" x14ac:dyDescent="0.3">
      <c r="A96" s="4" t="s">
        <v>20</v>
      </c>
      <c r="B96">
        <v>107</v>
      </c>
      <c r="D96" s="4" t="s">
        <v>14</v>
      </c>
      <c r="E96">
        <v>679</v>
      </c>
    </row>
    <row r="97" spans="1:5" x14ac:dyDescent="0.3">
      <c r="A97" s="4" t="s">
        <v>20</v>
      </c>
      <c r="B97">
        <v>195</v>
      </c>
      <c r="D97" s="4" t="s">
        <v>14</v>
      </c>
      <c r="E97">
        <v>78</v>
      </c>
    </row>
    <row r="98" spans="1:5" x14ac:dyDescent="0.3">
      <c r="A98" s="4" t="s">
        <v>20</v>
      </c>
      <c r="B98">
        <v>3376</v>
      </c>
      <c r="D98" s="4" t="s">
        <v>14</v>
      </c>
      <c r="E98">
        <v>75</v>
      </c>
    </row>
    <row r="99" spans="1:5" x14ac:dyDescent="0.3">
      <c r="A99" s="4" t="s">
        <v>20</v>
      </c>
      <c r="B99">
        <v>41</v>
      </c>
      <c r="D99" s="4" t="s">
        <v>14</v>
      </c>
      <c r="E99">
        <v>37</v>
      </c>
    </row>
    <row r="100" spans="1:5" x14ac:dyDescent="0.3">
      <c r="A100" s="4" t="s">
        <v>20</v>
      </c>
      <c r="B100">
        <v>1821</v>
      </c>
      <c r="D100" s="4" t="s">
        <v>14</v>
      </c>
      <c r="E100">
        <v>558</v>
      </c>
    </row>
    <row r="101" spans="1:5" x14ac:dyDescent="0.3">
      <c r="A101" s="4" t="s">
        <v>20</v>
      </c>
      <c r="B101">
        <v>164</v>
      </c>
      <c r="D101" s="4" t="s">
        <v>14</v>
      </c>
      <c r="E101">
        <v>9</v>
      </c>
    </row>
    <row r="102" spans="1:5" x14ac:dyDescent="0.3">
      <c r="A102" s="4" t="s">
        <v>20</v>
      </c>
      <c r="B102">
        <v>157</v>
      </c>
      <c r="D102" s="4" t="s">
        <v>14</v>
      </c>
      <c r="E102">
        <v>57</v>
      </c>
    </row>
    <row r="103" spans="1:5" x14ac:dyDescent="0.3">
      <c r="A103" s="4" t="s">
        <v>20</v>
      </c>
      <c r="B103">
        <v>246</v>
      </c>
      <c r="D103" s="4" t="s">
        <v>14</v>
      </c>
      <c r="E103">
        <v>15</v>
      </c>
    </row>
    <row r="104" spans="1:5" x14ac:dyDescent="0.3">
      <c r="A104" s="4" t="s">
        <v>20</v>
      </c>
      <c r="B104">
        <v>1396</v>
      </c>
      <c r="D104" s="4" t="s">
        <v>14</v>
      </c>
      <c r="E104">
        <v>137</v>
      </c>
    </row>
    <row r="105" spans="1:5" x14ac:dyDescent="0.3">
      <c r="A105" s="4" t="s">
        <v>20</v>
      </c>
      <c r="B105">
        <v>2506</v>
      </c>
      <c r="D105" s="4" t="s">
        <v>14</v>
      </c>
      <c r="E105">
        <v>1068</v>
      </c>
    </row>
    <row r="106" spans="1:5" x14ac:dyDescent="0.3">
      <c r="A106" s="4" t="s">
        <v>20</v>
      </c>
      <c r="B106">
        <v>244</v>
      </c>
      <c r="D106" s="4" t="s">
        <v>14</v>
      </c>
      <c r="E106">
        <v>64</v>
      </c>
    </row>
    <row r="107" spans="1:5" x14ac:dyDescent="0.3">
      <c r="A107" s="4" t="s">
        <v>20</v>
      </c>
      <c r="B107">
        <v>146</v>
      </c>
      <c r="D107" s="4" t="s">
        <v>14</v>
      </c>
      <c r="E107">
        <v>24</v>
      </c>
    </row>
    <row r="108" spans="1:5" x14ac:dyDescent="0.3">
      <c r="A108" s="4" t="s">
        <v>20</v>
      </c>
      <c r="B108">
        <v>1267</v>
      </c>
      <c r="D108" s="4" t="s">
        <v>14</v>
      </c>
      <c r="E108">
        <v>328</v>
      </c>
    </row>
    <row r="109" spans="1:5" x14ac:dyDescent="0.3">
      <c r="A109" s="4" t="s">
        <v>20</v>
      </c>
      <c r="B109">
        <v>1561</v>
      </c>
      <c r="D109" s="4" t="s">
        <v>14</v>
      </c>
      <c r="E109">
        <v>1121</v>
      </c>
    </row>
    <row r="110" spans="1:5" x14ac:dyDescent="0.3">
      <c r="A110" s="4" t="s">
        <v>20</v>
      </c>
      <c r="B110">
        <v>48</v>
      </c>
      <c r="D110" s="4" t="s">
        <v>14</v>
      </c>
      <c r="E110">
        <v>40</v>
      </c>
    </row>
    <row r="111" spans="1:5" x14ac:dyDescent="0.3">
      <c r="A111" s="4" t="s">
        <v>20</v>
      </c>
      <c r="B111">
        <v>2739</v>
      </c>
      <c r="D111" s="4" t="s">
        <v>14</v>
      </c>
      <c r="E111">
        <v>594</v>
      </c>
    </row>
    <row r="112" spans="1:5" x14ac:dyDescent="0.3">
      <c r="A112" s="4" t="s">
        <v>20</v>
      </c>
      <c r="B112">
        <v>3537</v>
      </c>
      <c r="D112" s="4" t="s">
        <v>14</v>
      </c>
      <c r="E112">
        <v>63</v>
      </c>
    </row>
    <row r="113" spans="1:5" x14ac:dyDescent="0.3">
      <c r="A113" s="4" t="s">
        <v>20</v>
      </c>
      <c r="B113">
        <v>2107</v>
      </c>
      <c r="D113" s="4" t="s">
        <v>14</v>
      </c>
      <c r="E113">
        <v>774</v>
      </c>
    </row>
    <row r="114" spans="1:5" x14ac:dyDescent="0.3">
      <c r="A114" s="4" t="s">
        <v>20</v>
      </c>
      <c r="B114">
        <v>3318</v>
      </c>
      <c r="D114" s="4" t="s">
        <v>14</v>
      </c>
      <c r="E114">
        <v>32</v>
      </c>
    </row>
    <row r="115" spans="1:5" x14ac:dyDescent="0.3">
      <c r="A115" s="4" t="s">
        <v>20</v>
      </c>
      <c r="B115">
        <v>340</v>
      </c>
      <c r="D115" s="4" t="s">
        <v>14</v>
      </c>
      <c r="E115">
        <v>1257</v>
      </c>
    </row>
    <row r="116" spans="1:5" x14ac:dyDescent="0.3">
      <c r="A116" s="4" t="s">
        <v>20</v>
      </c>
      <c r="B116">
        <v>1442</v>
      </c>
      <c r="D116" s="4" t="s">
        <v>14</v>
      </c>
      <c r="E116">
        <v>513</v>
      </c>
    </row>
    <row r="117" spans="1:5" x14ac:dyDescent="0.3">
      <c r="A117" s="4" t="s">
        <v>20</v>
      </c>
      <c r="B117">
        <v>126</v>
      </c>
      <c r="D117" s="4" t="s">
        <v>14</v>
      </c>
      <c r="E117">
        <v>181</v>
      </c>
    </row>
    <row r="118" spans="1:5" x14ac:dyDescent="0.3">
      <c r="A118" s="4" t="s">
        <v>20</v>
      </c>
      <c r="B118">
        <v>524</v>
      </c>
      <c r="D118" s="4" t="s">
        <v>14</v>
      </c>
      <c r="E118">
        <v>1194</v>
      </c>
    </row>
    <row r="119" spans="1:5" x14ac:dyDescent="0.3">
      <c r="A119" s="4" t="s">
        <v>20</v>
      </c>
      <c r="B119">
        <v>1989</v>
      </c>
      <c r="D119" s="4" t="s">
        <v>14</v>
      </c>
      <c r="E119">
        <v>326</v>
      </c>
    </row>
    <row r="120" spans="1:5" x14ac:dyDescent="0.3">
      <c r="A120" s="4" t="s">
        <v>20</v>
      </c>
      <c r="B120">
        <v>157</v>
      </c>
      <c r="D120" s="4" t="s">
        <v>14</v>
      </c>
      <c r="E120">
        <v>121</v>
      </c>
    </row>
    <row r="121" spans="1:5" x14ac:dyDescent="0.3">
      <c r="A121" s="4" t="s">
        <v>20</v>
      </c>
      <c r="B121">
        <v>4498</v>
      </c>
      <c r="D121" s="4" t="s">
        <v>14</v>
      </c>
      <c r="E121">
        <v>91</v>
      </c>
    </row>
    <row r="122" spans="1:5" x14ac:dyDescent="0.3">
      <c r="A122" s="4" t="s">
        <v>20</v>
      </c>
      <c r="B122">
        <v>80</v>
      </c>
      <c r="D122" s="4" t="s">
        <v>14</v>
      </c>
      <c r="E122">
        <v>19</v>
      </c>
    </row>
    <row r="123" spans="1:5" x14ac:dyDescent="0.3">
      <c r="A123" s="4" t="s">
        <v>20</v>
      </c>
      <c r="B123">
        <v>43</v>
      </c>
      <c r="D123" s="4" t="s">
        <v>14</v>
      </c>
      <c r="E123">
        <v>49</v>
      </c>
    </row>
    <row r="124" spans="1:5" x14ac:dyDescent="0.3">
      <c r="A124" s="4" t="s">
        <v>20</v>
      </c>
      <c r="B124">
        <v>2053</v>
      </c>
      <c r="D124" s="4" t="s">
        <v>14</v>
      </c>
      <c r="E124">
        <v>676</v>
      </c>
    </row>
    <row r="125" spans="1:5" x14ac:dyDescent="0.3">
      <c r="A125" s="4" t="s">
        <v>20</v>
      </c>
      <c r="B125">
        <v>168</v>
      </c>
      <c r="D125" s="4" t="s">
        <v>14</v>
      </c>
      <c r="E125">
        <v>3483</v>
      </c>
    </row>
    <row r="126" spans="1:5" x14ac:dyDescent="0.3">
      <c r="A126" s="4" t="s">
        <v>20</v>
      </c>
      <c r="B126">
        <v>4289</v>
      </c>
      <c r="D126" s="4" t="s">
        <v>14</v>
      </c>
      <c r="E126">
        <v>955</v>
      </c>
    </row>
    <row r="127" spans="1:5" x14ac:dyDescent="0.3">
      <c r="A127" s="4" t="s">
        <v>20</v>
      </c>
      <c r="B127">
        <v>165</v>
      </c>
      <c r="D127" s="4" t="s">
        <v>14</v>
      </c>
      <c r="E127">
        <v>75</v>
      </c>
    </row>
    <row r="128" spans="1:5" x14ac:dyDescent="0.3">
      <c r="A128" s="4" t="s">
        <v>20</v>
      </c>
      <c r="B128">
        <v>1815</v>
      </c>
      <c r="D128" s="4" t="s">
        <v>14</v>
      </c>
      <c r="E128">
        <v>1608</v>
      </c>
    </row>
    <row r="129" spans="1:5" x14ac:dyDescent="0.3">
      <c r="A129" s="4" t="s">
        <v>20</v>
      </c>
      <c r="B129">
        <v>397</v>
      </c>
      <c r="D129" s="4" t="s">
        <v>14</v>
      </c>
      <c r="E129">
        <v>1790</v>
      </c>
    </row>
    <row r="130" spans="1:5" x14ac:dyDescent="0.3">
      <c r="A130" s="4" t="s">
        <v>20</v>
      </c>
      <c r="B130">
        <v>1539</v>
      </c>
      <c r="D130" s="4" t="s">
        <v>14</v>
      </c>
      <c r="E130">
        <v>252</v>
      </c>
    </row>
    <row r="131" spans="1:5" x14ac:dyDescent="0.3">
      <c r="A131" s="4" t="s">
        <v>20</v>
      </c>
      <c r="B131">
        <v>138</v>
      </c>
      <c r="D131" s="4" t="s">
        <v>14</v>
      </c>
      <c r="E131">
        <v>34</v>
      </c>
    </row>
    <row r="132" spans="1:5" x14ac:dyDescent="0.3">
      <c r="A132" s="4" t="s">
        <v>20</v>
      </c>
      <c r="B132">
        <v>3594</v>
      </c>
      <c r="D132" s="4" t="s">
        <v>14</v>
      </c>
      <c r="E132">
        <v>504</v>
      </c>
    </row>
    <row r="133" spans="1:5" x14ac:dyDescent="0.3">
      <c r="A133" s="4" t="s">
        <v>20</v>
      </c>
      <c r="B133">
        <v>5880</v>
      </c>
      <c r="D133" s="4" t="s">
        <v>14</v>
      </c>
      <c r="E133">
        <v>1758</v>
      </c>
    </row>
    <row r="134" spans="1:5" x14ac:dyDescent="0.3">
      <c r="A134" s="4" t="s">
        <v>20</v>
      </c>
      <c r="B134">
        <v>112</v>
      </c>
      <c r="D134" s="4" t="s">
        <v>14</v>
      </c>
      <c r="E134">
        <v>115</v>
      </c>
    </row>
    <row r="135" spans="1:5" x14ac:dyDescent="0.3">
      <c r="A135" s="4" t="s">
        <v>20</v>
      </c>
      <c r="B135">
        <v>943</v>
      </c>
      <c r="D135" s="4" t="s">
        <v>14</v>
      </c>
      <c r="E135">
        <v>113</v>
      </c>
    </row>
    <row r="136" spans="1:5" x14ac:dyDescent="0.3">
      <c r="A136" s="4" t="s">
        <v>20</v>
      </c>
      <c r="B136">
        <v>2468</v>
      </c>
      <c r="D136" s="4" t="s">
        <v>14</v>
      </c>
      <c r="E136">
        <v>10</v>
      </c>
    </row>
    <row r="137" spans="1:5" x14ac:dyDescent="0.3">
      <c r="A137" s="4" t="s">
        <v>20</v>
      </c>
      <c r="B137">
        <v>2551</v>
      </c>
      <c r="D137" s="4" t="s">
        <v>14</v>
      </c>
      <c r="E137">
        <v>395</v>
      </c>
    </row>
    <row r="138" spans="1:5" x14ac:dyDescent="0.3">
      <c r="A138" s="4" t="s">
        <v>20</v>
      </c>
      <c r="B138">
        <v>101</v>
      </c>
      <c r="D138" s="4" t="s">
        <v>14</v>
      </c>
      <c r="E138">
        <v>1</v>
      </c>
    </row>
    <row r="139" spans="1:5" x14ac:dyDescent="0.3">
      <c r="A139" s="4" t="s">
        <v>20</v>
      </c>
      <c r="B139">
        <v>92</v>
      </c>
      <c r="D139" s="4" t="s">
        <v>14</v>
      </c>
      <c r="E139">
        <v>2179</v>
      </c>
    </row>
    <row r="140" spans="1:5" x14ac:dyDescent="0.3">
      <c r="A140" s="4" t="s">
        <v>20</v>
      </c>
      <c r="B140">
        <v>62</v>
      </c>
      <c r="D140" s="4" t="s">
        <v>14</v>
      </c>
      <c r="E140">
        <v>742</v>
      </c>
    </row>
    <row r="141" spans="1:5" x14ac:dyDescent="0.3">
      <c r="A141" s="4" t="s">
        <v>20</v>
      </c>
      <c r="B141">
        <v>149</v>
      </c>
      <c r="D141" s="4" t="s">
        <v>14</v>
      </c>
      <c r="E141">
        <v>16</v>
      </c>
    </row>
    <row r="142" spans="1:5" x14ac:dyDescent="0.3">
      <c r="A142" s="4" t="s">
        <v>20</v>
      </c>
      <c r="B142">
        <v>329</v>
      </c>
      <c r="D142" s="4" t="s">
        <v>14</v>
      </c>
      <c r="E142">
        <v>13</v>
      </c>
    </row>
    <row r="143" spans="1:5" x14ac:dyDescent="0.3">
      <c r="A143" s="4" t="s">
        <v>20</v>
      </c>
      <c r="B143">
        <v>97</v>
      </c>
      <c r="D143" s="4" t="s">
        <v>14</v>
      </c>
      <c r="E143">
        <v>2072</v>
      </c>
    </row>
    <row r="144" spans="1:5" x14ac:dyDescent="0.3">
      <c r="A144" s="4" t="s">
        <v>20</v>
      </c>
      <c r="B144">
        <v>1784</v>
      </c>
      <c r="D144" s="4" t="s">
        <v>14</v>
      </c>
      <c r="E144">
        <v>2307</v>
      </c>
    </row>
    <row r="145" spans="1:5" x14ac:dyDescent="0.3">
      <c r="A145" s="4" t="s">
        <v>20</v>
      </c>
      <c r="B145">
        <v>1684</v>
      </c>
      <c r="D145" s="4" t="s">
        <v>14</v>
      </c>
      <c r="E145">
        <v>1999</v>
      </c>
    </row>
    <row r="146" spans="1:5" x14ac:dyDescent="0.3">
      <c r="A146" s="4" t="s">
        <v>20</v>
      </c>
      <c r="B146">
        <v>250</v>
      </c>
      <c r="D146" s="4" t="s">
        <v>14</v>
      </c>
      <c r="E146">
        <v>750</v>
      </c>
    </row>
    <row r="147" spans="1:5" x14ac:dyDescent="0.3">
      <c r="A147" s="4" t="s">
        <v>20</v>
      </c>
      <c r="B147">
        <v>238</v>
      </c>
      <c r="D147" s="4" t="s">
        <v>14</v>
      </c>
      <c r="E147">
        <v>77</v>
      </c>
    </row>
    <row r="148" spans="1:5" x14ac:dyDescent="0.3">
      <c r="A148" s="4" t="s">
        <v>20</v>
      </c>
      <c r="B148">
        <v>53</v>
      </c>
      <c r="D148" s="4" t="s">
        <v>14</v>
      </c>
      <c r="E148">
        <v>347</v>
      </c>
    </row>
    <row r="149" spans="1:5" x14ac:dyDescent="0.3">
      <c r="A149" s="4" t="s">
        <v>20</v>
      </c>
      <c r="B149">
        <v>214</v>
      </c>
      <c r="D149" s="4" t="s">
        <v>14</v>
      </c>
      <c r="E149">
        <v>67</v>
      </c>
    </row>
    <row r="150" spans="1:5" x14ac:dyDescent="0.3">
      <c r="A150" s="4" t="s">
        <v>20</v>
      </c>
      <c r="B150">
        <v>222</v>
      </c>
      <c r="D150" s="4" t="s">
        <v>14</v>
      </c>
      <c r="E150">
        <v>180</v>
      </c>
    </row>
    <row r="151" spans="1:5" x14ac:dyDescent="0.3">
      <c r="A151" s="4" t="s">
        <v>20</v>
      </c>
      <c r="B151">
        <v>1884</v>
      </c>
      <c r="D151" s="4" t="s">
        <v>14</v>
      </c>
      <c r="E151">
        <v>22</v>
      </c>
    </row>
    <row r="152" spans="1:5" x14ac:dyDescent="0.3">
      <c r="A152" s="4" t="s">
        <v>20</v>
      </c>
      <c r="B152">
        <v>218</v>
      </c>
      <c r="D152" s="4" t="s">
        <v>14</v>
      </c>
      <c r="E152">
        <v>1979</v>
      </c>
    </row>
    <row r="153" spans="1:5" x14ac:dyDescent="0.3">
      <c r="A153" s="4" t="s">
        <v>20</v>
      </c>
      <c r="B153">
        <v>6465</v>
      </c>
      <c r="D153" s="4" t="s">
        <v>14</v>
      </c>
      <c r="E153">
        <v>3410</v>
      </c>
    </row>
    <row r="154" spans="1:5" x14ac:dyDescent="0.3">
      <c r="A154" s="4" t="s">
        <v>20</v>
      </c>
      <c r="B154">
        <v>59</v>
      </c>
      <c r="D154" s="4" t="s">
        <v>14</v>
      </c>
      <c r="E154">
        <v>1130</v>
      </c>
    </row>
    <row r="155" spans="1:5" x14ac:dyDescent="0.3">
      <c r="A155" s="4" t="s">
        <v>20</v>
      </c>
      <c r="B155">
        <v>88</v>
      </c>
      <c r="D155" s="4" t="s">
        <v>14</v>
      </c>
      <c r="E155">
        <v>1</v>
      </c>
    </row>
    <row r="156" spans="1:5" x14ac:dyDescent="0.3">
      <c r="A156" s="4" t="s">
        <v>20</v>
      </c>
      <c r="B156">
        <v>1697</v>
      </c>
      <c r="D156" s="4" t="s">
        <v>14</v>
      </c>
      <c r="E156">
        <v>162</v>
      </c>
    </row>
    <row r="157" spans="1:5" x14ac:dyDescent="0.3">
      <c r="A157" s="4" t="s">
        <v>20</v>
      </c>
      <c r="B157">
        <v>92</v>
      </c>
      <c r="D157" s="4" t="s">
        <v>14</v>
      </c>
      <c r="E157">
        <v>7</v>
      </c>
    </row>
    <row r="158" spans="1:5" x14ac:dyDescent="0.3">
      <c r="A158" s="4" t="s">
        <v>20</v>
      </c>
      <c r="B158">
        <v>186</v>
      </c>
      <c r="D158" s="4" t="s">
        <v>14</v>
      </c>
      <c r="E158">
        <v>18</v>
      </c>
    </row>
    <row r="159" spans="1:5" x14ac:dyDescent="0.3">
      <c r="A159" s="4" t="s">
        <v>20</v>
      </c>
      <c r="B159">
        <v>138</v>
      </c>
      <c r="D159" s="4" t="s">
        <v>14</v>
      </c>
      <c r="E159">
        <v>1657</v>
      </c>
    </row>
    <row r="160" spans="1:5" x14ac:dyDescent="0.3">
      <c r="A160" s="4" t="s">
        <v>20</v>
      </c>
      <c r="B160">
        <v>261</v>
      </c>
      <c r="D160" s="4" t="s">
        <v>14</v>
      </c>
      <c r="E160">
        <v>4428</v>
      </c>
    </row>
    <row r="161" spans="1:5" x14ac:dyDescent="0.3">
      <c r="A161" s="4" t="s">
        <v>20</v>
      </c>
      <c r="B161">
        <v>107</v>
      </c>
      <c r="D161" s="4" t="s">
        <v>14</v>
      </c>
      <c r="E161">
        <v>45</v>
      </c>
    </row>
    <row r="162" spans="1:5" x14ac:dyDescent="0.3">
      <c r="A162" s="4" t="s">
        <v>20</v>
      </c>
      <c r="B162">
        <v>199</v>
      </c>
      <c r="D162" s="4" t="s">
        <v>14</v>
      </c>
      <c r="E162">
        <v>55</v>
      </c>
    </row>
    <row r="163" spans="1:5" x14ac:dyDescent="0.3">
      <c r="A163" s="4" t="s">
        <v>20</v>
      </c>
      <c r="B163">
        <v>5512</v>
      </c>
      <c r="D163" s="4" t="s">
        <v>14</v>
      </c>
      <c r="E163">
        <v>88</v>
      </c>
    </row>
    <row r="164" spans="1:5" x14ac:dyDescent="0.3">
      <c r="A164" s="4" t="s">
        <v>20</v>
      </c>
      <c r="B164">
        <v>86</v>
      </c>
      <c r="D164" s="4" t="s">
        <v>14</v>
      </c>
      <c r="E164">
        <v>100</v>
      </c>
    </row>
    <row r="165" spans="1:5" x14ac:dyDescent="0.3">
      <c r="A165" s="4" t="s">
        <v>20</v>
      </c>
      <c r="B165">
        <v>2768</v>
      </c>
      <c r="D165" s="4" t="s">
        <v>14</v>
      </c>
      <c r="E165">
        <v>56</v>
      </c>
    </row>
    <row r="166" spans="1:5" x14ac:dyDescent="0.3">
      <c r="A166" s="4" t="s">
        <v>20</v>
      </c>
      <c r="B166">
        <v>48</v>
      </c>
      <c r="D166" s="4" t="s">
        <v>14</v>
      </c>
      <c r="E166">
        <v>67</v>
      </c>
    </row>
    <row r="167" spans="1:5" x14ac:dyDescent="0.3">
      <c r="A167" s="4" t="s">
        <v>20</v>
      </c>
      <c r="B167">
        <v>87</v>
      </c>
      <c r="D167" s="4" t="s">
        <v>14</v>
      </c>
      <c r="E167">
        <v>127</v>
      </c>
    </row>
    <row r="168" spans="1:5" x14ac:dyDescent="0.3">
      <c r="A168" s="4" t="s">
        <v>20</v>
      </c>
      <c r="B168">
        <v>1894</v>
      </c>
      <c r="D168" s="4" t="s">
        <v>14</v>
      </c>
      <c r="E168">
        <v>106</v>
      </c>
    </row>
    <row r="169" spans="1:5" x14ac:dyDescent="0.3">
      <c r="A169" s="4" t="s">
        <v>20</v>
      </c>
      <c r="B169">
        <v>282</v>
      </c>
      <c r="D169" s="4" t="s">
        <v>14</v>
      </c>
      <c r="E169">
        <v>2604</v>
      </c>
    </row>
    <row r="170" spans="1:5" x14ac:dyDescent="0.3">
      <c r="A170" s="4" t="s">
        <v>20</v>
      </c>
      <c r="B170">
        <v>116</v>
      </c>
      <c r="D170" s="4" t="s">
        <v>14</v>
      </c>
      <c r="E170">
        <v>105</v>
      </c>
    </row>
    <row r="171" spans="1:5" x14ac:dyDescent="0.3">
      <c r="A171" s="4" t="s">
        <v>20</v>
      </c>
      <c r="B171">
        <v>83</v>
      </c>
      <c r="D171" s="4" t="s">
        <v>14</v>
      </c>
      <c r="E171">
        <v>53</v>
      </c>
    </row>
    <row r="172" spans="1:5" x14ac:dyDescent="0.3">
      <c r="A172" s="4" t="s">
        <v>20</v>
      </c>
      <c r="B172">
        <v>91</v>
      </c>
      <c r="D172" s="4" t="s">
        <v>14</v>
      </c>
      <c r="E172">
        <v>117</v>
      </c>
    </row>
    <row r="173" spans="1:5" x14ac:dyDescent="0.3">
      <c r="A173" s="4" t="s">
        <v>20</v>
      </c>
      <c r="B173">
        <v>546</v>
      </c>
      <c r="D173" s="4" t="s">
        <v>14</v>
      </c>
      <c r="E173">
        <v>842</v>
      </c>
    </row>
    <row r="174" spans="1:5" x14ac:dyDescent="0.3">
      <c r="A174" s="4" t="s">
        <v>20</v>
      </c>
      <c r="B174">
        <v>393</v>
      </c>
      <c r="D174" s="4" t="s">
        <v>14</v>
      </c>
      <c r="E174">
        <v>25</v>
      </c>
    </row>
    <row r="175" spans="1:5" x14ac:dyDescent="0.3">
      <c r="A175" s="4" t="s">
        <v>20</v>
      </c>
      <c r="B175">
        <v>133</v>
      </c>
      <c r="D175" s="4" t="s">
        <v>14</v>
      </c>
      <c r="E175">
        <v>435</v>
      </c>
    </row>
    <row r="176" spans="1:5" x14ac:dyDescent="0.3">
      <c r="A176" s="4" t="s">
        <v>20</v>
      </c>
      <c r="B176">
        <v>254</v>
      </c>
      <c r="D176" s="4" t="s">
        <v>14</v>
      </c>
      <c r="E176">
        <v>92</v>
      </c>
    </row>
    <row r="177" spans="1:5" x14ac:dyDescent="0.3">
      <c r="A177" s="4" t="s">
        <v>20</v>
      </c>
      <c r="B177">
        <v>176</v>
      </c>
      <c r="D177" s="4" t="s">
        <v>14</v>
      </c>
      <c r="E177">
        <v>926</v>
      </c>
    </row>
    <row r="178" spans="1:5" x14ac:dyDescent="0.3">
      <c r="A178" s="4" t="s">
        <v>20</v>
      </c>
      <c r="B178">
        <v>337</v>
      </c>
      <c r="D178" s="4" t="s">
        <v>14</v>
      </c>
      <c r="E178">
        <v>3015</v>
      </c>
    </row>
    <row r="179" spans="1:5" x14ac:dyDescent="0.3">
      <c r="A179" s="4" t="s">
        <v>20</v>
      </c>
      <c r="B179">
        <v>107</v>
      </c>
      <c r="D179" s="4" t="s">
        <v>14</v>
      </c>
      <c r="E179">
        <v>25</v>
      </c>
    </row>
    <row r="180" spans="1:5" x14ac:dyDescent="0.3">
      <c r="A180" s="4" t="s">
        <v>20</v>
      </c>
      <c r="B180">
        <v>183</v>
      </c>
      <c r="D180" s="4" t="s">
        <v>14</v>
      </c>
      <c r="E180">
        <v>4405</v>
      </c>
    </row>
    <row r="181" spans="1:5" x14ac:dyDescent="0.3">
      <c r="A181" s="4" t="s">
        <v>20</v>
      </c>
      <c r="B181">
        <v>72</v>
      </c>
      <c r="D181" s="4" t="s">
        <v>14</v>
      </c>
      <c r="E181">
        <v>243</v>
      </c>
    </row>
    <row r="182" spans="1:5" x14ac:dyDescent="0.3">
      <c r="A182" s="4" t="s">
        <v>20</v>
      </c>
      <c r="B182">
        <v>295</v>
      </c>
      <c r="D182" s="4" t="s">
        <v>14</v>
      </c>
      <c r="E182">
        <v>31</v>
      </c>
    </row>
    <row r="183" spans="1:5" x14ac:dyDescent="0.3">
      <c r="A183" s="4" t="s">
        <v>20</v>
      </c>
      <c r="B183">
        <v>142</v>
      </c>
      <c r="D183" s="4" t="s">
        <v>14</v>
      </c>
      <c r="E183">
        <v>889</v>
      </c>
    </row>
    <row r="184" spans="1:5" x14ac:dyDescent="0.3">
      <c r="A184" s="4" t="s">
        <v>20</v>
      </c>
      <c r="B184">
        <v>85</v>
      </c>
      <c r="D184" s="4" t="s">
        <v>14</v>
      </c>
      <c r="E184">
        <v>112</v>
      </c>
    </row>
    <row r="185" spans="1:5" x14ac:dyDescent="0.3">
      <c r="A185" s="4" t="s">
        <v>20</v>
      </c>
      <c r="B185">
        <v>659</v>
      </c>
      <c r="D185" s="4" t="s">
        <v>14</v>
      </c>
      <c r="E185">
        <v>29</v>
      </c>
    </row>
    <row r="186" spans="1:5" x14ac:dyDescent="0.3">
      <c r="A186" s="4" t="s">
        <v>20</v>
      </c>
      <c r="B186">
        <v>121</v>
      </c>
      <c r="D186" s="4" t="s">
        <v>14</v>
      </c>
      <c r="E186">
        <v>120</v>
      </c>
    </row>
    <row r="187" spans="1:5" x14ac:dyDescent="0.3">
      <c r="A187" s="4" t="s">
        <v>20</v>
      </c>
      <c r="B187">
        <v>3742</v>
      </c>
      <c r="D187" s="4" t="s">
        <v>14</v>
      </c>
      <c r="E187">
        <v>78</v>
      </c>
    </row>
    <row r="188" spans="1:5" x14ac:dyDescent="0.3">
      <c r="A188" s="4" t="s">
        <v>20</v>
      </c>
      <c r="B188">
        <v>223</v>
      </c>
      <c r="D188" s="4" t="s">
        <v>14</v>
      </c>
      <c r="E188">
        <v>12</v>
      </c>
    </row>
    <row r="189" spans="1:5" x14ac:dyDescent="0.3">
      <c r="A189" s="4" t="s">
        <v>20</v>
      </c>
      <c r="B189">
        <v>133</v>
      </c>
      <c r="D189" s="4" t="s">
        <v>14</v>
      </c>
      <c r="E189">
        <v>94</v>
      </c>
    </row>
    <row r="190" spans="1:5" x14ac:dyDescent="0.3">
      <c r="A190" s="4" t="s">
        <v>20</v>
      </c>
      <c r="B190">
        <v>5168</v>
      </c>
      <c r="D190" s="4" t="s">
        <v>14</v>
      </c>
      <c r="E190">
        <v>441</v>
      </c>
    </row>
    <row r="191" spans="1:5" x14ac:dyDescent="0.3">
      <c r="A191" s="4" t="s">
        <v>20</v>
      </c>
      <c r="B191">
        <v>307</v>
      </c>
      <c r="D191" s="4" t="s">
        <v>14</v>
      </c>
      <c r="E191">
        <v>1684</v>
      </c>
    </row>
    <row r="192" spans="1:5" x14ac:dyDescent="0.3">
      <c r="A192" s="4" t="s">
        <v>20</v>
      </c>
      <c r="B192">
        <v>2441</v>
      </c>
      <c r="D192" s="4" t="s">
        <v>14</v>
      </c>
      <c r="E192">
        <v>186</v>
      </c>
    </row>
    <row r="193" spans="1:5" x14ac:dyDescent="0.3">
      <c r="A193" s="4" t="s">
        <v>20</v>
      </c>
      <c r="B193">
        <v>1385</v>
      </c>
      <c r="D193" s="4" t="s">
        <v>14</v>
      </c>
      <c r="E193">
        <v>9</v>
      </c>
    </row>
    <row r="194" spans="1:5" x14ac:dyDescent="0.3">
      <c r="A194" s="4" t="s">
        <v>20</v>
      </c>
      <c r="B194">
        <v>190</v>
      </c>
      <c r="D194" s="4" t="s">
        <v>14</v>
      </c>
      <c r="E194">
        <v>62</v>
      </c>
    </row>
    <row r="195" spans="1:5" x14ac:dyDescent="0.3">
      <c r="A195" s="4" t="s">
        <v>20</v>
      </c>
      <c r="B195">
        <v>470</v>
      </c>
      <c r="D195" s="4" t="s">
        <v>14</v>
      </c>
      <c r="E195">
        <v>63</v>
      </c>
    </row>
    <row r="196" spans="1:5" x14ac:dyDescent="0.3">
      <c r="A196" s="4" t="s">
        <v>20</v>
      </c>
      <c r="B196">
        <v>253</v>
      </c>
      <c r="D196" s="4" t="s">
        <v>14</v>
      </c>
      <c r="E196">
        <v>672</v>
      </c>
    </row>
    <row r="197" spans="1:5" x14ac:dyDescent="0.3">
      <c r="A197" s="4" t="s">
        <v>20</v>
      </c>
      <c r="B197">
        <v>1113</v>
      </c>
      <c r="D197" s="4" t="s">
        <v>14</v>
      </c>
      <c r="E197">
        <v>245</v>
      </c>
    </row>
    <row r="198" spans="1:5" x14ac:dyDescent="0.3">
      <c r="A198" s="4" t="s">
        <v>20</v>
      </c>
      <c r="B198">
        <v>2283</v>
      </c>
      <c r="D198" s="4" t="s">
        <v>14</v>
      </c>
      <c r="E198">
        <v>2779</v>
      </c>
    </row>
    <row r="199" spans="1:5" x14ac:dyDescent="0.3">
      <c r="A199" s="4" t="s">
        <v>20</v>
      </c>
      <c r="B199">
        <v>1095</v>
      </c>
      <c r="D199" s="4" t="s">
        <v>14</v>
      </c>
      <c r="E199">
        <v>108</v>
      </c>
    </row>
    <row r="200" spans="1:5" x14ac:dyDescent="0.3">
      <c r="A200" s="4" t="s">
        <v>20</v>
      </c>
      <c r="B200">
        <v>1690</v>
      </c>
      <c r="D200" s="4" t="s">
        <v>14</v>
      </c>
      <c r="E200">
        <v>41</v>
      </c>
    </row>
    <row r="201" spans="1:5" x14ac:dyDescent="0.3">
      <c r="A201" s="4" t="s">
        <v>20</v>
      </c>
      <c r="B201">
        <v>191</v>
      </c>
      <c r="D201" s="4" t="s">
        <v>14</v>
      </c>
      <c r="E201">
        <v>454</v>
      </c>
    </row>
    <row r="202" spans="1:5" x14ac:dyDescent="0.3">
      <c r="A202" s="4" t="s">
        <v>20</v>
      </c>
      <c r="B202">
        <v>2013</v>
      </c>
      <c r="D202" s="4" t="s">
        <v>14</v>
      </c>
      <c r="E202">
        <v>747</v>
      </c>
    </row>
    <row r="203" spans="1:5" x14ac:dyDescent="0.3">
      <c r="A203" s="4" t="s">
        <v>20</v>
      </c>
      <c r="B203">
        <v>1703</v>
      </c>
      <c r="D203" s="4" t="s">
        <v>14</v>
      </c>
      <c r="E203">
        <v>157</v>
      </c>
    </row>
    <row r="204" spans="1:5" x14ac:dyDescent="0.3">
      <c r="A204" s="4" t="s">
        <v>20</v>
      </c>
      <c r="B204">
        <v>80</v>
      </c>
      <c r="D204" s="4" t="s">
        <v>14</v>
      </c>
      <c r="E204">
        <v>1796</v>
      </c>
    </row>
    <row r="205" spans="1:5" x14ac:dyDescent="0.3">
      <c r="A205" s="4" t="s">
        <v>20</v>
      </c>
      <c r="B205">
        <v>41</v>
      </c>
      <c r="D205" s="4" t="s">
        <v>14</v>
      </c>
      <c r="E205">
        <v>1538</v>
      </c>
    </row>
    <row r="206" spans="1:5" x14ac:dyDescent="0.3">
      <c r="A206" s="4" t="s">
        <v>20</v>
      </c>
      <c r="B206">
        <v>187</v>
      </c>
      <c r="D206" s="4" t="s">
        <v>14</v>
      </c>
      <c r="E206">
        <v>24</v>
      </c>
    </row>
    <row r="207" spans="1:5" x14ac:dyDescent="0.3">
      <c r="A207" s="4" t="s">
        <v>20</v>
      </c>
      <c r="B207">
        <v>2875</v>
      </c>
      <c r="D207" s="4" t="s">
        <v>14</v>
      </c>
      <c r="E207">
        <v>92</v>
      </c>
    </row>
    <row r="208" spans="1:5" x14ac:dyDescent="0.3">
      <c r="A208" s="4" t="s">
        <v>20</v>
      </c>
      <c r="B208">
        <v>88</v>
      </c>
      <c r="D208" s="4" t="s">
        <v>14</v>
      </c>
      <c r="E208">
        <v>191</v>
      </c>
    </row>
    <row r="209" spans="1:5" x14ac:dyDescent="0.3">
      <c r="A209" s="4" t="s">
        <v>20</v>
      </c>
      <c r="B209">
        <v>191</v>
      </c>
      <c r="D209" s="4" t="s">
        <v>14</v>
      </c>
      <c r="E209">
        <v>1198</v>
      </c>
    </row>
    <row r="210" spans="1:5" x14ac:dyDescent="0.3">
      <c r="A210" s="4" t="s">
        <v>20</v>
      </c>
      <c r="B210">
        <v>139</v>
      </c>
      <c r="D210" s="4" t="s">
        <v>14</v>
      </c>
      <c r="E210">
        <v>151</v>
      </c>
    </row>
    <row r="211" spans="1:5" x14ac:dyDescent="0.3">
      <c r="A211" s="4" t="s">
        <v>20</v>
      </c>
      <c r="B211">
        <v>186</v>
      </c>
      <c r="D211" s="4" t="s">
        <v>14</v>
      </c>
      <c r="E211">
        <v>2468</v>
      </c>
    </row>
    <row r="212" spans="1:5" x14ac:dyDescent="0.3">
      <c r="A212" s="4" t="s">
        <v>20</v>
      </c>
      <c r="B212">
        <v>112</v>
      </c>
      <c r="D212" s="4" t="s">
        <v>14</v>
      </c>
      <c r="E212">
        <v>248</v>
      </c>
    </row>
    <row r="213" spans="1:5" x14ac:dyDescent="0.3">
      <c r="A213" s="4" t="s">
        <v>20</v>
      </c>
      <c r="B213">
        <v>101</v>
      </c>
      <c r="D213" s="4" t="s">
        <v>14</v>
      </c>
      <c r="E213">
        <v>934</v>
      </c>
    </row>
    <row r="214" spans="1:5" x14ac:dyDescent="0.3">
      <c r="A214" s="4" t="s">
        <v>20</v>
      </c>
      <c r="B214">
        <v>206</v>
      </c>
      <c r="D214" s="4" t="s">
        <v>14</v>
      </c>
      <c r="E214">
        <v>79</v>
      </c>
    </row>
    <row r="215" spans="1:5" x14ac:dyDescent="0.3">
      <c r="A215" s="4" t="s">
        <v>20</v>
      </c>
      <c r="B215">
        <v>154</v>
      </c>
      <c r="D215" s="4" t="s">
        <v>14</v>
      </c>
      <c r="E215">
        <v>54</v>
      </c>
    </row>
    <row r="216" spans="1:5" x14ac:dyDescent="0.3">
      <c r="A216" s="4" t="s">
        <v>20</v>
      </c>
      <c r="B216">
        <v>5966</v>
      </c>
      <c r="D216" s="4" t="s">
        <v>14</v>
      </c>
      <c r="E216">
        <v>846</v>
      </c>
    </row>
    <row r="217" spans="1:5" x14ac:dyDescent="0.3">
      <c r="A217" s="4" t="s">
        <v>20</v>
      </c>
      <c r="B217">
        <v>169</v>
      </c>
      <c r="D217" s="4" t="s">
        <v>14</v>
      </c>
      <c r="E217">
        <v>64</v>
      </c>
    </row>
    <row r="218" spans="1:5" x14ac:dyDescent="0.3">
      <c r="A218" s="4" t="s">
        <v>20</v>
      </c>
      <c r="B218">
        <v>2106</v>
      </c>
      <c r="D218" s="4" t="s">
        <v>14</v>
      </c>
      <c r="E218">
        <v>15</v>
      </c>
    </row>
    <row r="219" spans="1:5" x14ac:dyDescent="0.3">
      <c r="A219" s="4" t="s">
        <v>20</v>
      </c>
      <c r="B219">
        <v>131</v>
      </c>
      <c r="D219" s="4" t="s">
        <v>14</v>
      </c>
      <c r="E219">
        <v>31</v>
      </c>
    </row>
    <row r="220" spans="1:5" x14ac:dyDescent="0.3">
      <c r="A220" s="4" t="s">
        <v>20</v>
      </c>
      <c r="B220">
        <v>84</v>
      </c>
      <c r="D220" s="4" t="s">
        <v>14</v>
      </c>
      <c r="E220">
        <v>1784</v>
      </c>
    </row>
    <row r="221" spans="1:5" x14ac:dyDescent="0.3">
      <c r="A221" s="4" t="s">
        <v>20</v>
      </c>
      <c r="B221">
        <v>155</v>
      </c>
      <c r="D221" s="4" t="s">
        <v>14</v>
      </c>
      <c r="E221">
        <v>38</v>
      </c>
    </row>
    <row r="222" spans="1:5" x14ac:dyDescent="0.3">
      <c r="A222" s="4" t="s">
        <v>20</v>
      </c>
      <c r="B222">
        <v>189</v>
      </c>
      <c r="D222" s="4" t="s">
        <v>14</v>
      </c>
      <c r="E222">
        <v>67</v>
      </c>
    </row>
    <row r="223" spans="1:5" x14ac:dyDescent="0.3">
      <c r="A223" s="4" t="s">
        <v>20</v>
      </c>
      <c r="B223">
        <v>4799</v>
      </c>
      <c r="D223" s="4" t="s">
        <v>14</v>
      </c>
      <c r="E223">
        <v>70</v>
      </c>
    </row>
    <row r="224" spans="1:5" x14ac:dyDescent="0.3">
      <c r="A224" s="4" t="s">
        <v>20</v>
      </c>
      <c r="B224">
        <v>1137</v>
      </c>
      <c r="D224" s="4" t="s">
        <v>14</v>
      </c>
      <c r="E224">
        <v>10</v>
      </c>
    </row>
    <row r="225" spans="1:5" x14ac:dyDescent="0.3">
      <c r="A225" s="4" t="s">
        <v>20</v>
      </c>
      <c r="B225">
        <v>1152</v>
      </c>
      <c r="D225" s="4" t="s">
        <v>14</v>
      </c>
      <c r="E225">
        <v>1120</v>
      </c>
    </row>
    <row r="226" spans="1:5" x14ac:dyDescent="0.3">
      <c r="A226" s="4" t="s">
        <v>20</v>
      </c>
      <c r="B226">
        <v>50</v>
      </c>
      <c r="D226" s="4" t="s">
        <v>14</v>
      </c>
      <c r="E226">
        <v>131</v>
      </c>
    </row>
    <row r="227" spans="1:5" x14ac:dyDescent="0.3">
      <c r="A227" s="4" t="s">
        <v>20</v>
      </c>
      <c r="B227">
        <v>3059</v>
      </c>
      <c r="D227" s="4" t="s">
        <v>14</v>
      </c>
      <c r="E227">
        <v>111</v>
      </c>
    </row>
    <row r="228" spans="1:5" x14ac:dyDescent="0.3">
      <c r="A228" s="4" t="s">
        <v>20</v>
      </c>
      <c r="B228">
        <v>34</v>
      </c>
      <c r="D228" s="4" t="s">
        <v>14</v>
      </c>
      <c r="E228">
        <v>77</v>
      </c>
    </row>
    <row r="229" spans="1:5" x14ac:dyDescent="0.3">
      <c r="A229" s="4" t="s">
        <v>20</v>
      </c>
      <c r="B229">
        <v>220</v>
      </c>
      <c r="D229" s="4" t="s">
        <v>14</v>
      </c>
      <c r="E229">
        <v>923</v>
      </c>
    </row>
    <row r="230" spans="1:5" x14ac:dyDescent="0.3">
      <c r="A230" s="4" t="s">
        <v>20</v>
      </c>
      <c r="B230">
        <v>1604</v>
      </c>
      <c r="D230" s="4" t="s">
        <v>14</v>
      </c>
      <c r="E230">
        <v>16</v>
      </c>
    </row>
    <row r="231" spans="1:5" x14ac:dyDescent="0.3">
      <c r="A231" s="4" t="s">
        <v>20</v>
      </c>
      <c r="B231">
        <v>454</v>
      </c>
      <c r="D231" s="4" t="s">
        <v>14</v>
      </c>
      <c r="E231">
        <v>2955</v>
      </c>
    </row>
    <row r="232" spans="1:5" x14ac:dyDescent="0.3">
      <c r="A232" s="4" t="s">
        <v>20</v>
      </c>
      <c r="B232">
        <v>123</v>
      </c>
      <c r="D232" s="4" t="s">
        <v>14</v>
      </c>
      <c r="E232">
        <v>26</v>
      </c>
    </row>
    <row r="233" spans="1:5" x14ac:dyDescent="0.3">
      <c r="A233" s="4" t="s">
        <v>20</v>
      </c>
      <c r="B233">
        <v>299</v>
      </c>
      <c r="D233" s="4" t="s">
        <v>14</v>
      </c>
      <c r="E233">
        <v>2176</v>
      </c>
    </row>
    <row r="234" spans="1:5" x14ac:dyDescent="0.3">
      <c r="A234" s="4" t="s">
        <v>20</v>
      </c>
      <c r="B234">
        <v>2237</v>
      </c>
      <c r="D234" s="4" t="s">
        <v>14</v>
      </c>
      <c r="E234">
        <v>1072</v>
      </c>
    </row>
    <row r="235" spans="1:5" x14ac:dyDescent="0.3">
      <c r="A235" s="4" t="s">
        <v>20</v>
      </c>
      <c r="B235">
        <v>645</v>
      </c>
      <c r="D235" s="4" t="s">
        <v>14</v>
      </c>
      <c r="E235">
        <v>18</v>
      </c>
    </row>
    <row r="236" spans="1:5" x14ac:dyDescent="0.3">
      <c r="A236" s="4" t="s">
        <v>20</v>
      </c>
      <c r="B236">
        <v>484</v>
      </c>
      <c r="D236" s="4" t="s">
        <v>14</v>
      </c>
      <c r="E236">
        <v>64</v>
      </c>
    </row>
    <row r="237" spans="1:5" x14ac:dyDescent="0.3">
      <c r="A237" s="4" t="s">
        <v>20</v>
      </c>
      <c r="B237">
        <v>154</v>
      </c>
      <c r="D237" s="4" t="s">
        <v>14</v>
      </c>
      <c r="E237">
        <v>17</v>
      </c>
    </row>
    <row r="238" spans="1:5" x14ac:dyDescent="0.3">
      <c r="A238" s="4" t="s">
        <v>20</v>
      </c>
      <c r="B238">
        <v>82</v>
      </c>
      <c r="D238" s="4" t="s">
        <v>14</v>
      </c>
      <c r="E238">
        <v>679</v>
      </c>
    </row>
    <row r="239" spans="1:5" x14ac:dyDescent="0.3">
      <c r="A239" s="4" t="s">
        <v>20</v>
      </c>
      <c r="B239">
        <v>134</v>
      </c>
      <c r="D239" s="4" t="s">
        <v>14</v>
      </c>
      <c r="E239">
        <v>168</v>
      </c>
    </row>
    <row r="240" spans="1:5" x14ac:dyDescent="0.3">
      <c r="A240" s="4" t="s">
        <v>20</v>
      </c>
      <c r="B240">
        <v>5203</v>
      </c>
      <c r="D240" s="4" t="s">
        <v>14</v>
      </c>
      <c r="E240">
        <v>886</v>
      </c>
    </row>
    <row r="241" spans="1:5" x14ac:dyDescent="0.3">
      <c r="A241" s="4" t="s">
        <v>20</v>
      </c>
      <c r="B241">
        <v>94</v>
      </c>
      <c r="D241" s="4" t="s">
        <v>14</v>
      </c>
      <c r="E241">
        <v>1467</v>
      </c>
    </row>
    <row r="242" spans="1:5" x14ac:dyDescent="0.3">
      <c r="A242" s="4" t="s">
        <v>20</v>
      </c>
      <c r="B242">
        <v>205</v>
      </c>
      <c r="D242" s="4" t="s">
        <v>14</v>
      </c>
      <c r="E242">
        <v>33</v>
      </c>
    </row>
    <row r="243" spans="1:5" x14ac:dyDescent="0.3">
      <c r="A243" s="4" t="s">
        <v>20</v>
      </c>
      <c r="B243">
        <v>92</v>
      </c>
      <c r="D243" s="4" t="s">
        <v>14</v>
      </c>
      <c r="E243">
        <v>27</v>
      </c>
    </row>
    <row r="244" spans="1:5" x14ac:dyDescent="0.3">
      <c r="A244" s="4" t="s">
        <v>20</v>
      </c>
      <c r="B244">
        <v>219</v>
      </c>
      <c r="D244" s="4" t="s">
        <v>14</v>
      </c>
      <c r="E244">
        <v>674</v>
      </c>
    </row>
    <row r="245" spans="1:5" x14ac:dyDescent="0.3">
      <c r="A245" s="4" t="s">
        <v>20</v>
      </c>
      <c r="B245">
        <v>2526</v>
      </c>
      <c r="D245" s="4" t="s">
        <v>14</v>
      </c>
      <c r="E245">
        <v>2928</v>
      </c>
    </row>
    <row r="246" spans="1:5" x14ac:dyDescent="0.3">
      <c r="A246" s="4" t="s">
        <v>20</v>
      </c>
      <c r="B246">
        <v>94</v>
      </c>
      <c r="D246" s="4" t="s">
        <v>14</v>
      </c>
      <c r="E246">
        <v>128</v>
      </c>
    </row>
    <row r="247" spans="1:5" x14ac:dyDescent="0.3">
      <c r="A247" s="4" t="s">
        <v>20</v>
      </c>
      <c r="B247">
        <v>1713</v>
      </c>
      <c r="D247" s="4" t="s">
        <v>14</v>
      </c>
      <c r="E247">
        <v>42</v>
      </c>
    </row>
    <row r="248" spans="1:5" x14ac:dyDescent="0.3">
      <c r="A248" s="4" t="s">
        <v>20</v>
      </c>
      <c r="B248">
        <v>249</v>
      </c>
      <c r="D248" s="4" t="s">
        <v>14</v>
      </c>
      <c r="E248">
        <v>33</v>
      </c>
    </row>
    <row r="249" spans="1:5" x14ac:dyDescent="0.3">
      <c r="A249" s="4" t="s">
        <v>20</v>
      </c>
      <c r="B249">
        <v>192</v>
      </c>
      <c r="D249" s="4" t="s">
        <v>14</v>
      </c>
      <c r="E249">
        <v>792</v>
      </c>
    </row>
    <row r="250" spans="1:5" x14ac:dyDescent="0.3">
      <c r="A250" s="4" t="s">
        <v>20</v>
      </c>
      <c r="B250">
        <v>247</v>
      </c>
      <c r="D250" s="4" t="s">
        <v>14</v>
      </c>
      <c r="E250">
        <v>1</v>
      </c>
    </row>
    <row r="251" spans="1:5" x14ac:dyDescent="0.3">
      <c r="A251" s="4" t="s">
        <v>20</v>
      </c>
      <c r="B251">
        <v>2293</v>
      </c>
      <c r="D251" s="4" t="s">
        <v>14</v>
      </c>
      <c r="E251">
        <v>605</v>
      </c>
    </row>
    <row r="252" spans="1:5" x14ac:dyDescent="0.3">
      <c r="A252" s="4" t="s">
        <v>20</v>
      </c>
      <c r="B252">
        <v>3131</v>
      </c>
      <c r="D252" s="4" t="s">
        <v>14</v>
      </c>
      <c r="E252">
        <v>10</v>
      </c>
    </row>
    <row r="253" spans="1:5" x14ac:dyDescent="0.3">
      <c r="A253" s="4" t="s">
        <v>20</v>
      </c>
      <c r="B253">
        <v>143</v>
      </c>
      <c r="D253" s="4" t="s">
        <v>14</v>
      </c>
      <c r="E253">
        <v>141</v>
      </c>
    </row>
    <row r="254" spans="1:5" x14ac:dyDescent="0.3">
      <c r="A254" s="4" t="s">
        <v>20</v>
      </c>
      <c r="B254">
        <v>296</v>
      </c>
      <c r="D254" s="4" t="s">
        <v>14</v>
      </c>
      <c r="E254">
        <v>1</v>
      </c>
    </row>
    <row r="255" spans="1:5" x14ac:dyDescent="0.3">
      <c r="A255" s="4" t="s">
        <v>20</v>
      </c>
      <c r="B255">
        <v>170</v>
      </c>
      <c r="D255" s="4" t="s">
        <v>14</v>
      </c>
      <c r="E255">
        <v>49</v>
      </c>
    </row>
    <row r="256" spans="1:5" x14ac:dyDescent="0.3">
      <c r="A256" s="4" t="s">
        <v>20</v>
      </c>
      <c r="B256">
        <v>86</v>
      </c>
      <c r="D256" s="4" t="s">
        <v>14</v>
      </c>
      <c r="E256">
        <v>44</v>
      </c>
    </row>
    <row r="257" spans="1:5" x14ac:dyDescent="0.3">
      <c r="A257" s="4" t="s">
        <v>20</v>
      </c>
      <c r="B257">
        <v>6286</v>
      </c>
      <c r="D257" s="4" t="s">
        <v>14</v>
      </c>
      <c r="E257">
        <v>1225</v>
      </c>
    </row>
    <row r="258" spans="1:5" x14ac:dyDescent="0.3">
      <c r="A258" s="4" t="s">
        <v>20</v>
      </c>
      <c r="B258">
        <v>3727</v>
      </c>
      <c r="D258" s="4" t="s">
        <v>14</v>
      </c>
      <c r="E258">
        <v>44</v>
      </c>
    </row>
    <row r="259" spans="1:5" x14ac:dyDescent="0.3">
      <c r="A259" s="4" t="s">
        <v>20</v>
      </c>
      <c r="B259">
        <v>1605</v>
      </c>
      <c r="D259" s="4" t="s">
        <v>14</v>
      </c>
      <c r="E259">
        <v>554</v>
      </c>
    </row>
    <row r="260" spans="1:5" x14ac:dyDescent="0.3">
      <c r="A260" s="4" t="s">
        <v>20</v>
      </c>
      <c r="B260">
        <v>2120</v>
      </c>
      <c r="D260" s="4" t="s">
        <v>14</v>
      </c>
      <c r="E260">
        <v>648</v>
      </c>
    </row>
    <row r="261" spans="1:5" x14ac:dyDescent="0.3">
      <c r="A261" s="4" t="s">
        <v>20</v>
      </c>
      <c r="B261">
        <v>50</v>
      </c>
      <c r="D261" s="4" t="s">
        <v>14</v>
      </c>
      <c r="E261">
        <v>257</v>
      </c>
    </row>
    <row r="262" spans="1:5" x14ac:dyDescent="0.3">
      <c r="A262" s="4" t="s">
        <v>20</v>
      </c>
      <c r="B262">
        <v>2080</v>
      </c>
      <c r="D262" s="4" t="s">
        <v>14</v>
      </c>
      <c r="E262">
        <v>523</v>
      </c>
    </row>
    <row r="263" spans="1:5" x14ac:dyDescent="0.3">
      <c r="A263" s="4" t="s">
        <v>20</v>
      </c>
      <c r="B263">
        <v>2105</v>
      </c>
      <c r="D263" s="4" t="s">
        <v>14</v>
      </c>
      <c r="E263">
        <v>1</v>
      </c>
    </row>
    <row r="264" spans="1:5" x14ac:dyDescent="0.3">
      <c r="A264" s="4" t="s">
        <v>20</v>
      </c>
      <c r="B264">
        <v>2436</v>
      </c>
      <c r="D264" s="4" t="s">
        <v>14</v>
      </c>
      <c r="E264">
        <v>55</v>
      </c>
    </row>
    <row r="265" spans="1:5" x14ac:dyDescent="0.3">
      <c r="A265" s="4" t="s">
        <v>20</v>
      </c>
      <c r="B265">
        <v>80</v>
      </c>
      <c r="D265" s="4" t="s">
        <v>14</v>
      </c>
      <c r="E265">
        <v>2915</v>
      </c>
    </row>
    <row r="266" spans="1:5" x14ac:dyDescent="0.3">
      <c r="A266" s="4" t="s">
        <v>20</v>
      </c>
      <c r="B266">
        <v>42</v>
      </c>
      <c r="D266" s="4" t="s">
        <v>14</v>
      </c>
      <c r="E266">
        <v>1274</v>
      </c>
    </row>
    <row r="267" spans="1:5" x14ac:dyDescent="0.3">
      <c r="A267" s="4" t="s">
        <v>20</v>
      </c>
      <c r="B267">
        <v>139</v>
      </c>
      <c r="D267" s="4" t="s">
        <v>14</v>
      </c>
      <c r="E267">
        <v>16</v>
      </c>
    </row>
    <row r="268" spans="1:5" x14ac:dyDescent="0.3">
      <c r="A268" s="4" t="s">
        <v>20</v>
      </c>
      <c r="B268">
        <v>159</v>
      </c>
      <c r="D268" s="4" t="s">
        <v>14</v>
      </c>
      <c r="E268">
        <v>200</v>
      </c>
    </row>
    <row r="269" spans="1:5" x14ac:dyDescent="0.3">
      <c r="A269" s="4" t="s">
        <v>20</v>
      </c>
      <c r="B269">
        <v>381</v>
      </c>
      <c r="D269" s="4" t="s">
        <v>14</v>
      </c>
      <c r="E269">
        <v>1059</v>
      </c>
    </row>
    <row r="270" spans="1:5" x14ac:dyDescent="0.3">
      <c r="A270" s="4" t="s">
        <v>20</v>
      </c>
      <c r="B270">
        <v>194</v>
      </c>
      <c r="D270" s="4" t="s">
        <v>14</v>
      </c>
      <c r="E270">
        <v>114</v>
      </c>
    </row>
    <row r="271" spans="1:5" x14ac:dyDescent="0.3">
      <c r="A271" s="4" t="s">
        <v>20</v>
      </c>
      <c r="B271">
        <v>106</v>
      </c>
      <c r="D271" s="4" t="s">
        <v>14</v>
      </c>
      <c r="E271">
        <v>32</v>
      </c>
    </row>
    <row r="272" spans="1:5" x14ac:dyDescent="0.3">
      <c r="A272" s="4" t="s">
        <v>20</v>
      </c>
      <c r="B272">
        <v>142</v>
      </c>
      <c r="D272" s="4" t="s">
        <v>14</v>
      </c>
      <c r="E272">
        <v>86</v>
      </c>
    </row>
    <row r="273" spans="1:5" x14ac:dyDescent="0.3">
      <c r="A273" s="4" t="s">
        <v>20</v>
      </c>
      <c r="B273">
        <v>211</v>
      </c>
      <c r="D273" s="4" t="s">
        <v>14</v>
      </c>
      <c r="E273">
        <v>1335</v>
      </c>
    </row>
    <row r="274" spans="1:5" x14ac:dyDescent="0.3">
      <c r="A274" s="4" t="s">
        <v>20</v>
      </c>
      <c r="B274">
        <v>2756</v>
      </c>
      <c r="D274" s="4" t="s">
        <v>14</v>
      </c>
      <c r="E274">
        <v>60</v>
      </c>
    </row>
    <row r="275" spans="1:5" x14ac:dyDescent="0.3">
      <c r="A275" s="4" t="s">
        <v>20</v>
      </c>
      <c r="B275">
        <v>173</v>
      </c>
      <c r="D275" s="4" t="s">
        <v>14</v>
      </c>
      <c r="E275">
        <v>2253</v>
      </c>
    </row>
    <row r="276" spans="1:5" x14ac:dyDescent="0.3">
      <c r="A276" s="4" t="s">
        <v>20</v>
      </c>
      <c r="B276">
        <v>87</v>
      </c>
      <c r="D276" s="4" t="s">
        <v>14</v>
      </c>
      <c r="E276">
        <v>6080</v>
      </c>
    </row>
    <row r="277" spans="1:5" x14ac:dyDescent="0.3">
      <c r="A277" s="4" t="s">
        <v>20</v>
      </c>
      <c r="B277">
        <v>1572</v>
      </c>
      <c r="D277" s="4" t="s">
        <v>14</v>
      </c>
      <c r="E277">
        <v>120</v>
      </c>
    </row>
    <row r="278" spans="1:5" x14ac:dyDescent="0.3">
      <c r="A278" s="4" t="s">
        <v>20</v>
      </c>
      <c r="B278">
        <v>2346</v>
      </c>
      <c r="D278" s="4" t="s">
        <v>14</v>
      </c>
      <c r="E278">
        <v>40</v>
      </c>
    </row>
    <row r="279" spans="1:5" x14ac:dyDescent="0.3">
      <c r="A279" s="4" t="s">
        <v>20</v>
      </c>
      <c r="B279">
        <v>115</v>
      </c>
      <c r="D279" s="4" t="s">
        <v>14</v>
      </c>
      <c r="E279">
        <v>7</v>
      </c>
    </row>
    <row r="280" spans="1:5" x14ac:dyDescent="0.3">
      <c r="A280" s="4" t="s">
        <v>20</v>
      </c>
      <c r="B280">
        <v>85</v>
      </c>
      <c r="D280" s="4" t="s">
        <v>14</v>
      </c>
      <c r="E280">
        <v>14</v>
      </c>
    </row>
    <row r="281" spans="1:5" x14ac:dyDescent="0.3">
      <c r="A281" s="4" t="s">
        <v>20</v>
      </c>
      <c r="B281">
        <v>144</v>
      </c>
      <c r="D281" s="4" t="s">
        <v>14</v>
      </c>
      <c r="E281">
        <v>71</v>
      </c>
    </row>
    <row r="282" spans="1:5" x14ac:dyDescent="0.3">
      <c r="A282" s="4" t="s">
        <v>20</v>
      </c>
      <c r="B282">
        <v>2443</v>
      </c>
      <c r="D282" s="4" t="s">
        <v>14</v>
      </c>
      <c r="E282">
        <v>1825</v>
      </c>
    </row>
    <row r="283" spans="1:5" x14ac:dyDescent="0.3">
      <c r="A283" s="4" t="s">
        <v>20</v>
      </c>
      <c r="B283">
        <v>64</v>
      </c>
      <c r="D283" s="4" t="s">
        <v>14</v>
      </c>
      <c r="E283">
        <v>1691</v>
      </c>
    </row>
    <row r="284" spans="1:5" x14ac:dyDescent="0.3">
      <c r="A284" s="4" t="s">
        <v>20</v>
      </c>
      <c r="B284">
        <v>268</v>
      </c>
      <c r="D284" s="4" t="s">
        <v>14</v>
      </c>
      <c r="E284">
        <v>12</v>
      </c>
    </row>
    <row r="285" spans="1:5" x14ac:dyDescent="0.3">
      <c r="A285" s="4" t="s">
        <v>20</v>
      </c>
      <c r="B285">
        <v>195</v>
      </c>
      <c r="D285" s="4" t="s">
        <v>14</v>
      </c>
      <c r="E285">
        <v>80</v>
      </c>
    </row>
    <row r="286" spans="1:5" x14ac:dyDescent="0.3">
      <c r="A286" s="4" t="s">
        <v>20</v>
      </c>
      <c r="B286">
        <v>186</v>
      </c>
      <c r="D286" s="4" t="s">
        <v>14</v>
      </c>
      <c r="E286">
        <v>73</v>
      </c>
    </row>
    <row r="287" spans="1:5" x14ac:dyDescent="0.3">
      <c r="A287" s="4" t="s">
        <v>20</v>
      </c>
      <c r="B287">
        <v>460</v>
      </c>
      <c r="D287" s="4" t="s">
        <v>14</v>
      </c>
      <c r="E287">
        <v>1181</v>
      </c>
    </row>
    <row r="288" spans="1:5" x14ac:dyDescent="0.3">
      <c r="A288" s="4" t="s">
        <v>20</v>
      </c>
      <c r="B288">
        <v>2528</v>
      </c>
      <c r="D288" s="4" t="s">
        <v>14</v>
      </c>
      <c r="E288">
        <v>83</v>
      </c>
    </row>
    <row r="289" spans="1:5" x14ac:dyDescent="0.3">
      <c r="A289" s="4" t="s">
        <v>20</v>
      </c>
      <c r="B289">
        <v>3657</v>
      </c>
      <c r="D289" s="4" t="s">
        <v>14</v>
      </c>
      <c r="E289">
        <v>226</v>
      </c>
    </row>
    <row r="290" spans="1:5" x14ac:dyDescent="0.3">
      <c r="A290" s="4" t="s">
        <v>20</v>
      </c>
      <c r="B290">
        <v>131</v>
      </c>
      <c r="D290" s="4" t="s">
        <v>14</v>
      </c>
      <c r="E290">
        <v>1</v>
      </c>
    </row>
    <row r="291" spans="1:5" x14ac:dyDescent="0.3">
      <c r="A291" s="4" t="s">
        <v>20</v>
      </c>
      <c r="B291">
        <v>239</v>
      </c>
      <c r="D291" s="4" t="s">
        <v>14</v>
      </c>
      <c r="E291">
        <v>46</v>
      </c>
    </row>
    <row r="292" spans="1:5" x14ac:dyDescent="0.3">
      <c r="A292" s="4" t="s">
        <v>20</v>
      </c>
      <c r="B292">
        <v>78</v>
      </c>
      <c r="D292" s="4" t="s">
        <v>14</v>
      </c>
      <c r="E292">
        <v>558</v>
      </c>
    </row>
    <row r="293" spans="1:5" x14ac:dyDescent="0.3">
      <c r="A293" s="4" t="s">
        <v>20</v>
      </c>
      <c r="B293">
        <v>1773</v>
      </c>
      <c r="D293" s="4" t="s">
        <v>14</v>
      </c>
      <c r="E293">
        <v>83</v>
      </c>
    </row>
    <row r="294" spans="1:5" x14ac:dyDescent="0.3">
      <c r="A294" s="4" t="s">
        <v>20</v>
      </c>
      <c r="B294">
        <v>32</v>
      </c>
      <c r="D294" s="4" t="s">
        <v>14</v>
      </c>
      <c r="E294">
        <v>101</v>
      </c>
    </row>
    <row r="295" spans="1:5" x14ac:dyDescent="0.3">
      <c r="A295" s="4" t="s">
        <v>20</v>
      </c>
      <c r="B295">
        <v>369</v>
      </c>
      <c r="D295" s="4" t="s">
        <v>14</v>
      </c>
      <c r="E295">
        <v>752</v>
      </c>
    </row>
    <row r="296" spans="1:5" x14ac:dyDescent="0.3">
      <c r="A296" s="4" t="s">
        <v>20</v>
      </c>
      <c r="B296">
        <v>89</v>
      </c>
      <c r="D296" s="4" t="s">
        <v>14</v>
      </c>
      <c r="E296">
        <v>579</v>
      </c>
    </row>
    <row r="297" spans="1:5" x14ac:dyDescent="0.3">
      <c r="A297" s="4" t="s">
        <v>20</v>
      </c>
      <c r="B297">
        <v>147</v>
      </c>
      <c r="D297" s="4" t="s">
        <v>14</v>
      </c>
      <c r="E297">
        <v>1910</v>
      </c>
    </row>
    <row r="298" spans="1:5" x14ac:dyDescent="0.3">
      <c r="A298" s="4" t="s">
        <v>20</v>
      </c>
      <c r="B298">
        <v>126</v>
      </c>
      <c r="D298" s="4" t="s">
        <v>14</v>
      </c>
      <c r="E298">
        <v>38</v>
      </c>
    </row>
    <row r="299" spans="1:5" x14ac:dyDescent="0.3">
      <c r="A299" s="4" t="s">
        <v>20</v>
      </c>
      <c r="B299">
        <v>2218</v>
      </c>
      <c r="D299" s="4" t="s">
        <v>14</v>
      </c>
      <c r="E299">
        <v>210</v>
      </c>
    </row>
    <row r="300" spans="1:5" x14ac:dyDescent="0.3">
      <c r="A300" s="4" t="s">
        <v>20</v>
      </c>
      <c r="B300">
        <v>202</v>
      </c>
      <c r="D300" s="4" t="s">
        <v>14</v>
      </c>
      <c r="E300">
        <v>62</v>
      </c>
    </row>
    <row r="301" spans="1:5" x14ac:dyDescent="0.3">
      <c r="A301" s="4" t="s">
        <v>20</v>
      </c>
      <c r="B301">
        <v>140</v>
      </c>
      <c r="D301" s="4" t="s">
        <v>14</v>
      </c>
      <c r="E301">
        <v>362</v>
      </c>
    </row>
    <row r="302" spans="1:5" x14ac:dyDescent="0.3">
      <c r="A302" s="4" t="s">
        <v>20</v>
      </c>
      <c r="B302">
        <v>1052</v>
      </c>
      <c r="D302" s="4" t="s">
        <v>14</v>
      </c>
      <c r="E302">
        <v>67</v>
      </c>
    </row>
    <row r="303" spans="1:5" x14ac:dyDescent="0.3">
      <c r="A303" s="4" t="s">
        <v>20</v>
      </c>
      <c r="B303">
        <v>247</v>
      </c>
      <c r="D303" s="4" t="s">
        <v>14</v>
      </c>
      <c r="E303">
        <v>13</v>
      </c>
    </row>
    <row r="304" spans="1:5" x14ac:dyDescent="0.3">
      <c r="A304" s="4" t="s">
        <v>20</v>
      </c>
      <c r="B304">
        <v>84</v>
      </c>
      <c r="D304" s="4" t="s">
        <v>14</v>
      </c>
      <c r="E304">
        <v>82</v>
      </c>
    </row>
    <row r="305" spans="1:5" x14ac:dyDescent="0.3">
      <c r="A305" s="4" t="s">
        <v>20</v>
      </c>
      <c r="B305">
        <v>88</v>
      </c>
      <c r="D305" s="4" t="s">
        <v>14</v>
      </c>
      <c r="E305">
        <v>15</v>
      </c>
    </row>
    <row r="306" spans="1:5" x14ac:dyDescent="0.3">
      <c r="A306" s="4" t="s">
        <v>20</v>
      </c>
      <c r="B306">
        <v>156</v>
      </c>
      <c r="D306" s="4" t="s">
        <v>14</v>
      </c>
      <c r="E306">
        <v>64</v>
      </c>
    </row>
    <row r="307" spans="1:5" x14ac:dyDescent="0.3">
      <c r="A307" s="4" t="s">
        <v>20</v>
      </c>
      <c r="B307">
        <v>2985</v>
      </c>
      <c r="D307" s="4" t="s">
        <v>14</v>
      </c>
      <c r="E307">
        <v>838</v>
      </c>
    </row>
    <row r="308" spans="1:5" x14ac:dyDescent="0.3">
      <c r="A308" s="4" t="s">
        <v>20</v>
      </c>
      <c r="B308">
        <v>762</v>
      </c>
      <c r="D308" s="4" t="s">
        <v>14</v>
      </c>
      <c r="E308">
        <v>147</v>
      </c>
    </row>
    <row r="309" spans="1:5" x14ac:dyDescent="0.3">
      <c r="A309" s="4" t="s">
        <v>20</v>
      </c>
      <c r="B309">
        <v>554</v>
      </c>
      <c r="D309" s="4" t="s">
        <v>14</v>
      </c>
      <c r="E309">
        <v>6</v>
      </c>
    </row>
    <row r="310" spans="1:5" x14ac:dyDescent="0.3">
      <c r="A310" s="4" t="s">
        <v>20</v>
      </c>
      <c r="B310">
        <v>135</v>
      </c>
      <c r="D310" s="4" t="s">
        <v>14</v>
      </c>
      <c r="E310">
        <v>38</v>
      </c>
    </row>
    <row r="311" spans="1:5" x14ac:dyDescent="0.3">
      <c r="A311" s="4" t="s">
        <v>20</v>
      </c>
      <c r="B311">
        <v>122</v>
      </c>
      <c r="D311" s="4" t="s">
        <v>14</v>
      </c>
      <c r="E311">
        <v>10</v>
      </c>
    </row>
    <row r="312" spans="1:5" x14ac:dyDescent="0.3">
      <c r="A312" s="4" t="s">
        <v>20</v>
      </c>
      <c r="B312">
        <v>221</v>
      </c>
      <c r="D312" s="4" t="s">
        <v>14</v>
      </c>
      <c r="E312">
        <v>714</v>
      </c>
    </row>
    <row r="313" spans="1:5" x14ac:dyDescent="0.3">
      <c r="A313" s="4" t="s">
        <v>20</v>
      </c>
      <c r="B313">
        <v>126</v>
      </c>
      <c r="D313" s="4" t="s">
        <v>14</v>
      </c>
      <c r="E313">
        <v>1439</v>
      </c>
    </row>
    <row r="314" spans="1:5" x14ac:dyDescent="0.3">
      <c r="A314" s="4" t="s">
        <v>20</v>
      </c>
      <c r="B314">
        <v>1022</v>
      </c>
      <c r="D314" s="4" t="s">
        <v>14</v>
      </c>
      <c r="E314">
        <v>782</v>
      </c>
    </row>
    <row r="315" spans="1:5" x14ac:dyDescent="0.3">
      <c r="A315" s="4" t="s">
        <v>20</v>
      </c>
      <c r="B315">
        <v>3177</v>
      </c>
      <c r="D315" s="4" t="s">
        <v>14</v>
      </c>
      <c r="E315">
        <v>1886</v>
      </c>
    </row>
    <row r="316" spans="1:5" x14ac:dyDescent="0.3">
      <c r="A316" s="4" t="s">
        <v>20</v>
      </c>
      <c r="B316">
        <v>198</v>
      </c>
      <c r="D316" s="4" t="s">
        <v>14</v>
      </c>
      <c r="E316">
        <v>30</v>
      </c>
    </row>
    <row r="317" spans="1:5" x14ac:dyDescent="0.3">
      <c r="A317" s="4" t="s">
        <v>20</v>
      </c>
      <c r="B317">
        <v>85</v>
      </c>
      <c r="D317" s="4" t="s">
        <v>14</v>
      </c>
      <c r="E317">
        <v>67</v>
      </c>
    </row>
    <row r="318" spans="1:5" x14ac:dyDescent="0.3">
      <c r="A318" s="4" t="s">
        <v>20</v>
      </c>
      <c r="B318">
        <v>3596</v>
      </c>
      <c r="D318" s="4" t="s">
        <v>14</v>
      </c>
      <c r="E318">
        <v>86</v>
      </c>
    </row>
    <row r="319" spans="1:5" x14ac:dyDescent="0.3">
      <c r="A319" s="4" t="s">
        <v>20</v>
      </c>
      <c r="B319">
        <v>244</v>
      </c>
      <c r="D319" s="4" t="s">
        <v>14</v>
      </c>
      <c r="E319">
        <v>3387</v>
      </c>
    </row>
    <row r="320" spans="1:5" x14ac:dyDescent="0.3">
      <c r="A320" s="4" t="s">
        <v>20</v>
      </c>
      <c r="B320">
        <v>5180</v>
      </c>
      <c r="D320" s="4" t="s">
        <v>14</v>
      </c>
      <c r="E320">
        <v>331</v>
      </c>
    </row>
    <row r="321" spans="1:5" x14ac:dyDescent="0.3">
      <c r="A321" s="4" t="s">
        <v>20</v>
      </c>
      <c r="B321">
        <v>589</v>
      </c>
      <c r="D321" s="4" t="s">
        <v>14</v>
      </c>
      <c r="E321">
        <v>374</v>
      </c>
    </row>
    <row r="322" spans="1:5" x14ac:dyDescent="0.3">
      <c r="A322" s="4" t="s">
        <v>20</v>
      </c>
      <c r="B322">
        <v>2725</v>
      </c>
      <c r="D322" s="4" t="s">
        <v>14</v>
      </c>
      <c r="E322">
        <v>2201</v>
      </c>
    </row>
    <row r="323" spans="1:5" x14ac:dyDescent="0.3">
      <c r="A323" s="4" t="s">
        <v>20</v>
      </c>
      <c r="B323">
        <v>300</v>
      </c>
      <c r="D323" s="4" t="s">
        <v>14</v>
      </c>
      <c r="E323">
        <v>77</v>
      </c>
    </row>
    <row r="324" spans="1:5" x14ac:dyDescent="0.3">
      <c r="A324" s="4" t="s">
        <v>20</v>
      </c>
      <c r="B324">
        <v>144</v>
      </c>
      <c r="D324" s="4" t="s">
        <v>14</v>
      </c>
      <c r="E324">
        <v>118</v>
      </c>
    </row>
    <row r="325" spans="1:5" x14ac:dyDescent="0.3">
      <c r="A325" s="4" t="s">
        <v>20</v>
      </c>
      <c r="B325">
        <v>87</v>
      </c>
      <c r="D325" s="4" t="s">
        <v>14</v>
      </c>
      <c r="E325">
        <v>1625</v>
      </c>
    </row>
    <row r="326" spans="1:5" x14ac:dyDescent="0.3">
      <c r="A326" s="4" t="s">
        <v>20</v>
      </c>
      <c r="B326">
        <v>3116</v>
      </c>
      <c r="D326" s="4" t="s">
        <v>14</v>
      </c>
      <c r="E326">
        <v>132</v>
      </c>
    </row>
    <row r="327" spans="1:5" x14ac:dyDescent="0.3">
      <c r="A327" s="4" t="s">
        <v>20</v>
      </c>
      <c r="B327">
        <v>909</v>
      </c>
      <c r="D327" s="4" t="s">
        <v>14</v>
      </c>
      <c r="E327">
        <v>1</v>
      </c>
    </row>
    <row r="328" spans="1:5" x14ac:dyDescent="0.3">
      <c r="A328" s="4" t="s">
        <v>20</v>
      </c>
      <c r="B328">
        <v>1613</v>
      </c>
      <c r="D328" s="4" t="s">
        <v>14</v>
      </c>
      <c r="E328">
        <v>19</v>
      </c>
    </row>
    <row r="329" spans="1:5" x14ac:dyDescent="0.3">
      <c r="A329" s="4" t="s">
        <v>20</v>
      </c>
      <c r="B329">
        <v>136</v>
      </c>
      <c r="D329" s="4" t="s">
        <v>14</v>
      </c>
      <c r="E329">
        <v>58</v>
      </c>
    </row>
    <row r="330" spans="1:5" x14ac:dyDescent="0.3">
      <c r="A330" s="4" t="s">
        <v>20</v>
      </c>
      <c r="B330">
        <v>130</v>
      </c>
      <c r="D330" s="4" t="s">
        <v>14</v>
      </c>
      <c r="E330">
        <v>575</v>
      </c>
    </row>
    <row r="331" spans="1:5" x14ac:dyDescent="0.3">
      <c r="A331" s="4" t="s">
        <v>20</v>
      </c>
      <c r="B331">
        <v>102</v>
      </c>
      <c r="D331" s="4" t="s">
        <v>14</v>
      </c>
      <c r="E331">
        <v>0</v>
      </c>
    </row>
    <row r="332" spans="1:5" x14ac:dyDescent="0.3">
      <c r="A332" s="4" t="s">
        <v>20</v>
      </c>
      <c r="B332">
        <v>4006</v>
      </c>
      <c r="D332" s="4" t="s">
        <v>14</v>
      </c>
      <c r="E332">
        <v>859</v>
      </c>
    </row>
    <row r="333" spans="1:5" x14ac:dyDescent="0.3">
      <c r="A333" s="4" t="s">
        <v>20</v>
      </c>
      <c r="B333">
        <v>1629</v>
      </c>
      <c r="D333" s="4" t="s">
        <v>14</v>
      </c>
      <c r="E333">
        <v>143</v>
      </c>
    </row>
    <row r="334" spans="1:5" x14ac:dyDescent="0.3">
      <c r="A334" s="4" t="s">
        <v>20</v>
      </c>
      <c r="B334">
        <v>2188</v>
      </c>
      <c r="D334" s="4" t="s">
        <v>14</v>
      </c>
      <c r="E334">
        <v>31</v>
      </c>
    </row>
    <row r="335" spans="1:5" x14ac:dyDescent="0.3">
      <c r="A335" s="4" t="s">
        <v>20</v>
      </c>
      <c r="B335">
        <v>2409</v>
      </c>
      <c r="D335" s="4" t="s">
        <v>14</v>
      </c>
      <c r="E335">
        <v>16</v>
      </c>
    </row>
    <row r="336" spans="1:5" x14ac:dyDescent="0.3">
      <c r="A336" s="4" t="s">
        <v>20</v>
      </c>
      <c r="B336">
        <v>194</v>
      </c>
      <c r="D336" s="4" t="s">
        <v>14</v>
      </c>
      <c r="E336">
        <v>36</v>
      </c>
    </row>
    <row r="337" spans="1:5" x14ac:dyDescent="0.3">
      <c r="A337" s="4" t="s">
        <v>20</v>
      </c>
      <c r="B337">
        <v>1140</v>
      </c>
      <c r="D337" s="4" t="s">
        <v>14</v>
      </c>
      <c r="E337">
        <v>35</v>
      </c>
    </row>
    <row r="338" spans="1:5" x14ac:dyDescent="0.3">
      <c r="A338" s="4" t="s">
        <v>20</v>
      </c>
      <c r="B338">
        <v>102</v>
      </c>
      <c r="D338" s="4" t="s">
        <v>14</v>
      </c>
      <c r="E338">
        <v>1</v>
      </c>
    </row>
    <row r="339" spans="1:5" x14ac:dyDescent="0.3">
      <c r="A339" s="4" t="s">
        <v>20</v>
      </c>
      <c r="B339">
        <v>2857</v>
      </c>
      <c r="D339" s="4" t="s">
        <v>14</v>
      </c>
      <c r="E339">
        <v>263</v>
      </c>
    </row>
    <row r="340" spans="1:5" x14ac:dyDescent="0.3">
      <c r="A340" s="4" t="s">
        <v>20</v>
      </c>
      <c r="B340">
        <v>107</v>
      </c>
      <c r="D340" s="4" t="s">
        <v>14</v>
      </c>
      <c r="E340">
        <v>3868</v>
      </c>
    </row>
    <row r="341" spans="1:5" x14ac:dyDescent="0.3">
      <c r="A341" s="4" t="s">
        <v>20</v>
      </c>
      <c r="B341">
        <v>160</v>
      </c>
      <c r="D341" s="4" t="s">
        <v>14</v>
      </c>
      <c r="E341">
        <v>535</v>
      </c>
    </row>
    <row r="342" spans="1:5" x14ac:dyDescent="0.3">
      <c r="A342" s="4" t="s">
        <v>20</v>
      </c>
      <c r="B342">
        <v>2230</v>
      </c>
      <c r="D342" s="4" t="s">
        <v>14</v>
      </c>
      <c r="E342">
        <v>94</v>
      </c>
    </row>
    <row r="343" spans="1:5" x14ac:dyDescent="0.3">
      <c r="A343" s="4" t="s">
        <v>20</v>
      </c>
      <c r="B343">
        <v>316</v>
      </c>
      <c r="D343" s="4" t="s">
        <v>14</v>
      </c>
      <c r="E343">
        <v>831</v>
      </c>
    </row>
    <row r="344" spans="1:5" x14ac:dyDescent="0.3">
      <c r="A344" s="4" t="s">
        <v>20</v>
      </c>
      <c r="B344">
        <v>117</v>
      </c>
      <c r="D344" s="4" t="s">
        <v>14</v>
      </c>
      <c r="E344">
        <v>37</v>
      </c>
    </row>
    <row r="345" spans="1:5" x14ac:dyDescent="0.3">
      <c r="A345" s="4" t="s">
        <v>20</v>
      </c>
      <c r="B345">
        <v>6406</v>
      </c>
      <c r="D345" s="4" t="s">
        <v>14</v>
      </c>
      <c r="E345">
        <v>1368</v>
      </c>
    </row>
    <row r="346" spans="1:5" x14ac:dyDescent="0.3">
      <c r="A346" s="4" t="s">
        <v>20</v>
      </c>
      <c r="B346">
        <v>192</v>
      </c>
      <c r="D346" s="4" t="s">
        <v>14</v>
      </c>
      <c r="E346">
        <v>1258</v>
      </c>
    </row>
    <row r="347" spans="1:5" x14ac:dyDescent="0.3">
      <c r="A347" s="4" t="s">
        <v>20</v>
      </c>
      <c r="B347">
        <v>26</v>
      </c>
      <c r="D347" s="4" t="s">
        <v>14</v>
      </c>
      <c r="E347">
        <v>41</v>
      </c>
    </row>
    <row r="348" spans="1:5" x14ac:dyDescent="0.3">
      <c r="A348" s="4" t="s">
        <v>20</v>
      </c>
      <c r="B348">
        <v>723</v>
      </c>
      <c r="D348" s="4" t="s">
        <v>14</v>
      </c>
      <c r="E348">
        <v>5681</v>
      </c>
    </row>
    <row r="349" spans="1:5" x14ac:dyDescent="0.3">
      <c r="A349" s="4" t="s">
        <v>20</v>
      </c>
      <c r="B349">
        <v>170</v>
      </c>
      <c r="D349" s="4" t="s">
        <v>14</v>
      </c>
      <c r="E349">
        <v>2108</v>
      </c>
    </row>
    <row r="350" spans="1:5" x14ac:dyDescent="0.3">
      <c r="A350" s="4" t="s">
        <v>20</v>
      </c>
      <c r="B350">
        <v>238</v>
      </c>
      <c r="D350" s="4" t="s">
        <v>14</v>
      </c>
      <c r="E350">
        <v>67</v>
      </c>
    </row>
    <row r="351" spans="1:5" x14ac:dyDescent="0.3">
      <c r="A351" s="4" t="s">
        <v>20</v>
      </c>
      <c r="B351">
        <v>55</v>
      </c>
      <c r="D351" s="4" t="s">
        <v>14</v>
      </c>
      <c r="E351">
        <v>1</v>
      </c>
    </row>
    <row r="352" spans="1:5" x14ac:dyDescent="0.3">
      <c r="A352" s="4" t="s">
        <v>20</v>
      </c>
      <c r="B352">
        <v>128</v>
      </c>
      <c r="D352" s="4" t="s">
        <v>14</v>
      </c>
      <c r="E352">
        <v>65</v>
      </c>
    </row>
    <row r="353" spans="1:5" x14ac:dyDescent="0.3">
      <c r="A353" s="4" t="s">
        <v>20</v>
      </c>
      <c r="B353">
        <v>2144</v>
      </c>
      <c r="D353" s="4" t="s">
        <v>14</v>
      </c>
      <c r="E353">
        <v>156</v>
      </c>
    </row>
    <row r="354" spans="1:5" x14ac:dyDescent="0.3">
      <c r="A354" s="4" t="s">
        <v>20</v>
      </c>
      <c r="B354">
        <v>2693</v>
      </c>
      <c r="D354" s="4" t="s">
        <v>14</v>
      </c>
      <c r="E354">
        <v>35</v>
      </c>
    </row>
    <row r="355" spans="1:5" x14ac:dyDescent="0.3">
      <c r="A355" s="4" t="s">
        <v>20</v>
      </c>
      <c r="B355">
        <v>432</v>
      </c>
      <c r="D355" s="4" t="s">
        <v>14</v>
      </c>
      <c r="E355">
        <v>908</v>
      </c>
    </row>
    <row r="356" spans="1:5" x14ac:dyDescent="0.3">
      <c r="A356" s="4" t="s">
        <v>20</v>
      </c>
      <c r="B356">
        <v>189</v>
      </c>
      <c r="D356" s="4" t="s">
        <v>14</v>
      </c>
      <c r="E356">
        <v>1</v>
      </c>
    </row>
    <row r="357" spans="1:5" x14ac:dyDescent="0.3">
      <c r="A357" s="4" t="s">
        <v>20</v>
      </c>
      <c r="B357">
        <v>154</v>
      </c>
      <c r="D357" s="4" t="s">
        <v>14</v>
      </c>
      <c r="E357">
        <v>830</v>
      </c>
    </row>
    <row r="358" spans="1:5" x14ac:dyDescent="0.3">
      <c r="A358" s="4" t="s">
        <v>20</v>
      </c>
      <c r="B358">
        <v>96</v>
      </c>
      <c r="D358" s="4" t="s">
        <v>14</v>
      </c>
      <c r="E358">
        <v>39</v>
      </c>
    </row>
    <row r="359" spans="1:5" x14ac:dyDescent="0.3">
      <c r="A359" s="4" t="s">
        <v>20</v>
      </c>
      <c r="B359">
        <v>3063</v>
      </c>
      <c r="D359" s="4" t="s">
        <v>14</v>
      </c>
      <c r="E359">
        <v>48</v>
      </c>
    </row>
    <row r="360" spans="1:5" x14ac:dyDescent="0.3">
      <c r="A360" s="4" t="s">
        <v>20</v>
      </c>
      <c r="B360">
        <v>2266</v>
      </c>
      <c r="D360" s="4" t="s">
        <v>14</v>
      </c>
      <c r="E360">
        <v>452</v>
      </c>
    </row>
    <row r="361" spans="1:5" x14ac:dyDescent="0.3">
      <c r="A361" s="4" t="s">
        <v>20</v>
      </c>
      <c r="B361">
        <v>194</v>
      </c>
      <c r="D361" s="4" t="s">
        <v>14</v>
      </c>
      <c r="E361">
        <v>602</v>
      </c>
    </row>
    <row r="362" spans="1:5" x14ac:dyDescent="0.3">
      <c r="A362" s="4" t="s">
        <v>20</v>
      </c>
      <c r="B362">
        <v>129</v>
      </c>
      <c r="D362" s="4" t="s">
        <v>14</v>
      </c>
      <c r="E362">
        <v>1063</v>
      </c>
    </row>
    <row r="363" spans="1:5" x14ac:dyDescent="0.3">
      <c r="A363" s="4" t="s">
        <v>20</v>
      </c>
      <c r="B363">
        <v>375</v>
      </c>
      <c r="D363" s="4" t="s">
        <v>14</v>
      </c>
      <c r="E363">
        <v>1296</v>
      </c>
    </row>
    <row r="364" spans="1:5" x14ac:dyDescent="0.3">
      <c r="A364" s="4" t="s">
        <v>20</v>
      </c>
      <c r="B364">
        <v>409</v>
      </c>
      <c r="D364" s="4" t="s">
        <v>14</v>
      </c>
      <c r="E364">
        <v>17</v>
      </c>
    </row>
    <row r="365" spans="1:5" x14ac:dyDescent="0.3">
      <c r="A365" s="4" t="s">
        <v>20</v>
      </c>
      <c r="B365">
        <v>234</v>
      </c>
      <c r="D365" s="4" t="s">
        <v>14</v>
      </c>
      <c r="E365">
        <v>105</v>
      </c>
    </row>
    <row r="366" spans="1:5" x14ac:dyDescent="0.3">
      <c r="A366" s="4" t="s">
        <v>20</v>
      </c>
      <c r="B366">
        <v>3016</v>
      </c>
    </row>
    <row r="367" spans="1:5" x14ac:dyDescent="0.3">
      <c r="A367" s="4" t="s">
        <v>20</v>
      </c>
      <c r="B367">
        <v>264</v>
      </c>
    </row>
    <row r="368" spans="1:5" x14ac:dyDescent="0.3">
      <c r="A368" s="4" t="s">
        <v>20</v>
      </c>
      <c r="B368">
        <v>272</v>
      </c>
    </row>
    <row r="369" spans="1:2" x14ac:dyDescent="0.3">
      <c r="A369" s="4" t="s">
        <v>20</v>
      </c>
      <c r="B369">
        <v>419</v>
      </c>
    </row>
    <row r="370" spans="1:2" x14ac:dyDescent="0.3">
      <c r="A370" s="4" t="s">
        <v>20</v>
      </c>
      <c r="B370">
        <v>1621</v>
      </c>
    </row>
    <row r="371" spans="1:2" x14ac:dyDescent="0.3">
      <c r="A371" s="4" t="s">
        <v>20</v>
      </c>
      <c r="B371">
        <v>1101</v>
      </c>
    </row>
    <row r="372" spans="1:2" x14ac:dyDescent="0.3">
      <c r="A372" s="4" t="s">
        <v>20</v>
      </c>
      <c r="B372">
        <v>1073</v>
      </c>
    </row>
    <row r="373" spans="1:2" x14ac:dyDescent="0.3">
      <c r="A373" s="4" t="s">
        <v>20</v>
      </c>
      <c r="B373">
        <v>331</v>
      </c>
    </row>
    <row r="374" spans="1:2" x14ac:dyDescent="0.3">
      <c r="A374" s="4" t="s">
        <v>20</v>
      </c>
      <c r="B374">
        <v>1170</v>
      </c>
    </row>
    <row r="375" spans="1:2" x14ac:dyDescent="0.3">
      <c r="A375" s="4" t="s">
        <v>20</v>
      </c>
      <c r="B375">
        <v>363</v>
      </c>
    </row>
    <row r="376" spans="1:2" x14ac:dyDescent="0.3">
      <c r="A376" s="4" t="s">
        <v>20</v>
      </c>
      <c r="B376">
        <v>103</v>
      </c>
    </row>
    <row r="377" spans="1:2" x14ac:dyDescent="0.3">
      <c r="A377" s="4" t="s">
        <v>20</v>
      </c>
      <c r="B377">
        <v>147</v>
      </c>
    </row>
    <row r="378" spans="1:2" x14ac:dyDescent="0.3">
      <c r="A378" s="4" t="s">
        <v>20</v>
      </c>
      <c r="B378">
        <v>110</v>
      </c>
    </row>
    <row r="379" spans="1:2" x14ac:dyDescent="0.3">
      <c r="A379" s="4" t="s">
        <v>20</v>
      </c>
      <c r="B379">
        <v>134</v>
      </c>
    </row>
    <row r="380" spans="1:2" x14ac:dyDescent="0.3">
      <c r="A380" s="4" t="s">
        <v>20</v>
      </c>
      <c r="B380">
        <v>269</v>
      </c>
    </row>
    <row r="381" spans="1:2" x14ac:dyDescent="0.3">
      <c r="A381" s="4" t="s">
        <v>20</v>
      </c>
      <c r="B381">
        <v>175</v>
      </c>
    </row>
    <row r="382" spans="1:2" x14ac:dyDescent="0.3">
      <c r="A382" s="4" t="s">
        <v>20</v>
      </c>
      <c r="B382">
        <v>69</v>
      </c>
    </row>
    <row r="383" spans="1:2" x14ac:dyDescent="0.3">
      <c r="A383" s="4" t="s">
        <v>20</v>
      </c>
      <c r="B383">
        <v>190</v>
      </c>
    </row>
    <row r="384" spans="1:2" x14ac:dyDescent="0.3">
      <c r="A384" s="4" t="s">
        <v>20</v>
      </c>
      <c r="B384">
        <v>237</v>
      </c>
    </row>
    <row r="385" spans="1:2" x14ac:dyDescent="0.3">
      <c r="A385" s="4" t="s">
        <v>20</v>
      </c>
      <c r="B385">
        <v>196</v>
      </c>
    </row>
    <row r="386" spans="1:2" x14ac:dyDescent="0.3">
      <c r="A386" s="4" t="s">
        <v>20</v>
      </c>
      <c r="B386">
        <v>7295</v>
      </c>
    </row>
    <row r="387" spans="1:2" x14ac:dyDescent="0.3">
      <c r="A387" s="4" t="s">
        <v>20</v>
      </c>
      <c r="B387">
        <v>2893</v>
      </c>
    </row>
    <row r="388" spans="1:2" x14ac:dyDescent="0.3">
      <c r="A388" s="4" t="s">
        <v>20</v>
      </c>
      <c r="B388">
        <v>820</v>
      </c>
    </row>
    <row r="389" spans="1:2" x14ac:dyDescent="0.3">
      <c r="A389" s="4" t="s">
        <v>20</v>
      </c>
      <c r="B389">
        <v>2038</v>
      </c>
    </row>
    <row r="390" spans="1:2" x14ac:dyDescent="0.3">
      <c r="A390" s="4" t="s">
        <v>20</v>
      </c>
      <c r="B390">
        <v>116</v>
      </c>
    </row>
    <row r="391" spans="1:2" x14ac:dyDescent="0.3">
      <c r="A391" s="4" t="s">
        <v>20</v>
      </c>
      <c r="B391">
        <v>1345</v>
      </c>
    </row>
    <row r="392" spans="1:2" x14ac:dyDescent="0.3">
      <c r="A392" s="4" t="s">
        <v>20</v>
      </c>
      <c r="B392">
        <v>168</v>
      </c>
    </row>
    <row r="393" spans="1:2" x14ac:dyDescent="0.3">
      <c r="A393" s="4" t="s">
        <v>20</v>
      </c>
      <c r="B393">
        <v>137</v>
      </c>
    </row>
    <row r="394" spans="1:2" x14ac:dyDescent="0.3">
      <c r="A394" s="4" t="s">
        <v>20</v>
      </c>
      <c r="B394">
        <v>186</v>
      </c>
    </row>
    <row r="395" spans="1:2" x14ac:dyDescent="0.3">
      <c r="A395" s="4" t="s">
        <v>20</v>
      </c>
      <c r="B395">
        <v>125</v>
      </c>
    </row>
    <row r="396" spans="1:2" x14ac:dyDescent="0.3">
      <c r="A396" s="4" t="s">
        <v>20</v>
      </c>
      <c r="B396">
        <v>202</v>
      </c>
    </row>
    <row r="397" spans="1:2" x14ac:dyDescent="0.3">
      <c r="A397" s="4" t="s">
        <v>20</v>
      </c>
      <c r="B397">
        <v>103</v>
      </c>
    </row>
    <row r="398" spans="1:2" x14ac:dyDescent="0.3">
      <c r="A398" s="4" t="s">
        <v>20</v>
      </c>
      <c r="B398">
        <v>1785</v>
      </c>
    </row>
    <row r="399" spans="1:2" x14ac:dyDescent="0.3">
      <c r="A399" s="4" t="s">
        <v>20</v>
      </c>
      <c r="B399">
        <v>157</v>
      </c>
    </row>
    <row r="400" spans="1:2" x14ac:dyDescent="0.3">
      <c r="A400" s="4" t="s">
        <v>20</v>
      </c>
      <c r="B400">
        <v>555</v>
      </c>
    </row>
    <row r="401" spans="1:2" x14ac:dyDescent="0.3">
      <c r="A401" s="4" t="s">
        <v>20</v>
      </c>
      <c r="B401">
        <v>297</v>
      </c>
    </row>
    <row r="402" spans="1:2" x14ac:dyDescent="0.3">
      <c r="A402" s="4" t="s">
        <v>20</v>
      </c>
      <c r="B402">
        <v>123</v>
      </c>
    </row>
    <row r="403" spans="1:2" x14ac:dyDescent="0.3">
      <c r="A403" s="4" t="s">
        <v>20</v>
      </c>
      <c r="B403">
        <v>3036</v>
      </c>
    </row>
    <row r="404" spans="1:2" x14ac:dyDescent="0.3">
      <c r="A404" s="4" t="s">
        <v>20</v>
      </c>
      <c r="B404">
        <v>144</v>
      </c>
    </row>
    <row r="405" spans="1:2" x14ac:dyDescent="0.3">
      <c r="A405" s="4" t="s">
        <v>20</v>
      </c>
      <c r="B405">
        <v>121</v>
      </c>
    </row>
    <row r="406" spans="1:2" x14ac:dyDescent="0.3">
      <c r="A406" s="4" t="s">
        <v>20</v>
      </c>
      <c r="B406">
        <v>181</v>
      </c>
    </row>
    <row r="407" spans="1:2" x14ac:dyDescent="0.3">
      <c r="A407" s="4" t="s">
        <v>20</v>
      </c>
      <c r="B407">
        <v>122</v>
      </c>
    </row>
    <row r="408" spans="1:2" x14ac:dyDescent="0.3">
      <c r="A408" s="4" t="s">
        <v>20</v>
      </c>
      <c r="B408">
        <v>1071</v>
      </c>
    </row>
    <row r="409" spans="1:2" x14ac:dyDescent="0.3">
      <c r="A409" s="4" t="s">
        <v>20</v>
      </c>
      <c r="B409">
        <v>980</v>
      </c>
    </row>
    <row r="410" spans="1:2" x14ac:dyDescent="0.3">
      <c r="A410" s="4" t="s">
        <v>20</v>
      </c>
      <c r="B410">
        <v>536</v>
      </c>
    </row>
    <row r="411" spans="1:2" x14ac:dyDescent="0.3">
      <c r="A411" s="4" t="s">
        <v>20</v>
      </c>
      <c r="B411">
        <v>1991</v>
      </c>
    </row>
    <row r="412" spans="1:2" x14ac:dyDescent="0.3">
      <c r="A412" s="4" t="s">
        <v>20</v>
      </c>
      <c r="B412">
        <v>180</v>
      </c>
    </row>
    <row r="413" spans="1:2" x14ac:dyDescent="0.3">
      <c r="A413" s="4" t="s">
        <v>20</v>
      </c>
      <c r="B413">
        <v>130</v>
      </c>
    </row>
    <row r="414" spans="1:2" x14ac:dyDescent="0.3">
      <c r="A414" s="4" t="s">
        <v>20</v>
      </c>
      <c r="B414">
        <v>122</v>
      </c>
    </row>
    <row r="415" spans="1:2" x14ac:dyDescent="0.3">
      <c r="A415" s="4" t="s">
        <v>20</v>
      </c>
      <c r="B415">
        <v>140</v>
      </c>
    </row>
    <row r="416" spans="1:2" x14ac:dyDescent="0.3">
      <c r="A416" s="4" t="s">
        <v>20</v>
      </c>
      <c r="B416">
        <v>3388</v>
      </c>
    </row>
    <row r="417" spans="1:2" x14ac:dyDescent="0.3">
      <c r="A417" s="4" t="s">
        <v>20</v>
      </c>
      <c r="B417">
        <v>280</v>
      </c>
    </row>
    <row r="418" spans="1:2" x14ac:dyDescent="0.3">
      <c r="A418" s="4" t="s">
        <v>20</v>
      </c>
      <c r="B418">
        <v>366</v>
      </c>
    </row>
    <row r="419" spans="1:2" x14ac:dyDescent="0.3">
      <c r="A419" s="4" t="s">
        <v>20</v>
      </c>
      <c r="B419">
        <v>270</v>
      </c>
    </row>
    <row r="420" spans="1:2" x14ac:dyDescent="0.3">
      <c r="A420" s="4" t="s">
        <v>20</v>
      </c>
      <c r="B420">
        <v>137</v>
      </c>
    </row>
    <row r="421" spans="1:2" x14ac:dyDescent="0.3">
      <c r="A421" s="4" t="s">
        <v>20</v>
      </c>
      <c r="B421">
        <v>3205</v>
      </c>
    </row>
    <row r="422" spans="1:2" x14ac:dyDescent="0.3">
      <c r="A422" s="4" t="s">
        <v>20</v>
      </c>
      <c r="B422">
        <v>288</v>
      </c>
    </row>
    <row r="423" spans="1:2" x14ac:dyDescent="0.3">
      <c r="A423" s="4" t="s">
        <v>20</v>
      </c>
      <c r="B423">
        <v>148</v>
      </c>
    </row>
    <row r="424" spans="1:2" x14ac:dyDescent="0.3">
      <c r="A424" s="4" t="s">
        <v>20</v>
      </c>
      <c r="B424">
        <v>114</v>
      </c>
    </row>
    <row r="425" spans="1:2" x14ac:dyDescent="0.3">
      <c r="A425" s="4" t="s">
        <v>20</v>
      </c>
      <c r="B425">
        <v>1518</v>
      </c>
    </row>
    <row r="426" spans="1:2" x14ac:dyDescent="0.3">
      <c r="A426" s="4" t="s">
        <v>20</v>
      </c>
      <c r="B426">
        <v>166</v>
      </c>
    </row>
    <row r="427" spans="1:2" x14ac:dyDescent="0.3">
      <c r="A427" s="4" t="s">
        <v>20</v>
      </c>
      <c r="B427">
        <v>100</v>
      </c>
    </row>
    <row r="428" spans="1:2" x14ac:dyDescent="0.3">
      <c r="A428" s="4" t="s">
        <v>20</v>
      </c>
      <c r="B428">
        <v>235</v>
      </c>
    </row>
    <row r="429" spans="1:2" x14ac:dyDescent="0.3">
      <c r="A429" s="4" t="s">
        <v>20</v>
      </c>
      <c r="B429">
        <v>148</v>
      </c>
    </row>
    <row r="430" spans="1:2" x14ac:dyDescent="0.3">
      <c r="A430" s="4" t="s">
        <v>20</v>
      </c>
      <c r="B430">
        <v>198</v>
      </c>
    </row>
    <row r="431" spans="1:2" x14ac:dyDescent="0.3">
      <c r="A431" s="4" t="s">
        <v>20</v>
      </c>
      <c r="B431">
        <v>150</v>
      </c>
    </row>
    <row r="432" spans="1:2" x14ac:dyDescent="0.3">
      <c r="A432" s="4" t="s">
        <v>20</v>
      </c>
      <c r="B432">
        <v>216</v>
      </c>
    </row>
    <row r="433" spans="1:2" x14ac:dyDescent="0.3">
      <c r="A433" s="4" t="s">
        <v>20</v>
      </c>
      <c r="B433">
        <v>5139</v>
      </c>
    </row>
    <row r="434" spans="1:2" x14ac:dyDescent="0.3">
      <c r="A434" s="4" t="s">
        <v>20</v>
      </c>
      <c r="B434">
        <v>2353</v>
      </c>
    </row>
    <row r="435" spans="1:2" x14ac:dyDescent="0.3">
      <c r="A435" s="4" t="s">
        <v>20</v>
      </c>
      <c r="B435">
        <v>78</v>
      </c>
    </row>
    <row r="436" spans="1:2" x14ac:dyDescent="0.3">
      <c r="A436" s="4" t="s">
        <v>20</v>
      </c>
      <c r="B436">
        <v>174</v>
      </c>
    </row>
    <row r="437" spans="1:2" x14ac:dyDescent="0.3">
      <c r="A437" s="4" t="s">
        <v>20</v>
      </c>
      <c r="B437">
        <v>164</v>
      </c>
    </row>
    <row r="438" spans="1:2" x14ac:dyDescent="0.3">
      <c r="A438" s="4" t="s">
        <v>20</v>
      </c>
      <c r="B438">
        <v>161</v>
      </c>
    </row>
    <row r="439" spans="1:2" x14ac:dyDescent="0.3">
      <c r="A439" s="4" t="s">
        <v>20</v>
      </c>
      <c r="B439">
        <v>138</v>
      </c>
    </row>
    <row r="440" spans="1:2" x14ac:dyDescent="0.3">
      <c r="A440" s="4" t="s">
        <v>20</v>
      </c>
      <c r="B440">
        <v>3308</v>
      </c>
    </row>
    <row r="441" spans="1:2" x14ac:dyDescent="0.3">
      <c r="A441" s="4" t="s">
        <v>20</v>
      </c>
      <c r="B441">
        <v>127</v>
      </c>
    </row>
    <row r="442" spans="1:2" x14ac:dyDescent="0.3">
      <c r="A442" s="4" t="s">
        <v>20</v>
      </c>
      <c r="B442">
        <v>207</v>
      </c>
    </row>
    <row r="443" spans="1:2" x14ac:dyDescent="0.3">
      <c r="A443" s="4" t="s">
        <v>20</v>
      </c>
      <c r="B443">
        <v>181</v>
      </c>
    </row>
    <row r="444" spans="1:2" x14ac:dyDescent="0.3">
      <c r="A444" s="4" t="s">
        <v>20</v>
      </c>
      <c r="B444">
        <v>110</v>
      </c>
    </row>
    <row r="445" spans="1:2" x14ac:dyDescent="0.3">
      <c r="A445" s="4" t="s">
        <v>20</v>
      </c>
      <c r="B445">
        <v>185</v>
      </c>
    </row>
    <row r="446" spans="1:2" x14ac:dyDescent="0.3">
      <c r="A446" s="4" t="s">
        <v>20</v>
      </c>
      <c r="B446">
        <v>121</v>
      </c>
    </row>
    <row r="447" spans="1:2" x14ac:dyDescent="0.3">
      <c r="A447" s="4" t="s">
        <v>20</v>
      </c>
      <c r="B447">
        <v>106</v>
      </c>
    </row>
    <row r="448" spans="1:2" x14ac:dyDescent="0.3">
      <c r="A448" s="4" t="s">
        <v>20</v>
      </c>
      <c r="B448">
        <v>142</v>
      </c>
    </row>
    <row r="449" spans="1:2" x14ac:dyDescent="0.3">
      <c r="A449" s="4" t="s">
        <v>20</v>
      </c>
      <c r="B449">
        <v>233</v>
      </c>
    </row>
    <row r="450" spans="1:2" x14ac:dyDescent="0.3">
      <c r="A450" s="4" t="s">
        <v>20</v>
      </c>
      <c r="B450">
        <v>218</v>
      </c>
    </row>
    <row r="451" spans="1:2" x14ac:dyDescent="0.3">
      <c r="A451" s="4" t="s">
        <v>20</v>
      </c>
      <c r="B451">
        <v>76</v>
      </c>
    </row>
    <row r="452" spans="1:2" x14ac:dyDescent="0.3">
      <c r="A452" s="4" t="s">
        <v>20</v>
      </c>
      <c r="B452">
        <v>43</v>
      </c>
    </row>
    <row r="453" spans="1:2" x14ac:dyDescent="0.3">
      <c r="A453" s="4" t="s">
        <v>20</v>
      </c>
      <c r="B453">
        <v>221</v>
      </c>
    </row>
    <row r="454" spans="1:2" x14ac:dyDescent="0.3">
      <c r="A454" s="4" t="s">
        <v>20</v>
      </c>
      <c r="B454">
        <v>2805</v>
      </c>
    </row>
    <row r="455" spans="1:2" x14ac:dyDescent="0.3">
      <c r="A455" s="4" t="s">
        <v>20</v>
      </c>
      <c r="B455">
        <v>68</v>
      </c>
    </row>
    <row r="456" spans="1:2" x14ac:dyDescent="0.3">
      <c r="A456" s="4" t="s">
        <v>20</v>
      </c>
      <c r="B456">
        <v>183</v>
      </c>
    </row>
    <row r="457" spans="1:2" x14ac:dyDescent="0.3">
      <c r="A457" s="4" t="s">
        <v>20</v>
      </c>
      <c r="B457">
        <v>133</v>
      </c>
    </row>
    <row r="458" spans="1:2" x14ac:dyDescent="0.3">
      <c r="A458" s="4" t="s">
        <v>20</v>
      </c>
      <c r="B458">
        <v>2489</v>
      </c>
    </row>
    <row r="459" spans="1:2" x14ac:dyDescent="0.3">
      <c r="A459" s="4" t="s">
        <v>20</v>
      </c>
      <c r="B459">
        <v>69</v>
      </c>
    </row>
    <row r="460" spans="1:2" x14ac:dyDescent="0.3">
      <c r="A460" s="4" t="s">
        <v>20</v>
      </c>
      <c r="B460">
        <v>279</v>
      </c>
    </row>
    <row r="461" spans="1:2" x14ac:dyDescent="0.3">
      <c r="A461" s="4" t="s">
        <v>20</v>
      </c>
      <c r="B461">
        <v>210</v>
      </c>
    </row>
    <row r="462" spans="1:2" x14ac:dyDescent="0.3">
      <c r="A462" s="4" t="s">
        <v>20</v>
      </c>
      <c r="B462">
        <v>2100</v>
      </c>
    </row>
    <row r="463" spans="1:2" x14ac:dyDescent="0.3">
      <c r="A463" s="4" t="s">
        <v>20</v>
      </c>
      <c r="B463">
        <v>252</v>
      </c>
    </row>
    <row r="464" spans="1:2" x14ac:dyDescent="0.3">
      <c r="A464" s="4" t="s">
        <v>20</v>
      </c>
      <c r="B464">
        <v>1280</v>
      </c>
    </row>
    <row r="465" spans="1:2" x14ac:dyDescent="0.3">
      <c r="A465" s="4" t="s">
        <v>20</v>
      </c>
      <c r="B465">
        <v>157</v>
      </c>
    </row>
    <row r="466" spans="1:2" x14ac:dyDescent="0.3">
      <c r="A466" s="4" t="s">
        <v>20</v>
      </c>
      <c r="B466">
        <v>194</v>
      </c>
    </row>
    <row r="467" spans="1:2" x14ac:dyDescent="0.3">
      <c r="A467" s="4" t="s">
        <v>20</v>
      </c>
      <c r="B467">
        <v>82</v>
      </c>
    </row>
    <row r="468" spans="1:2" x14ac:dyDescent="0.3">
      <c r="A468" s="4" t="s">
        <v>20</v>
      </c>
      <c r="B468">
        <v>4233</v>
      </c>
    </row>
    <row r="469" spans="1:2" x14ac:dyDescent="0.3">
      <c r="A469" s="4" t="s">
        <v>20</v>
      </c>
      <c r="B469">
        <v>1297</v>
      </c>
    </row>
    <row r="470" spans="1:2" x14ac:dyDescent="0.3">
      <c r="A470" s="4" t="s">
        <v>20</v>
      </c>
      <c r="B470">
        <v>165</v>
      </c>
    </row>
    <row r="471" spans="1:2" x14ac:dyDescent="0.3">
      <c r="A471" s="4" t="s">
        <v>20</v>
      </c>
      <c r="B471">
        <v>119</v>
      </c>
    </row>
    <row r="472" spans="1:2" x14ac:dyDescent="0.3">
      <c r="A472" s="4" t="s">
        <v>20</v>
      </c>
      <c r="B472">
        <v>1797</v>
      </c>
    </row>
    <row r="473" spans="1:2" x14ac:dyDescent="0.3">
      <c r="A473" s="4" t="s">
        <v>20</v>
      </c>
      <c r="B473">
        <v>261</v>
      </c>
    </row>
    <row r="474" spans="1:2" x14ac:dyDescent="0.3">
      <c r="A474" s="4" t="s">
        <v>20</v>
      </c>
      <c r="B474">
        <v>157</v>
      </c>
    </row>
    <row r="475" spans="1:2" x14ac:dyDescent="0.3">
      <c r="A475" s="4" t="s">
        <v>20</v>
      </c>
      <c r="B475">
        <v>3533</v>
      </c>
    </row>
    <row r="476" spans="1:2" x14ac:dyDescent="0.3">
      <c r="A476" s="4" t="s">
        <v>20</v>
      </c>
      <c r="B476">
        <v>155</v>
      </c>
    </row>
    <row r="477" spans="1:2" x14ac:dyDescent="0.3">
      <c r="A477" s="4" t="s">
        <v>20</v>
      </c>
      <c r="B477">
        <v>132</v>
      </c>
    </row>
    <row r="478" spans="1:2" x14ac:dyDescent="0.3">
      <c r="A478" s="4" t="s">
        <v>20</v>
      </c>
      <c r="B478">
        <v>1354</v>
      </c>
    </row>
    <row r="479" spans="1:2" x14ac:dyDescent="0.3">
      <c r="A479" s="4" t="s">
        <v>20</v>
      </c>
      <c r="B479">
        <v>48</v>
      </c>
    </row>
    <row r="480" spans="1:2" x14ac:dyDescent="0.3">
      <c r="A480" s="4" t="s">
        <v>20</v>
      </c>
      <c r="B480">
        <v>110</v>
      </c>
    </row>
    <row r="481" spans="1:2" x14ac:dyDescent="0.3">
      <c r="A481" s="4" t="s">
        <v>20</v>
      </c>
      <c r="B481">
        <v>172</v>
      </c>
    </row>
    <row r="482" spans="1:2" x14ac:dyDescent="0.3">
      <c r="A482" s="4" t="s">
        <v>20</v>
      </c>
      <c r="B482">
        <v>307</v>
      </c>
    </row>
    <row r="483" spans="1:2" x14ac:dyDescent="0.3">
      <c r="A483" s="4" t="s">
        <v>20</v>
      </c>
      <c r="B483">
        <v>160</v>
      </c>
    </row>
    <row r="484" spans="1:2" x14ac:dyDescent="0.3">
      <c r="A484" s="4" t="s">
        <v>20</v>
      </c>
      <c r="B484">
        <v>1467</v>
      </c>
    </row>
    <row r="485" spans="1:2" x14ac:dyDescent="0.3">
      <c r="A485" s="4" t="s">
        <v>20</v>
      </c>
      <c r="B485">
        <v>2662</v>
      </c>
    </row>
    <row r="486" spans="1:2" x14ac:dyDescent="0.3">
      <c r="A486" s="4" t="s">
        <v>20</v>
      </c>
      <c r="B486">
        <v>452</v>
      </c>
    </row>
    <row r="487" spans="1:2" x14ac:dyDescent="0.3">
      <c r="A487" s="4" t="s">
        <v>20</v>
      </c>
      <c r="B487">
        <v>158</v>
      </c>
    </row>
    <row r="488" spans="1:2" x14ac:dyDescent="0.3">
      <c r="A488" s="4" t="s">
        <v>20</v>
      </c>
      <c r="B488">
        <v>225</v>
      </c>
    </row>
    <row r="489" spans="1:2" x14ac:dyDescent="0.3">
      <c r="A489" s="4" t="s">
        <v>20</v>
      </c>
      <c r="B489">
        <v>65</v>
      </c>
    </row>
    <row r="490" spans="1:2" x14ac:dyDescent="0.3">
      <c r="A490" s="4" t="s">
        <v>20</v>
      </c>
      <c r="B490">
        <v>163</v>
      </c>
    </row>
    <row r="491" spans="1:2" x14ac:dyDescent="0.3">
      <c r="A491" s="4" t="s">
        <v>20</v>
      </c>
      <c r="B491">
        <v>85</v>
      </c>
    </row>
    <row r="492" spans="1:2" x14ac:dyDescent="0.3">
      <c r="A492" s="4" t="s">
        <v>20</v>
      </c>
      <c r="B492">
        <v>217</v>
      </c>
    </row>
    <row r="493" spans="1:2" x14ac:dyDescent="0.3">
      <c r="A493" s="4" t="s">
        <v>20</v>
      </c>
      <c r="B493">
        <v>150</v>
      </c>
    </row>
    <row r="494" spans="1:2" x14ac:dyDescent="0.3">
      <c r="A494" s="4" t="s">
        <v>20</v>
      </c>
      <c r="B494">
        <v>3272</v>
      </c>
    </row>
    <row r="495" spans="1:2" x14ac:dyDescent="0.3">
      <c r="A495" s="4" t="s">
        <v>20</v>
      </c>
      <c r="B495">
        <v>300</v>
      </c>
    </row>
    <row r="496" spans="1:2" x14ac:dyDescent="0.3">
      <c r="A496" s="4" t="s">
        <v>20</v>
      </c>
      <c r="B496">
        <v>126</v>
      </c>
    </row>
    <row r="497" spans="1:2" x14ac:dyDescent="0.3">
      <c r="A497" s="4" t="s">
        <v>20</v>
      </c>
      <c r="B497">
        <v>2320</v>
      </c>
    </row>
    <row r="498" spans="1:2" x14ac:dyDescent="0.3">
      <c r="A498" s="4" t="s">
        <v>20</v>
      </c>
      <c r="B498">
        <v>81</v>
      </c>
    </row>
    <row r="499" spans="1:2" x14ac:dyDescent="0.3">
      <c r="A499" s="4" t="s">
        <v>20</v>
      </c>
      <c r="B499">
        <v>1887</v>
      </c>
    </row>
    <row r="500" spans="1:2" x14ac:dyDescent="0.3">
      <c r="A500" s="4" t="s">
        <v>20</v>
      </c>
      <c r="B500">
        <v>4358</v>
      </c>
    </row>
    <row r="501" spans="1:2" x14ac:dyDescent="0.3">
      <c r="A501" s="4" t="s">
        <v>20</v>
      </c>
      <c r="B501">
        <v>53</v>
      </c>
    </row>
    <row r="502" spans="1:2" x14ac:dyDescent="0.3">
      <c r="A502" s="4" t="s">
        <v>20</v>
      </c>
      <c r="B502">
        <v>2414</v>
      </c>
    </row>
    <row r="503" spans="1:2" x14ac:dyDescent="0.3">
      <c r="A503" s="4" t="s">
        <v>20</v>
      </c>
      <c r="B503">
        <v>80</v>
      </c>
    </row>
    <row r="504" spans="1:2" x14ac:dyDescent="0.3">
      <c r="A504" s="4" t="s">
        <v>20</v>
      </c>
      <c r="B504">
        <v>193</v>
      </c>
    </row>
    <row r="505" spans="1:2" x14ac:dyDescent="0.3">
      <c r="A505" s="4" t="s">
        <v>20</v>
      </c>
      <c r="B505">
        <v>52</v>
      </c>
    </row>
    <row r="506" spans="1:2" x14ac:dyDescent="0.3">
      <c r="A506" s="4" t="s">
        <v>20</v>
      </c>
      <c r="B506">
        <v>290</v>
      </c>
    </row>
    <row r="507" spans="1:2" x14ac:dyDescent="0.3">
      <c r="A507" s="4" t="s">
        <v>20</v>
      </c>
      <c r="B507">
        <v>122</v>
      </c>
    </row>
    <row r="508" spans="1:2" x14ac:dyDescent="0.3">
      <c r="A508" s="4" t="s">
        <v>20</v>
      </c>
      <c r="B508">
        <v>1470</v>
      </c>
    </row>
    <row r="509" spans="1:2" x14ac:dyDescent="0.3">
      <c r="A509" s="4" t="s">
        <v>20</v>
      </c>
      <c r="B509">
        <v>165</v>
      </c>
    </row>
    <row r="510" spans="1:2" x14ac:dyDescent="0.3">
      <c r="A510" s="4" t="s">
        <v>20</v>
      </c>
      <c r="B510">
        <v>182</v>
      </c>
    </row>
    <row r="511" spans="1:2" x14ac:dyDescent="0.3">
      <c r="A511" s="4" t="s">
        <v>20</v>
      </c>
      <c r="B511">
        <v>199</v>
      </c>
    </row>
    <row r="512" spans="1:2" x14ac:dyDescent="0.3">
      <c r="A512" s="4" t="s">
        <v>20</v>
      </c>
      <c r="B512">
        <v>56</v>
      </c>
    </row>
    <row r="513" spans="1:2" x14ac:dyDescent="0.3">
      <c r="A513" s="4" t="s">
        <v>20</v>
      </c>
      <c r="B513">
        <v>1460</v>
      </c>
    </row>
    <row r="514" spans="1:2" x14ac:dyDescent="0.3">
      <c r="A514" s="4" t="s">
        <v>20</v>
      </c>
      <c r="B514">
        <v>123</v>
      </c>
    </row>
    <row r="515" spans="1:2" x14ac:dyDescent="0.3">
      <c r="A515" s="4" t="s">
        <v>20</v>
      </c>
      <c r="B515">
        <v>159</v>
      </c>
    </row>
    <row r="516" spans="1:2" x14ac:dyDescent="0.3">
      <c r="A516" s="4" t="s">
        <v>20</v>
      </c>
      <c r="B516">
        <v>110</v>
      </c>
    </row>
    <row r="517" spans="1:2" x14ac:dyDescent="0.3">
      <c r="A517" s="4" t="s">
        <v>20</v>
      </c>
      <c r="B517">
        <v>236</v>
      </c>
    </row>
    <row r="518" spans="1:2" x14ac:dyDescent="0.3">
      <c r="A518" s="4" t="s">
        <v>20</v>
      </c>
      <c r="B518">
        <v>191</v>
      </c>
    </row>
    <row r="519" spans="1:2" x14ac:dyDescent="0.3">
      <c r="A519" s="4" t="s">
        <v>20</v>
      </c>
      <c r="B519">
        <v>3934</v>
      </c>
    </row>
    <row r="520" spans="1:2" x14ac:dyDescent="0.3">
      <c r="A520" s="4" t="s">
        <v>20</v>
      </c>
      <c r="B520">
        <v>80</v>
      </c>
    </row>
    <row r="521" spans="1:2" x14ac:dyDescent="0.3">
      <c r="A521" s="4" t="s">
        <v>20</v>
      </c>
      <c r="B521">
        <v>462</v>
      </c>
    </row>
    <row r="522" spans="1:2" x14ac:dyDescent="0.3">
      <c r="A522" s="4" t="s">
        <v>20</v>
      </c>
      <c r="B522">
        <v>179</v>
      </c>
    </row>
    <row r="523" spans="1:2" x14ac:dyDescent="0.3">
      <c r="A523" s="4" t="s">
        <v>20</v>
      </c>
      <c r="B523">
        <v>1866</v>
      </c>
    </row>
    <row r="524" spans="1:2" x14ac:dyDescent="0.3">
      <c r="A524" s="4" t="s">
        <v>20</v>
      </c>
      <c r="B524">
        <v>156</v>
      </c>
    </row>
    <row r="525" spans="1:2" x14ac:dyDescent="0.3">
      <c r="A525" s="4" t="s">
        <v>20</v>
      </c>
      <c r="B525">
        <v>255</v>
      </c>
    </row>
    <row r="526" spans="1:2" x14ac:dyDescent="0.3">
      <c r="A526" s="4" t="s">
        <v>20</v>
      </c>
      <c r="B526">
        <v>2261</v>
      </c>
    </row>
    <row r="527" spans="1:2" x14ac:dyDescent="0.3">
      <c r="A527" s="4" t="s">
        <v>20</v>
      </c>
      <c r="B527">
        <v>40</v>
      </c>
    </row>
    <row r="528" spans="1:2" x14ac:dyDescent="0.3">
      <c r="A528" s="4" t="s">
        <v>20</v>
      </c>
      <c r="B528">
        <v>2289</v>
      </c>
    </row>
    <row r="529" spans="1:2" x14ac:dyDescent="0.3">
      <c r="A529" s="4" t="s">
        <v>20</v>
      </c>
      <c r="B529">
        <v>65</v>
      </c>
    </row>
    <row r="530" spans="1:2" x14ac:dyDescent="0.3">
      <c r="A530" s="4" t="s">
        <v>20</v>
      </c>
      <c r="B530">
        <v>3777</v>
      </c>
    </row>
    <row r="531" spans="1:2" x14ac:dyDescent="0.3">
      <c r="A531" s="4" t="s">
        <v>20</v>
      </c>
      <c r="B531">
        <v>184</v>
      </c>
    </row>
    <row r="532" spans="1:2" x14ac:dyDescent="0.3">
      <c r="A532" s="4" t="s">
        <v>20</v>
      </c>
      <c r="B532">
        <v>85</v>
      </c>
    </row>
    <row r="533" spans="1:2" x14ac:dyDescent="0.3">
      <c r="A533" s="4" t="s">
        <v>20</v>
      </c>
      <c r="B533">
        <v>144</v>
      </c>
    </row>
    <row r="534" spans="1:2" x14ac:dyDescent="0.3">
      <c r="A534" s="4" t="s">
        <v>20</v>
      </c>
      <c r="B534">
        <v>1902</v>
      </c>
    </row>
    <row r="535" spans="1:2" x14ac:dyDescent="0.3">
      <c r="A535" s="4" t="s">
        <v>20</v>
      </c>
      <c r="B535">
        <v>105</v>
      </c>
    </row>
    <row r="536" spans="1:2" x14ac:dyDescent="0.3">
      <c r="A536" s="4" t="s">
        <v>20</v>
      </c>
      <c r="B536">
        <v>132</v>
      </c>
    </row>
    <row r="537" spans="1:2" x14ac:dyDescent="0.3">
      <c r="A537" s="4" t="s">
        <v>20</v>
      </c>
      <c r="B537">
        <v>96</v>
      </c>
    </row>
    <row r="538" spans="1:2" x14ac:dyDescent="0.3">
      <c r="A538" s="4" t="s">
        <v>20</v>
      </c>
      <c r="B538">
        <v>114</v>
      </c>
    </row>
    <row r="539" spans="1:2" x14ac:dyDescent="0.3">
      <c r="A539" s="4" t="s">
        <v>20</v>
      </c>
      <c r="B539">
        <v>203</v>
      </c>
    </row>
    <row r="540" spans="1:2" x14ac:dyDescent="0.3">
      <c r="A540" s="4" t="s">
        <v>20</v>
      </c>
      <c r="B540">
        <v>1559</v>
      </c>
    </row>
    <row r="541" spans="1:2" x14ac:dyDescent="0.3">
      <c r="A541" s="4" t="s">
        <v>20</v>
      </c>
      <c r="B541">
        <v>1548</v>
      </c>
    </row>
    <row r="542" spans="1:2" x14ac:dyDescent="0.3">
      <c r="A542" s="4" t="s">
        <v>20</v>
      </c>
      <c r="B542">
        <v>80</v>
      </c>
    </row>
    <row r="543" spans="1:2" x14ac:dyDescent="0.3">
      <c r="A543" s="4" t="s">
        <v>20</v>
      </c>
      <c r="B543">
        <v>131</v>
      </c>
    </row>
    <row r="544" spans="1:2" x14ac:dyDescent="0.3">
      <c r="A544" s="4" t="s">
        <v>20</v>
      </c>
      <c r="B544">
        <v>112</v>
      </c>
    </row>
    <row r="545" spans="1:2" x14ac:dyDescent="0.3">
      <c r="A545" s="4" t="s">
        <v>20</v>
      </c>
      <c r="B545">
        <v>155</v>
      </c>
    </row>
    <row r="546" spans="1:2" x14ac:dyDescent="0.3">
      <c r="A546" s="4" t="s">
        <v>20</v>
      </c>
      <c r="B546">
        <v>266</v>
      </c>
    </row>
    <row r="547" spans="1:2" x14ac:dyDescent="0.3">
      <c r="A547" s="4" t="s">
        <v>20</v>
      </c>
      <c r="B547">
        <v>155</v>
      </c>
    </row>
    <row r="548" spans="1:2" x14ac:dyDescent="0.3">
      <c r="A548" s="4" t="s">
        <v>20</v>
      </c>
      <c r="B548">
        <v>207</v>
      </c>
    </row>
    <row r="549" spans="1:2" x14ac:dyDescent="0.3">
      <c r="A549" s="4" t="s">
        <v>20</v>
      </c>
      <c r="B549">
        <v>245</v>
      </c>
    </row>
    <row r="550" spans="1:2" x14ac:dyDescent="0.3">
      <c r="A550" s="4" t="s">
        <v>20</v>
      </c>
      <c r="B550">
        <v>1573</v>
      </c>
    </row>
    <row r="551" spans="1:2" x14ac:dyDescent="0.3">
      <c r="A551" s="4" t="s">
        <v>20</v>
      </c>
      <c r="B551">
        <v>114</v>
      </c>
    </row>
    <row r="552" spans="1:2" x14ac:dyDescent="0.3">
      <c r="A552" s="4" t="s">
        <v>20</v>
      </c>
      <c r="B552">
        <v>93</v>
      </c>
    </row>
    <row r="553" spans="1:2" x14ac:dyDescent="0.3">
      <c r="A553" s="4" t="s">
        <v>20</v>
      </c>
      <c r="B553">
        <v>1681</v>
      </c>
    </row>
    <row r="554" spans="1:2" x14ac:dyDescent="0.3">
      <c r="A554" s="4" t="s">
        <v>20</v>
      </c>
      <c r="B554">
        <v>32</v>
      </c>
    </row>
    <row r="555" spans="1:2" x14ac:dyDescent="0.3">
      <c r="A555" s="4" t="s">
        <v>20</v>
      </c>
      <c r="B555">
        <v>135</v>
      </c>
    </row>
    <row r="556" spans="1:2" x14ac:dyDescent="0.3">
      <c r="A556" s="4" t="s">
        <v>20</v>
      </c>
      <c r="B556">
        <v>140</v>
      </c>
    </row>
    <row r="557" spans="1:2" x14ac:dyDescent="0.3">
      <c r="A557" s="4" t="s">
        <v>20</v>
      </c>
      <c r="B557">
        <v>92</v>
      </c>
    </row>
    <row r="558" spans="1:2" x14ac:dyDescent="0.3">
      <c r="A558" s="4" t="s">
        <v>20</v>
      </c>
      <c r="B558">
        <v>1015</v>
      </c>
    </row>
    <row r="559" spans="1:2" x14ac:dyDescent="0.3">
      <c r="A559" s="4" t="s">
        <v>20</v>
      </c>
      <c r="B559">
        <v>323</v>
      </c>
    </row>
    <row r="560" spans="1:2" x14ac:dyDescent="0.3">
      <c r="A560" s="4" t="s">
        <v>20</v>
      </c>
      <c r="B560">
        <v>2326</v>
      </c>
    </row>
    <row r="561" spans="1:2" x14ac:dyDescent="0.3">
      <c r="A561" s="4" t="s">
        <v>20</v>
      </c>
      <c r="B561">
        <v>381</v>
      </c>
    </row>
    <row r="562" spans="1:2" x14ac:dyDescent="0.3">
      <c r="A562" s="4" t="s">
        <v>20</v>
      </c>
      <c r="B562">
        <v>480</v>
      </c>
    </row>
    <row r="563" spans="1:2" x14ac:dyDescent="0.3">
      <c r="A563" s="4" t="s">
        <v>20</v>
      </c>
      <c r="B563">
        <v>226</v>
      </c>
    </row>
    <row r="564" spans="1:2" x14ac:dyDescent="0.3">
      <c r="A564" s="4" t="s">
        <v>20</v>
      </c>
      <c r="B564">
        <v>241</v>
      </c>
    </row>
    <row r="565" spans="1:2" x14ac:dyDescent="0.3">
      <c r="A565" s="4" t="s">
        <v>20</v>
      </c>
      <c r="B565">
        <v>132</v>
      </c>
    </row>
    <row r="566" spans="1:2" x14ac:dyDescent="0.3">
      <c r="A566" s="4" t="s">
        <v>20</v>
      </c>
      <c r="B566">
        <v>2043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44590B2-6B55-425D-913E-12EB0179C9B1}">
            <xm:f>NOT(ISERROR(SEARCH($E$10,D1)))</xm:f>
            <xm:f>$E$10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14:cfRule type="containsText" priority="3" operator="containsText" id="{22B7FA53-459F-4410-B46F-79B0F8E64C2A}">
            <xm:f>NOT(ISERROR(SEARCH($E$20,D1)))</xm:f>
            <xm:f>$E$20</xm:f>
            <x14:dxf>
              <font>
                <color rgb="FFFFC000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03EF76C3-37CB-4B05-9A11-B4ADB30532E1}">
            <xm:f>NOT(ISERROR(SEARCH($E$3,D1)))</xm:f>
            <xm:f>$E$3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5" operator="containsText" id="{D1A975E2-0CAD-4F59-833C-B30187AF0D61}">
            <xm:f>NOT(ISERROR(SEARCH($E$2,D1)))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D1:D365</xm:sqref>
        </x14:conditionalFormatting>
        <x14:conditionalFormatting xmlns:xm="http://schemas.microsoft.com/office/excel/2006/main">
          <x14:cfRule type="containsText" priority="11" operator="containsText" id="{197EE5B4-76E6-4869-A825-6479F4E74D05}">
            <xm:f>NOT(ISERROR(SEARCH(#REF!,A1)))</xm:f>
            <xm:f>#REF!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14:cfRule type="containsText" priority="12" operator="containsText" id="{AE87093A-9932-4868-8F7F-67D210731ECE}">
            <xm:f>NOT(ISERROR(SEARCH(#REF!,A1)))</xm:f>
            <xm:f>#REF!</xm:f>
            <x14:dxf>
              <font>
                <color rgb="FFFFC000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CB18A60E-75A6-44D0-A103-0D090C3F2DC9}">
            <xm:f>NOT(ISERROR(SEARCH(#REF!,A1)))</xm:f>
            <xm:f>#REF!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14" operator="containsText" id="{72A55FDF-C8C4-4F74-B3A0-FA06E55D4BEB}">
            <xm:f>NOT(ISERROR(SEARCH(#REF!,A1)))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A1:A566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abSelected="1" workbookViewId="0">
      <selection activeCell="S1" sqref="S1:T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1.19921875" style="4"/>
    <col min="7" max="7" width="13.8984375" style="4" bestFit="1" customWidth="1"/>
    <col min="8" max="8" width="13" bestFit="1" customWidth="1"/>
    <col min="9" max="9" width="16.09765625" bestFit="1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20.796875" bestFit="1" customWidth="1"/>
    <col min="18" max="18" width="28" bestFit="1" customWidth="1"/>
    <col min="19" max="19" width="14.5" bestFit="1" customWidth="1"/>
    <col min="20" max="20" width="11.6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4</v>
      </c>
      <c r="G1" s="5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 t="s">
        <v>14</v>
      </c>
      <c r="G2" s="4">
        <f>ROUND((E2/D2*100),0)</f>
        <v>0</v>
      </c>
      <c r="H2">
        <v>0</v>
      </c>
      <c r="I2">
        <f>IF(G2=0,0,ROUND((E2/H2),2))</f>
        <v>0</v>
      </c>
      <c r="J2" t="s">
        <v>15</v>
      </c>
      <c r="K2" t="s">
        <v>16</v>
      </c>
      <c r="L2">
        <v>1448690400</v>
      </c>
      <c r="M2" s="8">
        <f>(((L2/60)/60)/124) + DATE(1970,1,1)</f>
        <v>28814.274193548386</v>
      </c>
      <c r="N2">
        <v>1450159200</v>
      </c>
      <c r="O2" s="8">
        <f>(((N2/60)/60)/124) + DATE(1970,1,1)</f>
        <v>28817.56451612903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 t="s">
        <v>20</v>
      </c>
      <c r="G3" s="4">
        <f>ROUND((E3/D3*100),0)</f>
        <v>1040</v>
      </c>
      <c r="H3">
        <v>158</v>
      </c>
      <c r="I3">
        <f>IF(G3=0,0,ROUND((E3/H3),2))</f>
        <v>92.15</v>
      </c>
      <c r="J3" t="s">
        <v>21</v>
      </c>
      <c r="K3" t="s">
        <v>22</v>
      </c>
      <c r="L3">
        <v>1408424400</v>
      </c>
      <c r="M3" s="8">
        <f>(((L3/60)/60)/124) + DATE(1970,1,1)</f>
        <v>28724.072580645163</v>
      </c>
      <c r="N3">
        <v>1408597200</v>
      </c>
      <c r="O3" s="8">
        <f>(((N3/60)/60)/124) + DATE(1970,1,1)</f>
        <v>28724.459677419356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3</v>
      </c>
      <c r="B4" t="s">
        <v>29</v>
      </c>
      <c r="C4" s="3" t="s">
        <v>30</v>
      </c>
      <c r="D4">
        <v>4200</v>
      </c>
      <c r="E4">
        <v>2477</v>
      </c>
      <c r="F4" s="4" t="s">
        <v>14</v>
      </c>
      <c r="G4" s="4">
        <f>ROUND((E4/D4*100),0)</f>
        <v>59</v>
      </c>
      <c r="H4">
        <v>24</v>
      </c>
      <c r="I4">
        <f>IF(G4=0,0,ROUND((E4/H4),2))</f>
        <v>103.21</v>
      </c>
      <c r="J4" t="s">
        <v>21</v>
      </c>
      <c r="K4" t="s">
        <v>22</v>
      </c>
      <c r="L4">
        <v>1565499600</v>
      </c>
      <c r="M4" s="8">
        <f>(((L4/60)/60)/124) + DATE(1970,1,1)</f>
        <v>29075.943548387098</v>
      </c>
      <c r="N4">
        <v>1568955600</v>
      </c>
      <c r="O4" s="8">
        <f>(((N4/60)/60)/124) + DATE(1970,1,1)</f>
        <v>29083.68548387097</v>
      </c>
      <c r="P4" t="b">
        <v>0</v>
      </c>
      <c r="Q4" t="b">
        <v>0</v>
      </c>
      <c r="R4" t="s">
        <v>23</v>
      </c>
      <c r="S4" t="s">
        <v>2035</v>
      </c>
      <c r="T4" t="s">
        <v>2036</v>
      </c>
    </row>
    <row r="5" spans="1:20" ht="31.2" x14ac:dyDescent="0.3">
      <c r="A5">
        <v>2</v>
      </c>
      <c r="B5" t="s">
        <v>24</v>
      </c>
      <c r="C5" s="3" t="s">
        <v>25</v>
      </c>
      <c r="D5">
        <v>108400</v>
      </c>
      <c r="E5">
        <v>142523</v>
      </c>
      <c r="F5" s="4" t="s">
        <v>20</v>
      </c>
      <c r="G5" s="4">
        <f>ROUND((E5/D5*100),0)</f>
        <v>131</v>
      </c>
      <c r="H5">
        <v>1425</v>
      </c>
      <c r="I5">
        <f>IF(G5=0,0,ROUND((E5/H5),2))</f>
        <v>100.02</v>
      </c>
      <c r="J5" t="s">
        <v>26</v>
      </c>
      <c r="K5" t="s">
        <v>27</v>
      </c>
      <c r="L5">
        <v>1384668000</v>
      </c>
      <c r="M5" s="8">
        <f>(((L5/60)/60)/124) + DATE(1970,1,1)</f>
        <v>28670.854838709678</v>
      </c>
      <c r="N5">
        <v>1384840800</v>
      </c>
      <c r="O5" s="8">
        <f>(((N5/60)/60)/124) + DATE(1970,1,1)</f>
        <v>28671.241935483871</v>
      </c>
      <c r="P5" t="b">
        <v>0</v>
      </c>
      <c r="Q5" t="b">
        <v>0</v>
      </c>
      <c r="R5" t="s">
        <v>28</v>
      </c>
      <c r="S5" t="s">
        <v>2037</v>
      </c>
      <c r="T5" t="s">
        <v>2038</v>
      </c>
    </row>
    <row r="6" spans="1:20" x14ac:dyDescent="0.3">
      <c r="A6">
        <v>5</v>
      </c>
      <c r="B6" t="s">
        <v>34</v>
      </c>
      <c r="C6" s="3" t="s">
        <v>35</v>
      </c>
      <c r="D6">
        <v>7600</v>
      </c>
      <c r="E6">
        <v>13195</v>
      </c>
      <c r="F6" s="4" t="s">
        <v>20</v>
      </c>
      <c r="G6" s="4">
        <f>ROUND((E6/D6*100),0)</f>
        <v>174</v>
      </c>
      <c r="H6">
        <v>174</v>
      </c>
      <c r="I6">
        <f>IF(G6=0,0,ROUND((E6/H6),2))</f>
        <v>75.83</v>
      </c>
      <c r="J6" t="s">
        <v>36</v>
      </c>
      <c r="K6" t="s">
        <v>37</v>
      </c>
      <c r="L6">
        <v>1346130000</v>
      </c>
      <c r="M6" s="8">
        <f>(((L6/60)/60)/124) + DATE(1970,1,1)</f>
        <v>28584.524193548386</v>
      </c>
      <c r="N6">
        <v>1347080400</v>
      </c>
      <c r="O6" s="8">
        <f>(((N6/60)/60)/124) + DATE(1970,1,1)</f>
        <v>28586.653225806451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4</v>
      </c>
      <c r="B7" t="s">
        <v>31</v>
      </c>
      <c r="C7" s="3" t="s">
        <v>32</v>
      </c>
      <c r="D7">
        <v>7600</v>
      </c>
      <c r="E7">
        <v>5265</v>
      </c>
      <c r="F7" s="4" t="s">
        <v>14</v>
      </c>
      <c r="G7" s="4">
        <f>ROUND((E7/D7*100),0)</f>
        <v>69</v>
      </c>
      <c r="H7">
        <v>53</v>
      </c>
      <c r="I7">
        <f>IF(G7=0,0,ROUND((E7/H7),2))</f>
        <v>99.34</v>
      </c>
      <c r="J7" t="s">
        <v>21</v>
      </c>
      <c r="K7" t="s">
        <v>22</v>
      </c>
      <c r="L7">
        <v>1547964000</v>
      </c>
      <c r="M7" s="8">
        <f>(((L7/60)/60)/124) + DATE(1970,1,1)</f>
        <v>29036.66129032258</v>
      </c>
      <c r="N7">
        <v>1548309600</v>
      </c>
      <c r="O7" s="8">
        <f>(((N7/60)/60)/124) + DATE(1970,1,1)</f>
        <v>29037.43548387097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 t="s">
        <v>14</v>
      </c>
      <c r="G8" s="4">
        <f>ROUND((E8/D8*100),0)</f>
        <v>21</v>
      </c>
      <c r="H8">
        <v>18</v>
      </c>
      <c r="I8">
        <f>IF(G8=0,0,ROUND((E8/H8),2))</f>
        <v>60.56</v>
      </c>
      <c r="J8" t="s">
        <v>40</v>
      </c>
      <c r="K8" t="s">
        <v>41</v>
      </c>
      <c r="L8">
        <v>1505278800</v>
      </c>
      <c r="M8" s="8">
        <f>(((L8/60)/60)/124) + DATE(1970,1,1)</f>
        <v>28941.040322580644</v>
      </c>
      <c r="N8">
        <v>1505365200</v>
      </c>
      <c r="O8" s="8">
        <f>(((N8/60)/60)/124) + DATE(1970,1,1)</f>
        <v>28941.233870967742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9</v>
      </c>
      <c r="B9" t="s">
        <v>48</v>
      </c>
      <c r="C9" s="3" t="s">
        <v>49</v>
      </c>
      <c r="D9">
        <v>6200</v>
      </c>
      <c r="E9">
        <v>3208</v>
      </c>
      <c r="F9" s="4" t="s">
        <v>14</v>
      </c>
      <c r="G9" s="4">
        <f>ROUND((E9/D9*100),0)</f>
        <v>52</v>
      </c>
      <c r="H9">
        <v>44</v>
      </c>
      <c r="I9">
        <f>IF(G9=0,0,ROUND((E9/H9),2))</f>
        <v>72.91</v>
      </c>
      <c r="J9" t="s">
        <v>21</v>
      </c>
      <c r="K9" t="s">
        <v>22</v>
      </c>
      <c r="L9">
        <v>1379566800</v>
      </c>
      <c r="M9" s="8">
        <f>(((L9/60)/60)/124) + DATE(1970,1,1)</f>
        <v>28659.427419354837</v>
      </c>
      <c r="N9">
        <v>1383804000</v>
      </c>
      <c r="O9" s="8">
        <f>(((N9/60)/60)/124) + DATE(1970,1,1)</f>
        <v>28668.919354838708</v>
      </c>
      <c r="P9" t="b">
        <v>0</v>
      </c>
      <c r="Q9" t="b">
        <v>0</v>
      </c>
      <c r="R9" t="s">
        <v>50</v>
      </c>
      <c r="S9" t="s">
        <v>2035</v>
      </c>
      <c r="T9" t="s">
        <v>2043</v>
      </c>
    </row>
    <row r="10" spans="1:20" x14ac:dyDescent="0.3">
      <c r="A10">
        <v>7</v>
      </c>
      <c r="B10" t="s">
        <v>43</v>
      </c>
      <c r="C10" s="3" t="s">
        <v>44</v>
      </c>
      <c r="D10">
        <v>4500</v>
      </c>
      <c r="E10">
        <v>14741</v>
      </c>
      <c r="F10" s="4" t="s">
        <v>20</v>
      </c>
      <c r="G10" s="4">
        <f>ROUND((E10/D10*100),0)</f>
        <v>328</v>
      </c>
      <c r="H10">
        <v>227</v>
      </c>
      <c r="I10">
        <f>IF(G10=0,0,ROUND((E10/H10),2))</f>
        <v>64.94</v>
      </c>
      <c r="J10" t="s">
        <v>36</v>
      </c>
      <c r="K10" t="s">
        <v>37</v>
      </c>
      <c r="L10">
        <v>1439442000</v>
      </c>
      <c r="M10" s="8">
        <f>(((L10/60)/60)/124) + DATE(1970,1,1)</f>
        <v>28793.556451612902</v>
      </c>
      <c r="N10">
        <v>1439614800</v>
      </c>
      <c r="O10" s="8">
        <f>(((N10/60)/60)/124) + DATE(1970,1,1)</f>
        <v>28793.943548387098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31.2" x14ac:dyDescent="0.3">
      <c r="A11">
        <v>11</v>
      </c>
      <c r="B11" t="s">
        <v>54</v>
      </c>
      <c r="C11" s="3" t="s">
        <v>55</v>
      </c>
      <c r="D11">
        <v>6300</v>
      </c>
      <c r="E11">
        <v>3030</v>
      </c>
      <c r="F11" s="4" t="s">
        <v>14</v>
      </c>
      <c r="G11" s="4">
        <f>ROUND((E11/D11*100),0)</f>
        <v>48</v>
      </c>
      <c r="H11">
        <v>27</v>
      </c>
      <c r="I11">
        <f>IF(G11=0,0,ROUND((E11/H11),2))</f>
        <v>112.22</v>
      </c>
      <c r="J11" t="s">
        <v>21</v>
      </c>
      <c r="K11" t="s">
        <v>22</v>
      </c>
      <c r="L11">
        <v>1285045200</v>
      </c>
      <c r="M11" s="8">
        <f>(((L11/60)/60)/124) + DATE(1970,1,1)</f>
        <v>28447.68548387097</v>
      </c>
      <c r="N11">
        <v>1285563600</v>
      </c>
      <c r="O11" s="8">
        <f>(((N11/60)/60)/124) + DATE(1970,1,1)</f>
        <v>28448.846774193549</v>
      </c>
      <c r="P11" t="b">
        <v>0</v>
      </c>
      <c r="Q11" t="b">
        <v>1</v>
      </c>
      <c r="R11" t="s">
        <v>33</v>
      </c>
      <c r="S11" t="s">
        <v>2039</v>
      </c>
      <c r="T11" t="s">
        <v>2040</v>
      </c>
    </row>
    <row r="12" spans="1:20" x14ac:dyDescent="0.3">
      <c r="A12">
        <v>128</v>
      </c>
      <c r="B12" t="s">
        <v>307</v>
      </c>
      <c r="C12" s="3" t="s">
        <v>308</v>
      </c>
      <c r="D12">
        <v>70600</v>
      </c>
      <c r="E12">
        <v>42596</v>
      </c>
      <c r="F12" s="4" t="s">
        <v>74</v>
      </c>
      <c r="G12" s="4">
        <f>ROUND((E12/D12*100),0)</f>
        <v>60</v>
      </c>
      <c r="H12">
        <v>532</v>
      </c>
      <c r="I12">
        <f>IF(G12=0,0,ROUND((E12/H12),2))</f>
        <v>80.069999999999993</v>
      </c>
      <c r="J12" t="s">
        <v>21</v>
      </c>
      <c r="K12" t="s">
        <v>22</v>
      </c>
      <c r="L12">
        <v>1282885200</v>
      </c>
      <c r="M12" s="8">
        <f>(((L12/60)/60)/124) + DATE(1970,1,1)</f>
        <v>28442.846774193549</v>
      </c>
      <c r="N12">
        <v>1284008400</v>
      </c>
      <c r="O12" s="8">
        <f>(((N12/60)/60)/124) + DATE(1970,1,1)</f>
        <v>28445.362903225807</v>
      </c>
      <c r="P12" t="b">
        <v>0</v>
      </c>
      <c r="Q12" t="b">
        <v>0</v>
      </c>
      <c r="R12" t="s">
        <v>23</v>
      </c>
      <c r="S12" t="s">
        <v>2035</v>
      </c>
      <c r="T12" t="s">
        <v>2036</v>
      </c>
    </row>
    <row r="13" spans="1:20" x14ac:dyDescent="0.3">
      <c r="A13">
        <v>10</v>
      </c>
      <c r="B13" t="s">
        <v>51</v>
      </c>
      <c r="C13" s="3" t="s">
        <v>52</v>
      </c>
      <c r="D13">
        <v>5200</v>
      </c>
      <c r="E13">
        <v>13838</v>
      </c>
      <c r="F13" s="4" t="s">
        <v>20</v>
      </c>
      <c r="G13" s="4">
        <f>ROUND((E13/D13*100),0)</f>
        <v>266</v>
      </c>
      <c r="H13">
        <v>220</v>
      </c>
      <c r="I13">
        <f>IF(G13=0,0,ROUND((E13/H13),2))</f>
        <v>62.9</v>
      </c>
      <c r="J13" t="s">
        <v>21</v>
      </c>
      <c r="K13" t="s">
        <v>22</v>
      </c>
      <c r="L13">
        <v>1281762000</v>
      </c>
      <c r="M13" s="8">
        <f>(((L13/60)/60)/124) + DATE(1970,1,1)</f>
        <v>28440.330645161292</v>
      </c>
      <c r="N13">
        <v>1285909200</v>
      </c>
      <c r="O13" s="8">
        <f>(((N13/60)/60)/124) + DATE(1970,1,1)</f>
        <v>28449.620967741936</v>
      </c>
      <c r="P13" t="b">
        <v>0</v>
      </c>
      <c r="Q13" t="b">
        <v>0</v>
      </c>
      <c r="R13" t="s">
        <v>53</v>
      </c>
      <c r="S13" t="s">
        <v>2041</v>
      </c>
      <c r="T13" t="s">
        <v>2044</v>
      </c>
    </row>
    <row r="14" spans="1:20" ht="31.2" x14ac:dyDescent="0.3">
      <c r="A14">
        <v>13</v>
      </c>
      <c r="B14" t="s">
        <v>58</v>
      </c>
      <c r="C14" s="3" t="s">
        <v>59</v>
      </c>
      <c r="D14">
        <v>4200</v>
      </c>
      <c r="E14">
        <v>10295</v>
      </c>
      <c r="F14" s="4" t="s">
        <v>20</v>
      </c>
      <c r="G14" s="4">
        <f>ROUND((E14/D14*100),0)</f>
        <v>245</v>
      </c>
      <c r="H14">
        <v>98</v>
      </c>
      <c r="I14">
        <f>IF(G14=0,0,ROUND((E14/H14),2))</f>
        <v>105.05</v>
      </c>
      <c r="J14" t="s">
        <v>21</v>
      </c>
      <c r="K14" t="s">
        <v>22</v>
      </c>
      <c r="L14">
        <v>1465621200</v>
      </c>
      <c r="M14" s="8">
        <f>(((L14/60)/60)/124) + DATE(1970,1,1)</f>
        <v>28852.201612903227</v>
      </c>
      <c r="N14">
        <v>1466658000</v>
      </c>
      <c r="O14" s="8">
        <f>(((N14/60)/60)/124) + DATE(1970,1,1)</f>
        <v>28854.524193548386</v>
      </c>
      <c r="P14" t="b">
        <v>0</v>
      </c>
      <c r="Q14" t="b">
        <v>0</v>
      </c>
      <c r="R14" t="s">
        <v>60</v>
      </c>
      <c r="S14" t="s">
        <v>2035</v>
      </c>
      <c r="T14" t="s">
        <v>2045</v>
      </c>
    </row>
    <row r="15" spans="1:20" x14ac:dyDescent="0.3">
      <c r="A15">
        <v>16</v>
      </c>
      <c r="B15" t="s">
        <v>66</v>
      </c>
      <c r="C15" s="3" t="s">
        <v>67</v>
      </c>
      <c r="D15">
        <v>1700</v>
      </c>
      <c r="E15">
        <v>11041</v>
      </c>
      <c r="F15" s="4" t="s">
        <v>20</v>
      </c>
      <c r="G15" s="4">
        <f>ROUND((E15/D15*100),0)</f>
        <v>649</v>
      </c>
      <c r="H15">
        <v>100</v>
      </c>
      <c r="I15">
        <f>IF(G15=0,0,ROUND((E15/H15),2))</f>
        <v>110.41</v>
      </c>
      <c r="J15" t="s">
        <v>21</v>
      </c>
      <c r="K15" t="s">
        <v>22</v>
      </c>
      <c r="L15">
        <v>1390370400</v>
      </c>
      <c r="M15" s="8">
        <f>(((L15/60)/60)/124) + DATE(1970,1,1)</f>
        <v>28683.629032258064</v>
      </c>
      <c r="N15">
        <v>1392271200</v>
      </c>
      <c r="O15" s="8">
        <f>(((N15/60)/60)/124) + DATE(1970,1,1)</f>
        <v>28687.887096774193</v>
      </c>
      <c r="P15" t="b">
        <v>0</v>
      </c>
      <c r="Q15" t="b">
        <v>0</v>
      </c>
      <c r="R15" t="s">
        <v>68</v>
      </c>
      <c r="S15" t="s">
        <v>2047</v>
      </c>
      <c r="T15" t="s">
        <v>2048</v>
      </c>
    </row>
    <row r="16" spans="1:20" x14ac:dyDescent="0.3">
      <c r="A16">
        <v>17</v>
      </c>
      <c r="B16" t="s">
        <v>69</v>
      </c>
      <c r="C16" s="3" t="s">
        <v>70</v>
      </c>
      <c r="D16">
        <v>84600</v>
      </c>
      <c r="E16">
        <v>134845</v>
      </c>
      <c r="F16" s="4" t="s">
        <v>20</v>
      </c>
      <c r="G16" s="4">
        <f>ROUND((E16/D16*100),0)</f>
        <v>159</v>
      </c>
      <c r="H16">
        <v>1249</v>
      </c>
      <c r="I16">
        <f>IF(G16=0,0,ROUND((E16/H16),2))</f>
        <v>107.96</v>
      </c>
      <c r="J16" t="s">
        <v>21</v>
      </c>
      <c r="K16" t="s">
        <v>22</v>
      </c>
      <c r="L16">
        <v>1294812000</v>
      </c>
      <c r="M16" s="8">
        <f>(((L16/60)/60)/124) + DATE(1970,1,1)</f>
        <v>28469.56451612903</v>
      </c>
      <c r="N16">
        <v>1294898400</v>
      </c>
      <c r="O16" s="8">
        <f>(((N16/60)/60)/124) + DATE(1970,1,1)</f>
        <v>28469.758064516129</v>
      </c>
      <c r="P16" t="b">
        <v>0</v>
      </c>
      <c r="Q16" t="b">
        <v>0</v>
      </c>
      <c r="R16" t="s">
        <v>71</v>
      </c>
      <c r="S16" t="s">
        <v>2041</v>
      </c>
      <c r="T16" t="s">
        <v>2049</v>
      </c>
    </row>
    <row r="17" spans="1:20" x14ac:dyDescent="0.3">
      <c r="A17">
        <v>20</v>
      </c>
      <c r="B17" t="s">
        <v>77</v>
      </c>
      <c r="C17" s="3" t="s">
        <v>78</v>
      </c>
      <c r="D17">
        <v>131800</v>
      </c>
      <c r="E17">
        <v>147936</v>
      </c>
      <c r="F17" s="4" t="s">
        <v>20</v>
      </c>
      <c r="G17" s="4">
        <f>ROUND((E17/D17*100),0)</f>
        <v>112</v>
      </c>
      <c r="H17">
        <v>1396</v>
      </c>
      <c r="I17">
        <f>IF(G17=0,0,ROUND((E17/H17),2))</f>
        <v>105.97</v>
      </c>
      <c r="J17" t="s">
        <v>21</v>
      </c>
      <c r="K17" t="s">
        <v>22</v>
      </c>
      <c r="L17">
        <v>1406523600</v>
      </c>
      <c r="M17" s="8">
        <f>(((L17/60)/60)/124) + DATE(1970,1,1)</f>
        <v>28719.81451612903</v>
      </c>
      <c r="N17">
        <v>1406523600</v>
      </c>
      <c r="O17" s="8">
        <f>(((N17/60)/60)/124) + DATE(1970,1,1)</f>
        <v>28719.81451612903</v>
      </c>
      <c r="P17" t="b">
        <v>0</v>
      </c>
      <c r="Q17" t="b">
        <v>0</v>
      </c>
      <c r="R17" t="s">
        <v>53</v>
      </c>
      <c r="S17" t="s">
        <v>2041</v>
      </c>
      <c r="T17" t="s">
        <v>2044</v>
      </c>
    </row>
    <row r="18" spans="1:20" x14ac:dyDescent="0.3">
      <c r="A18">
        <v>12</v>
      </c>
      <c r="B18" t="s">
        <v>56</v>
      </c>
      <c r="C18" s="3" t="s">
        <v>57</v>
      </c>
      <c r="D18">
        <v>6300</v>
      </c>
      <c r="E18">
        <v>5629</v>
      </c>
      <c r="F18" s="4" t="s">
        <v>14</v>
      </c>
      <c r="G18" s="4">
        <f>ROUND((E18/D18*100),0)</f>
        <v>89</v>
      </c>
      <c r="H18">
        <v>55</v>
      </c>
      <c r="I18">
        <f>IF(G18=0,0,ROUND((E18/H18),2))</f>
        <v>102.35</v>
      </c>
      <c r="J18" t="s">
        <v>21</v>
      </c>
      <c r="K18" t="s">
        <v>22</v>
      </c>
      <c r="L18">
        <v>1571720400</v>
      </c>
      <c r="M18" s="8">
        <f>(((L18/60)/60)/124) + DATE(1970,1,1)</f>
        <v>29089.879032258064</v>
      </c>
      <c r="N18">
        <v>1572411600</v>
      </c>
      <c r="O18" s="8">
        <f>(((N18/60)/60)/124) + DATE(1970,1,1)</f>
        <v>29091.427419354837</v>
      </c>
      <c r="P18" t="b">
        <v>0</v>
      </c>
      <c r="Q18" t="b">
        <v>0</v>
      </c>
      <c r="R18" t="s">
        <v>53</v>
      </c>
      <c r="S18" t="s">
        <v>2041</v>
      </c>
      <c r="T18" t="s">
        <v>2044</v>
      </c>
    </row>
    <row r="19" spans="1:20" x14ac:dyDescent="0.3">
      <c r="A19">
        <v>22</v>
      </c>
      <c r="B19" t="s">
        <v>81</v>
      </c>
      <c r="C19" s="3" t="s">
        <v>82</v>
      </c>
      <c r="D19">
        <v>59100</v>
      </c>
      <c r="E19">
        <v>75690</v>
      </c>
      <c r="F19" s="4" t="s">
        <v>20</v>
      </c>
      <c r="G19" s="4">
        <f>ROUND((E19/D19*100),0)</f>
        <v>128</v>
      </c>
      <c r="H19">
        <v>890</v>
      </c>
      <c r="I19">
        <f>IF(G19=0,0,ROUND((E19/H19),2))</f>
        <v>85.04</v>
      </c>
      <c r="J19" t="s">
        <v>21</v>
      </c>
      <c r="K19" t="s">
        <v>22</v>
      </c>
      <c r="L19">
        <v>1522731600</v>
      </c>
      <c r="M19" s="8">
        <f>(((L19/60)/60)/124) + DATE(1970,1,1)</f>
        <v>28980.137096774193</v>
      </c>
      <c r="N19">
        <v>1524027600</v>
      </c>
      <c r="O19" s="8">
        <f>(((N19/60)/60)/124) + DATE(1970,1,1)</f>
        <v>28983.040322580644</v>
      </c>
      <c r="P19" t="b">
        <v>0</v>
      </c>
      <c r="Q19" t="b">
        <v>0</v>
      </c>
      <c r="R19" t="s">
        <v>33</v>
      </c>
      <c r="S19" t="s">
        <v>2039</v>
      </c>
      <c r="T19" t="s">
        <v>2040</v>
      </c>
    </row>
    <row r="20" spans="1:20" x14ac:dyDescent="0.3">
      <c r="A20">
        <v>23</v>
      </c>
      <c r="B20" t="s">
        <v>83</v>
      </c>
      <c r="C20" s="3" t="s">
        <v>84</v>
      </c>
      <c r="D20">
        <v>4500</v>
      </c>
      <c r="E20">
        <v>14942</v>
      </c>
      <c r="F20" s="4" t="s">
        <v>20</v>
      </c>
      <c r="G20" s="4">
        <f>ROUND((E20/D20*100),0)</f>
        <v>332</v>
      </c>
      <c r="H20">
        <v>142</v>
      </c>
      <c r="I20">
        <f>IF(G20=0,0,ROUND((E20/H20),2))</f>
        <v>105.23</v>
      </c>
      <c r="J20" t="s">
        <v>40</v>
      </c>
      <c r="K20" t="s">
        <v>41</v>
      </c>
      <c r="L20">
        <v>1550124000</v>
      </c>
      <c r="M20" s="8">
        <f>(((L20/60)/60)/124) + DATE(1970,1,1)</f>
        <v>29041.5</v>
      </c>
      <c r="N20">
        <v>1554699600</v>
      </c>
      <c r="O20" s="8">
        <f>(((N20/60)/60)/124) + DATE(1970,1,1)</f>
        <v>29051.75</v>
      </c>
      <c r="P20" t="b">
        <v>0</v>
      </c>
      <c r="Q20" t="b">
        <v>0</v>
      </c>
      <c r="R20" t="s">
        <v>42</v>
      </c>
      <c r="S20" t="s">
        <v>2041</v>
      </c>
      <c r="T20" t="s">
        <v>2042</v>
      </c>
    </row>
    <row r="21" spans="1:20" x14ac:dyDescent="0.3">
      <c r="A21">
        <v>24</v>
      </c>
      <c r="B21" t="s">
        <v>85</v>
      </c>
      <c r="C21" s="3" t="s">
        <v>86</v>
      </c>
      <c r="D21">
        <v>92400</v>
      </c>
      <c r="E21">
        <v>104257</v>
      </c>
      <c r="F21" s="4" t="s">
        <v>20</v>
      </c>
      <c r="G21" s="4">
        <f>ROUND((E21/D21*100),0)</f>
        <v>113</v>
      </c>
      <c r="H21">
        <v>2673</v>
      </c>
      <c r="I21">
        <f>IF(G21=0,0,ROUND((E21/H21),2))</f>
        <v>39</v>
      </c>
      <c r="J21" t="s">
        <v>21</v>
      </c>
      <c r="K21" t="s">
        <v>22</v>
      </c>
      <c r="L21">
        <v>1403326800</v>
      </c>
      <c r="M21" s="8">
        <f>(((L21/60)/60)/124) + DATE(1970,1,1)</f>
        <v>28712.653225806451</v>
      </c>
      <c r="N21">
        <v>1403499600</v>
      </c>
      <c r="O21" s="8">
        <f>(((N21/60)/60)/124) + DATE(1970,1,1)</f>
        <v>28713.040322580644</v>
      </c>
      <c r="P21" t="b">
        <v>0</v>
      </c>
      <c r="Q21" t="b">
        <v>0</v>
      </c>
      <c r="R21" t="s">
        <v>65</v>
      </c>
      <c r="S21" t="s">
        <v>2037</v>
      </c>
      <c r="T21" t="s">
        <v>2046</v>
      </c>
    </row>
    <row r="22" spans="1:20" x14ac:dyDescent="0.3">
      <c r="A22">
        <v>25</v>
      </c>
      <c r="B22" t="s">
        <v>87</v>
      </c>
      <c r="C22" s="3" t="s">
        <v>88</v>
      </c>
      <c r="D22">
        <v>5500</v>
      </c>
      <c r="E22">
        <v>11904</v>
      </c>
      <c r="F22" s="4" t="s">
        <v>20</v>
      </c>
      <c r="G22" s="4">
        <f>ROUND((E22/D22*100),0)</f>
        <v>216</v>
      </c>
      <c r="H22">
        <v>163</v>
      </c>
      <c r="I22">
        <f>IF(G22=0,0,ROUND((E22/H22),2))</f>
        <v>73.03</v>
      </c>
      <c r="J22" t="s">
        <v>21</v>
      </c>
      <c r="K22" t="s">
        <v>22</v>
      </c>
      <c r="L22">
        <v>1305694800</v>
      </c>
      <c r="M22" s="8">
        <f>(((L22/60)/60)/124) + DATE(1970,1,1)</f>
        <v>28493.943548387098</v>
      </c>
      <c r="N22">
        <v>1307422800</v>
      </c>
      <c r="O22" s="8">
        <f>(((N22/60)/60)/124) + DATE(1970,1,1)</f>
        <v>28497.81451612903</v>
      </c>
      <c r="P22" t="b">
        <v>0</v>
      </c>
      <c r="Q22" t="b">
        <v>1</v>
      </c>
      <c r="R22" t="s">
        <v>89</v>
      </c>
      <c r="S22" t="s">
        <v>2050</v>
      </c>
      <c r="T22" t="s">
        <v>2051</v>
      </c>
    </row>
    <row r="23" spans="1:20" x14ac:dyDescent="0.3">
      <c r="A23">
        <v>14</v>
      </c>
      <c r="B23" t="s">
        <v>61</v>
      </c>
      <c r="C23" s="3" t="s">
        <v>62</v>
      </c>
      <c r="D23">
        <v>28200</v>
      </c>
      <c r="E23">
        <v>18829</v>
      </c>
      <c r="F23" s="4" t="s">
        <v>14</v>
      </c>
      <c r="G23" s="4">
        <f>ROUND((E23/D23*100),0)</f>
        <v>67</v>
      </c>
      <c r="H23">
        <v>200</v>
      </c>
      <c r="I23">
        <f>IF(G23=0,0,ROUND((E23/H23),2))</f>
        <v>94.15</v>
      </c>
      <c r="J23" t="s">
        <v>21</v>
      </c>
      <c r="K23" t="s">
        <v>22</v>
      </c>
      <c r="L23">
        <v>1331013600</v>
      </c>
      <c r="M23" s="8">
        <f>(((L23/60)/60)/124) + DATE(1970,1,1)</f>
        <v>28550.66129032258</v>
      </c>
      <c r="N23">
        <v>1333342800</v>
      </c>
      <c r="O23" s="8">
        <f>(((N23/60)/60)/124) + DATE(1970,1,1)</f>
        <v>28555.879032258064</v>
      </c>
      <c r="P23" t="b">
        <v>0</v>
      </c>
      <c r="Q23" t="b">
        <v>0</v>
      </c>
      <c r="R23" t="s">
        <v>60</v>
      </c>
      <c r="S23" t="s">
        <v>2035</v>
      </c>
      <c r="T23" t="s">
        <v>2045</v>
      </c>
    </row>
    <row r="24" spans="1:20" x14ac:dyDescent="0.3">
      <c r="A24">
        <v>189</v>
      </c>
      <c r="B24" t="s">
        <v>430</v>
      </c>
      <c r="C24" s="3" t="s">
        <v>431</v>
      </c>
      <c r="D24">
        <v>191300</v>
      </c>
      <c r="E24">
        <v>45004</v>
      </c>
      <c r="F24" s="4" t="s">
        <v>74</v>
      </c>
      <c r="G24" s="4">
        <f>ROUND((E24/D24*100),0)</f>
        <v>24</v>
      </c>
      <c r="H24">
        <v>441</v>
      </c>
      <c r="I24">
        <f>IF(G24=0,0,ROUND((E24/H24),2))</f>
        <v>102.05</v>
      </c>
      <c r="J24" t="s">
        <v>21</v>
      </c>
      <c r="K24" t="s">
        <v>22</v>
      </c>
      <c r="L24">
        <v>1457071200</v>
      </c>
      <c r="M24" s="8">
        <f>(((L24/60)/60)/124) + DATE(1970,1,1)</f>
        <v>28833.048387096773</v>
      </c>
      <c r="N24">
        <v>1457071200</v>
      </c>
      <c r="O24" s="8">
        <f>(((N24/60)/60)/124) + DATE(1970,1,1)</f>
        <v>28833.048387096773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15</v>
      </c>
      <c r="B25" t="s">
        <v>63</v>
      </c>
      <c r="C25" s="3" t="s">
        <v>64</v>
      </c>
      <c r="D25">
        <v>81200</v>
      </c>
      <c r="E25">
        <v>38414</v>
      </c>
      <c r="F25" s="4" t="s">
        <v>14</v>
      </c>
      <c r="G25" s="4">
        <f>ROUND((E25/D25*100),0)</f>
        <v>47</v>
      </c>
      <c r="H25">
        <v>452</v>
      </c>
      <c r="I25">
        <f>IF(G25=0,0,ROUND((E25/H25),2))</f>
        <v>84.99</v>
      </c>
      <c r="J25" t="s">
        <v>21</v>
      </c>
      <c r="K25" t="s">
        <v>22</v>
      </c>
      <c r="L25">
        <v>1575957600</v>
      </c>
      <c r="M25" s="8">
        <f>(((L25/60)/60)/124) + DATE(1970,1,1)</f>
        <v>29099.370967741936</v>
      </c>
      <c r="N25">
        <v>1576303200</v>
      </c>
      <c r="O25" s="8">
        <f>(((N25/60)/60)/124) + DATE(1970,1,1)</f>
        <v>29100.145161290322</v>
      </c>
      <c r="P25" t="b">
        <v>0</v>
      </c>
      <c r="Q25" t="b">
        <v>0</v>
      </c>
      <c r="R25" t="s">
        <v>65</v>
      </c>
      <c r="S25" t="s">
        <v>2037</v>
      </c>
      <c r="T25" t="s">
        <v>2046</v>
      </c>
    </row>
    <row r="26" spans="1:20" x14ac:dyDescent="0.3">
      <c r="A26">
        <v>206</v>
      </c>
      <c r="B26" t="s">
        <v>464</v>
      </c>
      <c r="C26" s="3" t="s">
        <v>465</v>
      </c>
      <c r="D26">
        <v>9000</v>
      </c>
      <c r="E26">
        <v>3496</v>
      </c>
      <c r="F26" s="4" t="s">
        <v>74</v>
      </c>
      <c r="G26" s="4">
        <f>ROUND((E26/D26*100),0)</f>
        <v>39</v>
      </c>
      <c r="H26">
        <v>57</v>
      </c>
      <c r="I26">
        <f>IF(G26=0,0,ROUND((E26/H26),2))</f>
        <v>61.33</v>
      </c>
      <c r="J26" t="s">
        <v>21</v>
      </c>
      <c r="K26" t="s">
        <v>22</v>
      </c>
      <c r="L26">
        <v>1267250400</v>
      </c>
      <c r="M26" s="8">
        <f>(((L26/60)/60)/124) + DATE(1970,1,1)</f>
        <v>28407.822580645163</v>
      </c>
      <c r="N26">
        <v>1268028000</v>
      </c>
      <c r="O26" s="8">
        <f>(((N26/60)/60)/124) + DATE(1970,1,1)</f>
        <v>28409.56451612903</v>
      </c>
      <c r="P26" t="b">
        <v>0</v>
      </c>
      <c r="Q26" t="b">
        <v>0</v>
      </c>
      <c r="R26" t="s">
        <v>119</v>
      </c>
      <c r="S26" t="s">
        <v>2047</v>
      </c>
      <c r="T26" t="s">
        <v>2053</v>
      </c>
    </row>
    <row r="27" spans="1:20" x14ac:dyDescent="0.3">
      <c r="A27">
        <v>19</v>
      </c>
      <c r="B27" t="s">
        <v>75</v>
      </c>
      <c r="C27" s="3" t="s">
        <v>76</v>
      </c>
      <c r="D27">
        <v>62500</v>
      </c>
      <c r="E27">
        <v>30331</v>
      </c>
      <c r="F27" s="4" t="s">
        <v>14</v>
      </c>
      <c r="G27" s="4">
        <f>ROUND((E27/D27*100),0)</f>
        <v>49</v>
      </c>
      <c r="H27">
        <v>674</v>
      </c>
      <c r="I27">
        <f>IF(G27=0,0,ROUND((E27/H27),2))</f>
        <v>45</v>
      </c>
      <c r="J27" t="s">
        <v>21</v>
      </c>
      <c r="K27" t="s">
        <v>22</v>
      </c>
      <c r="L27">
        <v>1551679200</v>
      </c>
      <c r="M27" s="8">
        <f>(((L27/60)/60)/124) + DATE(1970,1,1)</f>
        <v>29044.983870967742</v>
      </c>
      <c r="N27">
        <v>1553490000</v>
      </c>
      <c r="O27" s="8">
        <f>(((N27/60)/60)/124) + DATE(1970,1,1)</f>
        <v>29049.040322580644</v>
      </c>
      <c r="P27" t="b">
        <v>0</v>
      </c>
      <c r="Q27" t="b">
        <v>1</v>
      </c>
      <c r="R27" t="s">
        <v>33</v>
      </c>
      <c r="S27" t="s">
        <v>2039</v>
      </c>
      <c r="T27" t="s">
        <v>2040</v>
      </c>
    </row>
    <row r="28" spans="1:20" x14ac:dyDescent="0.3">
      <c r="A28">
        <v>21</v>
      </c>
      <c r="B28" t="s">
        <v>79</v>
      </c>
      <c r="C28" s="3" t="s">
        <v>80</v>
      </c>
      <c r="D28">
        <v>94000</v>
      </c>
      <c r="E28">
        <v>38533</v>
      </c>
      <c r="F28" s="4" t="s">
        <v>14</v>
      </c>
      <c r="G28" s="4">
        <f>ROUND((E28/D28*100),0)</f>
        <v>41</v>
      </c>
      <c r="H28">
        <v>558</v>
      </c>
      <c r="I28">
        <f>IF(G28=0,0,ROUND((E28/H28),2))</f>
        <v>69.06</v>
      </c>
      <c r="J28" t="s">
        <v>21</v>
      </c>
      <c r="K28" t="s">
        <v>22</v>
      </c>
      <c r="L28">
        <v>1313384400</v>
      </c>
      <c r="M28" s="8">
        <f>(((L28/60)/60)/124) + DATE(1970,1,1)</f>
        <v>28511.169354838708</v>
      </c>
      <c r="N28">
        <v>1316322000</v>
      </c>
      <c r="O28" s="8">
        <f>(((N28/60)/60)/124) + DATE(1970,1,1)</f>
        <v>28517.75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28</v>
      </c>
      <c r="B29" t="s">
        <v>94</v>
      </c>
      <c r="C29" s="3" t="s">
        <v>95</v>
      </c>
      <c r="D29">
        <v>130800</v>
      </c>
      <c r="E29">
        <v>137635</v>
      </c>
      <c r="F29" s="4" t="s">
        <v>20</v>
      </c>
      <c r="G29" s="4">
        <f>ROUND((E29/D29*100),0)</f>
        <v>105</v>
      </c>
      <c r="H29">
        <v>2220</v>
      </c>
      <c r="I29">
        <f>IF(G29=0,0,ROUND((E29/H29),2))</f>
        <v>62</v>
      </c>
      <c r="J29" t="s">
        <v>21</v>
      </c>
      <c r="K29" t="s">
        <v>22</v>
      </c>
      <c r="L29">
        <v>1265695200</v>
      </c>
      <c r="M29" s="8">
        <f>(((L29/60)/60)/124) + DATE(1970,1,1)</f>
        <v>28404.33870967742</v>
      </c>
      <c r="N29">
        <v>1267682400</v>
      </c>
      <c r="O29" s="8">
        <f>(((N29/60)/60)/124) + DATE(1970,1,1)</f>
        <v>28408.790322580644</v>
      </c>
      <c r="P29" t="b">
        <v>0</v>
      </c>
      <c r="Q29" t="b">
        <v>1</v>
      </c>
      <c r="R29" t="s">
        <v>33</v>
      </c>
      <c r="S29" t="s">
        <v>2039</v>
      </c>
      <c r="T29" t="s">
        <v>2040</v>
      </c>
    </row>
    <row r="30" spans="1:20" x14ac:dyDescent="0.3">
      <c r="A30">
        <v>29</v>
      </c>
      <c r="B30" t="s">
        <v>96</v>
      </c>
      <c r="C30" s="3" t="s">
        <v>97</v>
      </c>
      <c r="D30">
        <v>45900</v>
      </c>
      <c r="E30">
        <v>150965</v>
      </c>
      <c r="F30" s="4" t="s">
        <v>20</v>
      </c>
      <c r="G30" s="4">
        <f>ROUND((E30/D30*100),0)</f>
        <v>329</v>
      </c>
      <c r="H30">
        <v>1606</v>
      </c>
      <c r="I30">
        <f>IF(G30=0,0,ROUND((E30/H30),2))</f>
        <v>94</v>
      </c>
      <c r="J30" t="s">
        <v>98</v>
      </c>
      <c r="K30" t="s">
        <v>99</v>
      </c>
      <c r="L30">
        <v>1532062800</v>
      </c>
      <c r="M30" s="8">
        <f>(((L30/60)/60)/124) + DATE(1970,1,1)</f>
        <v>29001.040322580644</v>
      </c>
      <c r="N30">
        <v>1535518800</v>
      </c>
      <c r="O30" s="8">
        <f>(((N30/60)/60)/124) + DATE(1970,1,1)</f>
        <v>29008.782258064515</v>
      </c>
      <c r="P30" t="b">
        <v>0</v>
      </c>
      <c r="Q30" t="b">
        <v>0</v>
      </c>
      <c r="R30" t="s">
        <v>100</v>
      </c>
      <c r="S30" t="s">
        <v>2041</v>
      </c>
      <c r="T30" t="s">
        <v>2052</v>
      </c>
    </row>
    <row r="31" spans="1:20" x14ac:dyDescent="0.3">
      <c r="A31">
        <v>30</v>
      </c>
      <c r="B31" t="s">
        <v>101</v>
      </c>
      <c r="C31" s="3" t="s">
        <v>102</v>
      </c>
      <c r="D31">
        <v>9000</v>
      </c>
      <c r="E31">
        <v>14455</v>
      </c>
      <c r="F31" s="4" t="s">
        <v>20</v>
      </c>
      <c r="G31" s="4">
        <f>ROUND((E31/D31*100),0)</f>
        <v>161</v>
      </c>
      <c r="H31">
        <v>129</v>
      </c>
      <c r="I31">
        <f>IF(G31=0,0,ROUND((E31/H31),2))</f>
        <v>112.05</v>
      </c>
      <c r="J31" t="s">
        <v>21</v>
      </c>
      <c r="K31" t="s">
        <v>22</v>
      </c>
      <c r="L31">
        <v>1558674000</v>
      </c>
      <c r="M31" s="8">
        <f>(((L31/60)/60)/124) + DATE(1970,1,1)</f>
        <v>29060.653225806451</v>
      </c>
      <c r="N31">
        <v>1559106000</v>
      </c>
      <c r="O31" s="8">
        <f>(((N31/60)/60)/124) + DATE(1970,1,1)</f>
        <v>29061.620967741936</v>
      </c>
      <c r="P31" t="b">
        <v>0</v>
      </c>
      <c r="Q31" t="b">
        <v>0</v>
      </c>
      <c r="R31" t="s">
        <v>71</v>
      </c>
      <c r="S31" t="s">
        <v>2041</v>
      </c>
      <c r="T31" t="s">
        <v>2049</v>
      </c>
    </row>
    <row r="32" spans="1:20" x14ac:dyDescent="0.3">
      <c r="A32">
        <v>27</v>
      </c>
      <c r="B32" t="s">
        <v>92</v>
      </c>
      <c r="C32" s="3" t="s">
        <v>93</v>
      </c>
      <c r="D32">
        <v>2000</v>
      </c>
      <c r="E32">
        <v>1599</v>
      </c>
      <c r="F32" s="4" t="s">
        <v>14</v>
      </c>
      <c r="G32" s="4">
        <f>ROUND((E32/D32*100),0)</f>
        <v>80</v>
      </c>
      <c r="H32">
        <v>15</v>
      </c>
      <c r="I32">
        <f>IF(G32=0,0,ROUND((E32/H32),2))</f>
        <v>106.6</v>
      </c>
      <c r="J32" t="s">
        <v>21</v>
      </c>
      <c r="K32" t="s">
        <v>22</v>
      </c>
      <c r="L32">
        <v>1443848400</v>
      </c>
      <c r="M32" s="8">
        <f>(((L32/60)/60)/124) + DATE(1970,1,1)</f>
        <v>28803.427419354837</v>
      </c>
      <c r="N32">
        <v>1444539600</v>
      </c>
      <c r="O32" s="8">
        <f>(((N32/60)/60)/124) + DATE(1970,1,1)</f>
        <v>28804.975806451614</v>
      </c>
      <c r="P32" t="b">
        <v>0</v>
      </c>
      <c r="Q32" t="b">
        <v>0</v>
      </c>
      <c r="R32" t="s">
        <v>23</v>
      </c>
      <c r="S32" t="s">
        <v>2035</v>
      </c>
      <c r="T32" t="s">
        <v>2036</v>
      </c>
    </row>
    <row r="33" spans="1:20" x14ac:dyDescent="0.3">
      <c r="A33">
        <v>32</v>
      </c>
      <c r="B33" t="s">
        <v>105</v>
      </c>
      <c r="C33" s="3" t="s">
        <v>106</v>
      </c>
      <c r="D33">
        <v>101000</v>
      </c>
      <c r="E33">
        <v>87676</v>
      </c>
      <c r="F33" s="4" t="s">
        <v>14</v>
      </c>
      <c r="G33" s="4">
        <f>ROUND((E33/D33*100),0)</f>
        <v>87</v>
      </c>
      <c r="H33">
        <v>2307</v>
      </c>
      <c r="I33">
        <f>IF(G33=0,0,ROUND((E33/H33),2))</f>
        <v>38</v>
      </c>
      <c r="J33" t="s">
        <v>107</v>
      </c>
      <c r="K33" t="s">
        <v>108</v>
      </c>
      <c r="L33">
        <v>1515564000</v>
      </c>
      <c r="M33" s="8">
        <f>(((L33/60)/60)/124) + DATE(1970,1,1)</f>
        <v>28964.080645161292</v>
      </c>
      <c r="N33">
        <v>1517896800</v>
      </c>
      <c r="O33" s="8">
        <f>(((N33/60)/60)/124) + DATE(1970,1,1)</f>
        <v>28969.306451612902</v>
      </c>
      <c r="P33" t="b">
        <v>0</v>
      </c>
      <c r="Q33" t="b">
        <v>0</v>
      </c>
      <c r="R33" t="s">
        <v>42</v>
      </c>
      <c r="S33" t="s">
        <v>2041</v>
      </c>
      <c r="T33" t="s">
        <v>2042</v>
      </c>
    </row>
    <row r="34" spans="1:20" x14ac:dyDescent="0.3">
      <c r="A34">
        <v>39</v>
      </c>
      <c r="B34" t="s">
        <v>123</v>
      </c>
      <c r="C34" s="3" t="s">
        <v>124</v>
      </c>
      <c r="D34">
        <v>9900</v>
      </c>
      <c r="E34">
        <v>5027</v>
      </c>
      <c r="F34" s="4" t="s">
        <v>14</v>
      </c>
      <c r="G34" s="4">
        <f>ROUND((E34/D34*100),0)</f>
        <v>51</v>
      </c>
      <c r="H34">
        <v>88</v>
      </c>
      <c r="I34">
        <f>IF(G34=0,0,ROUND((E34/H34),2))</f>
        <v>57.13</v>
      </c>
      <c r="J34" t="s">
        <v>36</v>
      </c>
      <c r="K34" t="s">
        <v>37</v>
      </c>
      <c r="L34">
        <v>1361772000</v>
      </c>
      <c r="M34" s="8">
        <f>(((L34/60)/60)/124) + DATE(1970,1,1)</f>
        <v>28619.56451612903</v>
      </c>
      <c r="N34">
        <v>1362978000</v>
      </c>
      <c r="O34" s="8">
        <f>(((N34/60)/60)/124) + DATE(1970,1,1)</f>
        <v>28622.266129032258</v>
      </c>
      <c r="P34" t="b">
        <v>0</v>
      </c>
      <c r="Q34" t="b">
        <v>0</v>
      </c>
      <c r="R34" t="s">
        <v>33</v>
      </c>
      <c r="S34" t="s">
        <v>2039</v>
      </c>
      <c r="T34" t="s">
        <v>2040</v>
      </c>
    </row>
    <row r="35" spans="1:20" x14ac:dyDescent="0.3">
      <c r="A35">
        <v>31</v>
      </c>
      <c r="B35" t="s">
        <v>103</v>
      </c>
      <c r="C35" s="3" t="s">
        <v>104</v>
      </c>
      <c r="D35">
        <v>3500</v>
      </c>
      <c r="E35">
        <v>10850</v>
      </c>
      <c r="F35" s="4" t="s">
        <v>20</v>
      </c>
      <c r="G35" s="4">
        <f>ROUND((E35/D35*100),0)</f>
        <v>310</v>
      </c>
      <c r="H35">
        <v>226</v>
      </c>
      <c r="I35">
        <f>IF(G35=0,0,ROUND((E35/H35),2))</f>
        <v>48.01</v>
      </c>
      <c r="J35" t="s">
        <v>40</v>
      </c>
      <c r="K35" t="s">
        <v>41</v>
      </c>
      <c r="L35">
        <v>1451973600</v>
      </c>
      <c r="M35" s="8">
        <f>(((L35/60)/60)/124) + DATE(1970,1,1)</f>
        <v>28821.629032258064</v>
      </c>
      <c r="N35">
        <v>1454392800</v>
      </c>
      <c r="O35" s="8">
        <f>(((N35/60)/60)/124) + DATE(1970,1,1)</f>
        <v>28827.048387096773</v>
      </c>
      <c r="P35" t="b">
        <v>0</v>
      </c>
      <c r="Q35" t="b">
        <v>0</v>
      </c>
      <c r="R35" t="s">
        <v>89</v>
      </c>
      <c r="S35" t="s">
        <v>2050</v>
      </c>
      <c r="T35" t="s">
        <v>2051</v>
      </c>
    </row>
    <row r="36" spans="1:20" x14ac:dyDescent="0.3">
      <c r="A36">
        <v>33</v>
      </c>
      <c r="B36" t="s">
        <v>109</v>
      </c>
      <c r="C36" s="3" t="s">
        <v>110</v>
      </c>
      <c r="D36">
        <v>50200</v>
      </c>
      <c r="E36">
        <v>189666</v>
      </c>
      <c r="F36" s="4" t="s">
        <v>20</v>
      </c>
      <c r="G36" s="4">
        <f>ROUND((E36/D36*100),0)</f>
        <v>378</v>
      </c>
      <c r="H36">
        <v>5419</v>
      </c>
      <c r="I36">
        <f>IF(G36=0,0,ROUND((E36/H36),2))</f>
        <v>35</v>
      </c>
      <c r="J36" t="s">
        <v>21</v>
      </c>
      <c r="K36" t="s">
        <v>22</v>
      </c>
      <c r="L36">
        <v>1412485200</v>
      </c>
      <c r="M36" s="8">
        <f>(((L36/60)/60)/124) + DATE(1970,1,1)</f>
        <v>28733.169354838708</v>
      </c>
      <c r="N36">
        <v>1415685600</v>
      </c>
      <c r="O36" s="8">
        <f>(((N36/60)/60)/124) + DATE(1970,1,1)</f>
        <v>28740.33870967742</v>
      </c>
      <c r="P36" t="b">
        <v>0</v>
      </c>
      <c r="Q36" t="b">
        <v>0</v>
      </c>
      <c r="R36" t="s">
        <v>33</v>
      </c>
      <c r="S36" t="s">
        <v>2039</v>
      </c>
      <c r="T36" t="s">
        <v>2040</v>
      </c>
    </row>
    <row r="37" spans="1:20" ht="31.2" x14ac:dyDescent="0.3">
      <c r="A37">
        <v>34</v>
      </c>
      <c r="B37" t="s">
        <v>111</v>
      </c>
      <c r="C37" s="3" t="s">
        <v>112</v>
      </c>
      <c r="D37">
        <v>9300</v>
      </c>
      <c r="E37">
        <v>14025</v>
      </c>
      <c r="F37" s="4" t="s">
        <v>20</v>
      </c>
      <c r="G37" s="4">
        <f>ROUND((E37/D37*100),0)</f>
        <v>151</v>
      </c>
      <c r="H37">
        <v>165</v>
      </c>
      <c r="I37">
        <f>IF(G37=0,0,ROUND((E37/H37),2))</f>
        <v>85</v>
      </c>
      <c r="J37" t="s">
        <v>21</v>
      </c>
      <c r="K37" t="s">
        <v>22</v>
      </c>
      <c r="L37">
        <v>1490245200</v>
      </c>
      <c r="M37" s="8">
        <f>(((L37/60)/60)/124) + DATE(1970,1,1)</f>
        <v>28907.362903225807</v>
      </c>
      <c r="N37">
        <v>1490677200</v>
      </c>
      <c r="O37" s="8">
        <f>(((N37/60)/60)/124) + DATE(1970,1,1)</f>
        <v>28908.330645161292</v>
      </c>
      <c r="P37" t="b">
        <v>0</v>
      </c>
      <c r="Q37" t="b">
        <v>0</v>
      </c>
      <c r="R37" t="s">
        <v>42</v>
      </c>
      <c r="S37" t="s">
        <v>2041</v>
      </c>
      <c r="T37" t="s">
        <v>2042</v>
      </c>
    </row>
    <row r="38" spans="1:20" x14ac:dyDescent="0.3">
      <c r="A38">
        <v>35</v>
      </c>
      <c r="B38" t="s">
        <v>113</v>
      </c>
      <c r="C38" s="3" t="s">
        <v>114</v>
      </c>
      <c r="D38">
        <v>125500</v>
      </c>
      <c r="E38">
        <v>188628</v>
      </c>
      <c r="F38" s="4" t="s">
        <v>20</v>
      </c>
      <c r="G38" s="4">
        <f>ROUND((E38/D38*100),0)</f>
        <v>150</v>
      </c>
      <c r="H38">
        <v>1965</v>
      </c>
      <c r="I38">
        <f>IF(G38=0,0,ROUND((E38/H38),2))</f>
        <v>95.99</v>
      </c>
      <c r="J38" t="s">
        <v>36</v>
      </c>
      <c r="K38" t="s">
        <v>37</v>
      </c>
      <c r="L38">
        <v>1547877600</v>
      </c>
      <c r="M38" s="8">
        <f>(((L38/60)/60)/124) + DATE(1970,1,1)</f>
        <v>29036.467741935485</v>
      </c>
      <c r="N38">
        <v>1551506400</v>
      </c>
      <c r="O38" s="8">
        <f>(((N38/60)/60)/124) + DATE(1970,1,1)</f>
        <v>29044.596774193549</v>
      </c>
      <c r="P38" t="b">
        <v>0</v>
      </c>
      <c r="Q38" t="b">
        <v>1</v>
      </c>
      <c r="R38" t="s">
        <v>53</v>
      </c>
      <c r="S38" t="s">
        <v>2041</v>
      </c>
      <c r="T38" t="s">
        <v>2044</v>
      </c>
    </row>
    <row r="39" spans="1:20" ht="31.2" x14ac:dyDescent="0.3">
      <c r="A39">
        <v>45</v>
      </c>
      <c r="B39" t="s">
        <v>136</v>
      </c>
      <c r="C39" s="3" t="s">
        <v>137</v>
      </c>
      <c r="D39">
        <v>9500</v>
      </c>
      <c r="E39">
        <v>4530</v>
      </c>
      <c r="F39" s="4" t="s">
        <v>14</v>
      </c>
      <c r="G39" s="4">
        <f>ROUND((E39/D39*100),0)</f>
        <v>48</v>
      </c>
      <c r="H39">
        <v>48</v>
      </c>
      <c r="I39">
        <f>IF(G39=0,0,ROUND((E39/H39),2))</f>
        <v>94.38</v>
      </c>
      <c r="J39" t="s">
        <v>21</v>
      </c>
      <c r="K39" t="s">
        <v>22</v>
      </c>
      <c r="L39">
        <v>1478062800</v>
      </c>
      <c r="M39" s="8">
        <f>(((L39/60)/60)/124) + DATE(1970,1,1)</f>
        <v>28880.072580645163</v>
      </c>
      <c r="N39">
        <v>1479362400</v>
      </c>
      <c r="O39" s="8">
        <f>(((N39/60)/60)/124) + DATE(1970,1,1)</f>
        <v>28882.983870967742</v>
      </c>
      <c r="P39" t="b">
        <v>0</v>
      </c>
      <c r="Q39" t="b">
        <v>1</v>
      </c>
      <c r="R39" t="s">
        <v>33</v>
      </c>
      <c r="S39" t="s">
        <v>2039</v>
      </c>
      <c r="T39" t="s">
        <v>2040</v>
      </c>
    </row>
    <row r="40" spans="1:20" ht="31.2" x14ac:dyDescent="0.3">
      <c r="A40">
        <v>50</v>
      </c>
      <c r="B40" t="s">
        <v>146</v>
      </c>
      <c r="C40" s="3" t="s">
        <v>147</v>
      </c>
      <c r="D40">
        <v>100</v>
      </c>
      <c r="E40">
        <v>2</v>
      </c>
      <c r="F40" s="4" t="s">
        <v>14</v>
      </c>
      <c r="G40" s="4">
        <f>ROUND((E40/D40*100),0)</f>
        <v>2</v>
      </c>
      <c r="H40">
        <v>1</v>
      </c>
      <c r="I40">
        <f>IF(G40=0,0,ROUND((E40/H40),2))</f>
        <v>2</v>
      </c>
      <c r="J40" t="s">
        <v>107</v>
      </c>
      <c r="K40" t="s">
        <v>108</v>
      </c>
      <c r="L40">
        <v>1375333200</v>
      </c>
      <c r="M40" s="8">
        <f>(((L40/60)/60)/124) + DATE(1970,1,1)</f>
        <v>28649.943548387098</v>
      </c>
      <c r="N40">
        <v>1377752400</v>
      </c>
      <c r="O40" s="8">
        <f>(((N40/60)/60)/124) + DATE(1970,1,1)</f>
        <v>28655.362903225807</v>
      </c>
      <c r="P40" t="b">
        <v>0</v>
      </c>
      <c r="Q40" t="b">
        <v>0</v>
      </c>
      <c r="R40" t="s">
        <v>148</v>
      </c>
      <c r="S40" t="s">
        <v>2035</v>
      </c>
      <c r="T40" t="s">
        <v>2057</v>
      </c>
    </row>
    <row r="41" spans="1:20" x14ac:dyDescent="0.3">
      <c r="A41">
        <v>36</v>
      </c>
      <c r="B41" t="s">
        <v>115</v>
      </c>
      <c r="C41" s="3" t="s">
        <v>116</v>
      </c>
      <c r="D41">
        <v>700</v>
      </c>
      <c r="E41">
        <v>1101</v>
      </c>
      <c r="F41" s="4" t="s">
        <v>20</v>
      </c>
      <c r="G41" s="4">
        <f>ROUND((E41/D41*100),0)</f>
        <v>157</v>
      </c>
      <c r="H41">
        <v>16</v>
      </c>
      <c r="I41">
        <f>IF(G41=0,0,ROUND((E41/H41),2))</f>
        <v>68.81</v>
      </c>
      <c r="J41" t="s">
        <v>21</v>
      </c>
      <c r="K41" t="s">
        <v>22</v>
      </c>
      <c r="L41">
        <v>1298700000</v>
      </c>
      <c r="M41" s="8">
        <f>(((L41/60)/60)/124) + DATE(1970,1,1)</f>
        <v>28478.274193548386</v>
      </c>
      <c r="N41">
        <v>1300856400</v>
      </c>
      <c r="O41" s="8">
        <f>(((N41/60)/60)/124) + DATE(1970,1,1)</f>
        <v>28483.104838709678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51</v>
      </c>
      <c r="B42" t="s">
        <v>149</v>
      </c>
      <c r="C42" s="3" t="s">
        <v>150</v>
      </c>
      <c r="D42">
        <v>158100</v>
      </c>
      <c r="E42">
        <v>145243</v>
      </c>
      <c r="F42" s="4" t="s">
        <v>14</v>
      </c>
      <c r="G42" s="4">
        <f>ROUND((E42/D42*100),0)</f>
        <v>92</v>
      </c>
      <c r="H42">
        <v>1467</v>
      </c>
      <c r="I42">
        <f>IF(G42=0,0,ROUND((E42/H42),2))</f>
        <v>99.01</v>
      </c>
      <c r="J42" t="s">
        <v>40</v>
      </c>
      <c r="K42" t="s">
        <v>41</v>
      </c>
      <c r="L42">
        <v>1332824400</v>
      </c>
      <c r="M42" s="8">
        <f>(((L42/60)/60)/124) + DATE(1970,1,1)</f>
        <v>28554.717741935485</v>
      </c>
      <c r="N42">
        <v>1334206800</v>
      </c>
      <c r="O42" s="8">
        <f>(((N42/60)/60)/124) + DATE(1970,1,1)</f>
        <v>28557.81451612903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997</v>
      </c>
      <c r="B43" t="s">
        <v>2021</v>
      </c>
      <c r="C43" s="3" t="s">
        <v>2022</v>
      </c>
      <c r="D43">
        <v>7600</v>
      </c>
      <c r="E43">
        <v>4603</v>
      </c>
      <c r="F43" s="4" t="s">
        <v>74</v>
      </c>
      <c r="G43" s="4">
        <f>ROUND((E43/D43*100),0)</f>
        <v>61</v>
      </c>
      <c r="H43">
        <v>139</v>
      </c>
      <c r="I43">
        <f>IF(G43=0,0,ROUND((E43/H43),2))</f>
        <v>33.119999999999997</v>
      </c>
      <c r="J43" t="s">
        <v>107</v>
      </c>
      <c r="K43" t="s">
        <v>108</v>
      </c>
      <c r="L43">
        <v>1390197600</v>
      </c>
      <c r="M43" s="8">
        <f>(((L43/60)/60)/124) + DATE(1970,1,1)</f>
        <v>28683.241935483871</v>
      </c>
      <c r="N43">
        <v>1390629600</v>
      </c>
      <c r="O43" s="8">
        <f>(((N43/60)/60)/124) + DATE(1970,1,1)</f>
        <v>28684.209677419356</v>
      </c>
      <c r="P43" t="b">
        <v>0</v>
      </c>
      <c r="Q43" t="b">
        <v>0</v>
      </c>
      <c r="R43" t="s">
        <v>33</v>
      </c>
      <c r="S43" t="s">
        <v>2039</v>
      </c>
      <c r="T43" t="s">
        <v>2040</v>
      </c>
    </row>
    <row r="44" spans="1:20" ht="31.2" x14ac:dyDescent="0.3">
      <c r="A44">
        <v>37</v>
      </c>
      <c r="B44" t="s">
        <v>117</v>
      </c>
      <c r="C44" s="3" t="s">
        <v>118</v>
      </c>
      <c r="D44">
        <v>8100</v>
      </c>
      <c r="E44">
        <v>11339</v>
      </c>
      <c r="F44" s="4" t="s">
        <v>20</v>
      </c>
      <c r="G44" s="4">
        <f>ROUND((E44/D44*100),0)</f>
        <v>140</v>
      </c>
      <c r="H44">
        <v>107</v>
      </c>
      <c r="I44">
        <f>IF(G44=0,0,ROUND((E44/H44),2))</f>
        <v>105.97</v>
      </c>
      <c r="J44" t="s">
        <v>21</v>
      </c>
      <c r="K44" t="s">
        <v>22</v>
      </c>
      <c r="L44">
        <v>1570338000</v>
      </c>
      <c r="M44" s="8">
        <f>(((L44/60)/60)/124) + DATE(1970,1,1)</f>
        <v>29086.782258064515</v>
      </c>
      <c r="N44">
        <v>1573192800</v>
      </c>
      <c r="O44" s="8">
        <f>(((N44/60)/60)/124) + DATE(1970,1,1)</f>
        <v>29093.177419354837</v>
      </c>
      <c r="P44" t="b">
        <v>0</v>
      </c>
      <c r="Q44" t="b">
        <v>1</v>
      </c>
      <c r="R44" t="s">
        <v>119</v>
      </c>
      <c r="S44" t="s">
        <v>2047</v>
      </c>
      <c r="T44" t="s">
        <v>2053</v>
      </c>
    </row>
    <row r="45" spans="1:20" x14ac:dyDescent="0.3">
      <c r="A45">
        <v>38</v>
      </c>
      <c r="B45" t="s">
        <v>120</v>
      </c>
      <c r="C45" s="3" t="s">
        <v>121</v>
      </c>
      <c r="D45">
        <v>3100</v>
      </c>
      <c r="E45">
        <v>10085</v>
      </c>
      <c r="F45" s="4" t="s">
        <v>20</v>
      </c>
      <c r="G45" s="4">
        <f>ROUND((E45/D45*100),0)</f>
        <v>325</v>
      </c>
      <c r="H45">
        <v>134</v>
      </c>
      <c r="I45">
        <f>IF(G45=0,0,ROUND((E45/H45),2))</f>
        <v>75.260000000000005</v>
      </c>
      <c r="J45" t="s">
        <v>21</v>
      </c>
      <c r="K45" t="s">
        <v>22</v>
      </c>
      <c r="L45">
        <v>1287378000</v>
      </c>
      <c r="M45" s="8">
        <f>(((L45/60)/60)/124) + DATE(1970,1,1)</f>
        <v>28452.91129032258</v>
      </c>
      <c r="N45">
        <v>1287810000</v>
      </c>
      <c r="O45" s="8">
        <f>(((N45/60)/60)/124) + DATE(1970,1,1)</f>
        <v>28453.879032258064</v>
      </c>
      <c r="P45" t="b">
        <v>0</v>
      </c>
      <c r="Q45" t="b">
        <v>0</v>
      </c>
      <c r="R45" t="s">
        <v>122</v>
      </c>
      <c r="S45" t="s">
        <v>2054</v>
      </c>
      <c r="T45" t="s">
        <v>2055</v>
      </c>
    </row>
    <row r="46" spans="1:20" x14ac:dyDescent="0.3">
      <c r="A46">
        <v>40</v>
      </c>
      <c r="B46" t="s">
        <v>125</v>
      </c>
      <c r="C46" s="3" t="s">
        <v>126</v>
      </c>
      <c r="D46">
        <v>8800</v>
      </c>
      <c r="E46">
        <v>14878</v>
      </c>
      <c r="F46" s="4" t="s">
        <v>20</v>
      </c>
      <c r="G46" s="4">
        <f>ROUND((E46/D46*100),0)</f>
        <v>169</v>
      </c>
      <c r="H46">
        <v>198</v>
      </c>
      <c r="I46">
        <f>IF(G46=0,0,ROUND((E46/H46),2))</f>
        <v>75.14</v>
      </c>
      <c r="J46" t="s">
        <v>21</v>
      </c>
      <c r="K46" t="s">
        <v>22</v>
      </c>
      <c r="L46">
        <v>1275714000</v>
      </c>
      <c r="M46" s="8">
        <f>(((L46/60)/60)/124) + DATE(1970,1,1)</f>
        <v>28426.782258064515</v>
      </c>
      <c r="N46">
        <v>1277355600</v>
      </c>
      <c r="O46" s="8">
        <f>(((N46/60)/60)/124) + DATE(1970,1,1)</f>
        <v>28430.459677419356</v>
      </c>
      <c r="P46" t="b">
        <v>0</v>
      </c>
      <c r="Q46" t="b">
        <v>1</v>
      </c>
      <c r="R46" t="s">
        <v>65</v>
      </c>
      <c r="S46" t="s">
        <v>2037</v>
      </c>
      <c r="T46" t="s">
        <v>2046</v>
      </c>
    </row>
    <row r="47" spans="1:20" x14ac:dyDescent="0.3">
      <c r="A47">
        <v>639</v>
      </c>
      <c r="B47" t="s">
        <v>1320</v>
      </c>
      <c r="C47" s="3" t="s">
        <v>1321</v>
      </c>
      <c r="D47">
        <v>8600</v>
      </c>
      <c r="E47">
        <v>4832</v>
      </c>
      <c r="F47" s="4" t="s">
        <v>47</v>
      </c>
      <c r="G47" s="4">
        <f>ROUND((E47/D47*100),0)</f>
        <v>56</v>
      </c>
      <c r="H47">
        <v>45</v>
      </c>
      <c r="I47">
        <f>IF(G47=0,0,ROUND((E47/H47),2))</f>
        <v>107.38</v>
      </c>
      <c r="J47" t="s">
        <v>21</v>
      </c>
      <c r="K47" t="s">
        <v>22</v>
      </c>
      <c r="L47">
        <v>1532754000</v>
      </c>
      <c r="M47" s="8">
        <f>(((L47/60)/60)/124) + DATE(1970,1,1)</f>
        <v>29002.58870967742</v>
      </c>
      <c r="N47">
        <v>1532754000</v>
      </c>
      <c r="O47" s="8">
        <f>(((N47/60)/60)/124) + DATE(1970,1,1)</f>
        <v>29002.58870967742</v>
      </c>
      <c r="P47" t="b">
        <v>0</v>
      </c>
      <c r="Q47" t="b">
        <v>1</v>
      </c>
      <c r="R47" t="s">
        <v>53</v>
      </c>
      <c r="S47" t="s">
        <v>2041</v>
      </c>
      <c r="T47" t="s">
        <v>2044</v>
      </c>
    </row>
    <row r="48" spans="1:20" x14ac:dyDescent="0.3">
      <c r="A48">
        <v>41</v>
      </c>
      <c r="B48" t="s">
        <v>127</v>
      </c>
      <c r="C48" s="3" t="s">
        <v>128</v>
      </c>
      <c r="D48">
        <v>5600</v>
      </c>
      <c r="E48">
        <v>11924</v>
      </c>
      <c r="F48" s="4" t="s">
        <v>20</v>
      </c>
      <c r="G48" s="4">
        <f>ROUND((E48/D48*100),0)</f>
        <v>213</v>
      </c>
      <c r="H48">
        <v>111</v>
      </c>
      <c r="I48">
        <f>IF(G48=0,0,ROUND((E48/H48),2))</f>
        <v>107.42</v>
      </c>
      <c r="J48" t="s">
        <v>107</v>
      </c>
      <c r="K48" t="s">
        <v>108</v>
      </c>
      <c r="L48">
        <v>1346734800</v>
      </c>
      <c r="M48" s="8">
        <f>(((L48/60)/60)/124) + DATE(1970,1,1)</f>
        <v>28585.879032258064</v>
      </c>
      <c r="N48">
        <v>1348981200</v>
      </c>
      <c r="O48" s="8">
        <f>(((N48/60)/60)/124) + DATE(1970,1,1)</f>
        <v>28590.91129032258</v>
      </c>
      <c r="P48" t="b">
        <v>0</v>
      </c>
      <c r="Q48" t="b">
        <v>1</v>
      </c>
      <c r="R48" t="s">
        <v>23</v>
      </c>
      <c r="S48" t="s">
        <v>2035</v>
      </c>
      <c r="T48" t="s">
        <v>2036</v>
      </c>
    </row>
    <row r="49" spans="1:20" x14ac:dyDescent="0.3">
      <c r="A49">
        <v>42</v>
      </c>
      <c r="B49" t="s">
        <v>129</v>
      </c>
      <c r="C49" s="3" t="s">
        <v>130</v>
      </c>
      <c r="D49">
        <v>1800</v>
      </c>
      <c r="E49">
        <v>7991</v>
      </c>
      <c r="F49" s="4" t="s">
        <v>20</v>
      </c>
      <c r="G49" s="4">
        <f>ROUND((E49/D49*100),0)</f>
        <v>444</v>
      </c>
      <c r="H49">
        <v>222</v>
      </c>
      <c r="I49">
        <f>IF(G49=0,0,ROUND((E49/H49),2))</f>
        <v>36</v>
      </c>
      <c r="J49" t="s">
        <v>21</v>
      </c>
      <c r="K49" t="s">
        <v>22</v>
      </c>
      <c r="L49">
        <v>1309755600</v>
      </c>
      <c r="M49" s="8">
        <f>(((L49/60)/60)/124) + DATE(1970,1,1)</f>
        <v>28503.040322580644</v>
      </c>
      <c r="N49">
        <v>1310533200</v>
      </c>
      <c r="O49" s="8">
        <f>(((N49/60)/60)/124) + DATE(1970,1,1)</f>
        <v>28504.782258064515</v>
      </c>
      <c r="P49" t="b">
        <v>0</v>
      </c>
      <c r="Q49" t="b">
        <v>0</v>
      </c>
      <c r="R49" t="s">
        <v>17</v>
      </c>
      <c r="S49" t="s">
        <v>2033</v>
      </c>
      <c r="T49" t="s">
        <v>2034</v>
      </c>
    </row>
    <row r="50" spans="1:20" x14ac:dyDescent="0.3">
      <c r="A50">
        <v>52</v>
      </c>
      <c r="B50" t="s">
        <v>151</v>
      </c>
      <c r="C50" s="3" t="s">
        <v>152</v>
      </c>
      <c r="D50">
        <v>7200</v>
      </c>
      <c r="E50">
        <v>2459</v>
      </c>
      <c r="F50" s="4" t="s">
        <v>14</v>
      </c>
      <c r="G50" s="4">
        <f>ROUND((E50/D50*100),0)</f>
        <v>34</v>
      </c>
      <c r="H50">
        <v>75</v>
      </c>
      <c r="I50">
        <f>IF(G50=0,0,ROUND((E50/H50),2))</f>
        <v>32.79</v>
      </c>
      <c r="J50" t="s">
        <v>21</v>
      </c>
      <c r="K50" t="s">
        <v>22</v>
      </c>
      <c r="L50">
        <v>1284526800</v>
      </c>
      <c r="M50" s="8">
        <f>(((L50/60)/60)/124) + DATE(1970,1,1)</f>
        <v>28446.524193548386</v>
      </c>
      <c r="N50">
        <v>1284872400</v>
      </c>
      <c r="O50" s="8">
        <f>(((N50/60)/60)/124) + DATE(1970,1,1)</f>
        <v>28447.298387096773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43</v>
      </c>
      <c r="B51" t="s">
        <v>131</v>
      </c>
      <c r="C51" s="3" t="s">
        <v>132</v>
      </c>
      <c r="D51">
        <v>90200</v>
      </c>
      <c r="E51">
        <v>167717</v>
      </c>
      <c r="F51" s="4" t="s">
        <v>20</v>
      </c>
      <c r="G51" s="4">
        <f>ROUND((E51/D51*100),0)</f>
        <v>186</v>
      </c>
      <c r="H51">
        <v>6212</v>
      </c>
      <c r="I51">
        <f>IF(G51=0,0,ROUND((E51/H51),2))</f>
        <v>27</v>
      </c>
      <c r="J51" t="s">
        <v>21</v>
      </c>
      <c r="K51" t="s">
        <v>22</v>
      </c>
      <c r="L51">
        <v>1406178000</v>
      </c>
      <c r="M51" s="8">
        <f>(((L51/60)/60)/124) + DATE(1970,1,1)</f>
        <v>28719.040322580644</v>
      </c>
      <c r="N51">
        <v>1407560400</v>
      </c>
      <c r="O51" s="8">
        <f>(((N51/60)/60)/124) + DATE(1970,1,1)</f>
        <v>28722.137096774193</v>
      </c>
      <c r="P51" t="b">
        <v>0</v>
      </c>
      <c r="Q51" t="b">
        <v>0</v>
      </c>
      <c r="R51" t="s">
        <v>133</v>
      </c>
      <c r="S51" t="s">
        <v>2047</v>
      </c>
      <c r="T51" t="s">
        <v>2056</v>
      </c>
    </row>
    <row r="52" spans="1:20" x14ac:dyDescent="0.3">
      <c r="A52">
        <v>44</v>
      </c>
      <c r="B52" t="s">
        <v>134</v>
      </c>
      <c r="C52" s="3" t="s">
        <v>135</v>
      </c>
      <c r="D52">
        <v>1600</v>
      </c>
      <c r="E52">
        <v>10541</v>
      </c>
      <c r="F52" s="4" t="s">
        <v>20</v>
      </c>
      <c r="G52" s="4">
        <f>ROUND((E52/D52*100),0)</f>
        <v>659</v>
      </c>
      <c r="H52">
        <v>98</v>
      </c>
      <c r="I52">
        <f>IF(G52=0,0,ROUND((E52/H52),2))</f>
        <v>107.56</v>
      </c>
      <c r="J52" t="s">
        <v>36</v>
      </c>
      <c r="K52" t="s">
        <v>37</v>
      </c>
      <c r="L52">
        <v>1552798800</v>
      </c>
      <c r="M52" s="8">
        <f>(((L52/60)/60)/124) + DATE(1970,1,1)</f>
        <v>29047.491935483871</v>
      </c>
      <c r="N52">
        <v>1552885200</v>
      </c>
      <c r="O52" s="8">
        <f>(((N52/60)/60)/124) + DATE(1970,1,1)</f>
        <v>29047.68548387097</v>
      </c>
      <c r="P52" t="b">
        <v>0</v>
      </c>
      <c r="Q52" t="b">
        <v>0</v>
      </c>
      <c r="R52" t="s">
        <v>119</v>
      </c>
      <c r="S52" t="s">
        <v>2047</v>
      </c>
      <c r="T52" t="s">
        <v>2053</v>
      </c>
    </row>
    <row r="53" spans="1:20" x14ac:dyDescent="0.3">
      <c r="A53">
        <v>46</v>
      </c>
      <c r="B53" t="s">
        <v>138</v>
      </c>
      <c r="C53" s="3" t="s">
        <v>139</v>
      </c>
      <c r="D53">
        <v>3700</v>
      </c>
      <c r="E53">
        <v>4247</v>
      </c>
      <c r="F53" s="4" t="s">
        <v>20</v>
      </c>
      <c r="G53" s="4">
        <f>ROUND((E53/D53*100),0)</f>
        <v>115</v>
      </c>
      <c r="H53">
        <v>92</v>
      </c>
      <c r="I53">
        <f>IF(G53=0,0,ROUND((E53/H53),2))</f>
        <v>46.16</v>
      </c>
      <c r="J53" t="s">
        <v>21</v>
      </c>
      <c r="K53" t="s">
        <v>22</v>
      </c>
      <c r="L53">
        <v>1278565200</v>
      </c>
      <c r="M53" s="8">
        <f>(((L53/60)/60)/124) + DATE(1970,1,1)</f>
        <v>28433.169354838708</v>
      </c>
      <c r="N53">
        <v>1280552400</v>
      </c>
      <c r="O53" s="8">
        <f>(((N53/60)/60)/124) + DATE(1970,1,1)</f>
        <v>28437.620967741936</v>
      </c>
      <c r="P53" t="b">
        <v>0</v>
      </c>
      <c r="Q53" t="b">
        <v>0</v>
      </c>
      <c r="R53" t="s">
        <v>23</v>
      </c>
      <c r="S53" t="s">
        <v>2035</v>
      </c>
      <c r="T53" t="s">
        <v>2036</v>
      </c>
    </row>
    <row r="54" spans="1:20" ht="31.2" x14ac:dyDescent="0.3">
      <c r="A54">
        <v>54</v>
      </c>
      <c r="B54" t="s">
        <v>155</v>
      </c>
      <c r="C54" s="3" t="s">
        <v>156</v>
      </c>
      <c r="D54">
        <v>6000</v>
      </c>
      <c r="E54">
        <v>5392</v>
      </c>
      <c r="F54" s="4" t="s">
        <v>14</v>
      </c>
      <c r="G54" s="4">
        <f>ROUND((E54/D54*100),0)</f>
        <v>90</v>
      </c>
      <c r="H54">
        <v>120</v>
      </c>
      <c r="I54">
        <f>IF(G54=0,0,ROUND((E54/H54),2))</f>
        <v>44.93</v>
      </c>
      <c r="J54" t="s">
        <v>21</v>
      </c>
      <c r="K54" t="s">
        <v>22</v>
      </c>
      <c r="L54">
        <v>1520748000</v>
      </c>
      <c r="M54" s="8">
        <f>(((L54/60)/60)/124) + DATE(1970,1,1)</f>
        <v>28975.693548387098</v>
      </c>
      <c r="N54">
        <v>1521262800</v>
      </c>
      <c r="O54" s="8">
        <f>(((N54/60)/60)/124) + DATE(1970,1,1)</f>
        <v>28976.846774193549</v>
      </c>
      <c r="P54" t="b">
        <v>0</v>
      </c>
      <c r="Q54" t="b">
        <v>0</v>
      </c>
      <c r="R54" t="s">
        <v>65</v>
      </c>
      <c r="S54" t="s">
        <v>2037</v>
      </c>
      <c r="T54" t="s">
        <v>2046</v>
      </c>
    </row>
    <row r="55" spans="1:20" ht="31.2" x14ac:dyDescent="0.3">
      <c r="A55">
        <v>61</v>
      </c>
      <c r="B55" t="s">
        <v>170</v>
      </c>
      <c r="C55" s="3" t="s">
        <v>171</v>
      </c>
      <c r="D55">
        <v>199200</v>
      </c>
      <c r="E55">
        <v>184750</v>
      </c>
      <c r="F55" s="4" t="s">
        <v>14</v>
      </c>
      <c r="G55" s="4">
        <f>ROUND((E55/D55*100),0)</f>
        <v>93</v>
      </c>
      <c r="H55">
        <v>2253</v>
      </c>
      <c r="I55">
        <f>IF(G55=0,0,ROUND((E55/H55),2))</f>
        <v>82</v>
      </c>
      <c r="J55" t="s">
        <v>15</v>
      </c>
      <c r="K55" t="s">
        <v>16</v>
      </c>
      <c r="L55">
        <v>1298268000</v>
      </c>
      <c r="M55" s="8">
        <f>(((L55/60)/60)/124) + DATE(1970,1,1)</f>
        <v>28477.306451612902</v>
      </c>
      <c r="N55">
        <v>1301720400</v>
      </c>
      <c r="O55" s="8">
        <f>(((N55/60)/60)/124) + DATE(1970,1,1)</f>
        <v>28485.040322580644</v>
      </c>
      <c r="P55" t="b">
        <v>0</v>
      </c>
      <c r="Q55" t="b">
        <v>0</v>
      </c>
      <c r="R55" t="s">
        <v>33</v>
      </c>
      <c r="S55" t="s">
        <v>2039</v>
      </c>
      <c r="T55" t="s">
        <v>2040</v>
      </c>
    </row>
    <row r="56" spans="1:20" x14ac:dyDescent="0.3">
      <c r="A56">
        <v>47</v>
      </c>
      <c r="B56" t="s">
        <v>140</v>
      </c>
      <c r="C56" s="3" t="s">
        <v>141</v>
      </c>
      <c r="D56">
        <v>1500</v>
      </c>
      <c r="E56">
        <v>7129</v>
      </c>
      <c r="F56" s="4" t="s">
        <v>20</v>
      </c>
      <c r="G56" s="4">
        <f>ROUND((E56/D56*100),0)</f>
        <v>475</v>
      </c>
      <c r="H56">
        <v>149</v>
      </c>
      <c r="I56">
        <f>IF(G56=0,0,ROUND((E56/H56),2))</f>
        <v>47.85</v>
      </c>
      <c r="J56" t="s">
        <v>21</v>
      </c>
      <c r="K56" t="s">
        <v>22</v>
      </c>
      <c r="L56">
        <v>1396069200</v>
      </c>
      <c r="M56" s="8">
        <f>(((L56/60)/60)/124) + DATE(1970,1,1)</f>
        <v>28696.395161290322</v>
      </c>
      <c r="N56">
        <v>1398661200</v>
      </c>
      <c r="O56" s="8">
        <f>(((N56/60)/60)/124) + DATE(1970,1,1)</f>
        <v>28702.201612903227</v>
      </c>
      <c r="P56" t="b">
        <v>0</v>
      </c>
      <c r="Q56" t="b">
        <v>0</v>
      </c>
      <c r="R56" t="s">
        <v>33</v>
      </c>
      <c r="S56" t="s">
        <v>2039</v>
      </c>
      <c r="T56" t="s">
        <v>2040</v>
      </c>
    </row>
    <row r="57" spans="1:20" x14ac:dyDescent="0.3">
      <c r="A57">
        <v>48</v>
      </c>
      <c r="B57" t="s">
        <v>142</v>
      </c>
      <c r="C57" s="3" t="s">
        <v>143</v>
      </c>
      <c r="D57">
        <v>33300</v>
      </c>
      <c r="E57">
        <v>128862</v>
      </c>
      <c r="F57" s="4" t="s">
        <v>20</v>
      </c>
      <c r="G57" s="4">
        <f>ROUND((E57/D57*100),0)</f>
        <v>387</v>
      </c>
      <c r="H57">
        <v>2431</v>
      </c>
      <c r="I57">
        <f>IF(G57=0,0,ROUND((E57/H57),2))</f>
        <v>53.01</v>
      </c>
      <c r="J57" t="s">
        <v>21</v>
      </c>
      <c r="K57" t="s">
        <v>22</v>
      </c>
      <c r="L57">
        <v>1435208400</v>
      </c>
      <c r="M57" s="8">
        <f>(((L57/60)/60)/124) + DATE(1970,1,1)</f>
        <v>28784.072580645163</v>
      </c>
      <c r="N57">
        <v>1436245200</v>
      </c>
      <c r="O57" s="8">
        <f>(((N57/60)/60)/124) + DATE(1970,1,1)</f>
        <v>28786.395161290322</v>
      </c>
      <c r="P57" t="b">
        <v>0</v>
      </c>
      <c r="Q57" t="b">
        <v>0</v>
      </c>
      <c r="R57" t="s">
        <v>33</v>
      </c>
      <c r="S57" t="s">
        <v>2039</v>
      </c>
      <c r="T57" t="s">
        <v>2040</v>
      </c>
    </row>
    <row r="58" spans="1:20" x14ac:dyDescent="0.3">
      <c r="A58">
        <v>63</v>
      </c>
      <c r="B58" t="s">
        <v>174</v>
      </c>
      <c r="C58" s="3" t="s">
        <v>175</v>
      </c>
      <c r="D58">
        <v>4700</v>
      </c>
      <c r="E58">
        <v>557</v>
      </c>
      <c r="F58" s="4" t="s">
        <v>14</v>
      </c>
      <c r="G58" s="4">
        <f>ROUND((E58/D58*100),0)</f>
        <v>12</v>
      </c>
      <c r="H58">
        <v>5</v>
      </c>
      <c r="I58">
        <f>IF(G58=0,0,ROUND((E58/H58),2))</f>
        <v>111.4</v>
      </c>
      <c r="J58" t="s">
        <v>21</v>
      </c>
      <c r="K58" t="s">
        <v>22</v>
      </c>
      <c r="L58">
        <v>1493355600</v>
      </c>
      <c r="M58" s="8">
        <f>(((L58/60)/60)/124) + DATE(1970,1,1)</f>
        <v>28914.330645161292</v>
      </c>
      <c r="N58">
        <v>1493874000</v>
      </c>
      <c r="O58" s="8">
        <f>(((N58/60)/60)/124) + DATE(1970,1,1)</f>
        <v>28915.491935483871</v>
      </c>
      <c r="P58" t="b">
        <v>0</v>
      </c>
      <c r="Q58" t="b">
        <v>0</v>
      </c>
      <c r="R58" t="s">
        <v>33</v>
      </c>
      <c r="S58" t="s">
        <v>2039</v>
      </c>
      <c r="T58" t="s">
        <v>2040</v>
      </c>
    </row>
    <row r="59" spans="1:20" x14ac:dyDescent="0.3">
      <c r="A59">
        <v>49</v>
      </c>
      <c r="B59" t="s">
        <v>144</v>
      </c>
      <c r="C59" s="3" t="s">
        <v>145</v>
      </c>
      <c r="D59">
        <v>7200</v>
      </c>
      <c r="E59">
        <v>13653</v>
      </c>
      <c r="F59" s="4" t="s">
        <v>20</v>
      </c>
      <c r="G59" s="4">
        <f>ROUND((E59/D59*100),0)</f>
        <v>190</v>
      </c>
      <c r="H59">
        <v>303</v>
      </c>
      <c r="I59">
        <f>IF(G59=0,0,ROUND((E59/H59),2))</f>
        <v>45.06</v>
      </c>
      <c r="J59" t="s">
        <v>21</v>
      </c>
      <c r="K59" t="s">
        <v>22</v>
      </c>
      <c r="L59">
        <v>1571547600</v>
      </c>
      <c r="M59" s="8">
        <f>(((L59/60)/60)/124) + DATE(1970,1,1)</f>
        <v>29089.491935483871</v>
      </c>
      <c r="N59">
        <v>1575439200</v>
      </c>
      <c r="O59" s="8">
        <f>(((N59/60)/60)/124) + DATE(1970,1,1)</f>
        <v>29098.209677419356</v>
      </c>
      <c r="P59" t="b">
        <v>0</v>
      </c>
      <c r="Q59" t="b">
        <v>0</v>
      </c>
      <c r="R59" t="s">
        <v>23</v>
      </c>
      <c r="S59" t="s">
        <v>2035</v>
      </c>
      <c r="T59" t="s">
        <v>2036</v>
      </c>
    </row>
    <row r="60" spans="1:20" x14ac:dyDescent="0.3">
      <c r="A60">
        <v>53</v>
      </c>
      <c r="B60" t="s">
        <v>153</v>
      </c>
      <c r="C60" s="3" t="s">
        <v>154</v>
      </c>
      <c r="D60">
        <v>8800</v>
      </c>
      <c r="E60">
        <v>12356</v>
      </c>
      <c r="F60" s="4" t="s">
        <v>20</v>
      </c>
      <c r="G60" s="4">
        <f>ROUND((E60/D60*100),0)</f>
        <v>140</v>
      </c>
      <c r="H60">
        <v>209</v>
      </c>
      <c r="I60">
        <f>IF(G60=0,0,ROUND((E60/H60),2))</f>
        <v>59.12</v>
      </c>
      <c r="J60" t="s">
        <v>21</v>
      </c>
      <c r="K60" t="s">
        <v>22</v>
      </c>
      <c r="L60">
        <v>1400562000</v>
      </c>
      <c r="M60" s="8">
        <f>(((L60/60)/60)/124) + DATE(1970,1,1)</f>
        <v>28706.459677419356</v>
      </c>
      <c r="N60">
        <v>1403931600</v>
      </c>
      <c r="O60" s="8">
        <f>(((N60/60)/60)/124) + DATE(1970,1,1)</f>
        <v>28714.008064516129</v>
      </c>
      <c r="P60" t="b">
        <v>0</v>
      </c>
      <c r="Q60" t="b">
        <v>0</v>
      </c>
      <c r="R60" t="s">
        <v>53</v>
      </c>
      <c r="S60" t="s">
        <v>2041</v>
      </c>
      <c r="T60" t="s">
        <v>2044</v>
      </c>
    </row>
    <row r="61" spans="1:20" ht="31.2" x14ac:dyDescent="0.3">
      <c r="A61">
        <v>55</v>
      </c>
      <c r="B61" t="s">
        <v>157</v>
      </c>
      <c r="C61" s="3" t="s">
        <v>158</v>
      </c>
      <c r="D61">
        <v>6600</v>
      </c>
      <c r="E61">
        <v>11746</v>
      </c>
      <c r="F61" s="4" t="s">
        <v>20</v>
      </c>
      <c r="G61" s="4">
        <f>ROUND((E61/D61*100),0)</f>
        <v>178</v>
      </c>
      <c r="H61">
        <v>131</v>
      </c>
      <c r="I61">
        <f>IF(G61=0,0,ROUND((E61/H61),2))</f>
        <v>89.66</v>
      </c>
      <c r="J61" t="s">
        <v>21</v>
      </c>
      <c r="K61" t="s">
        <v>22</v>
      </c>
      <c r="L61">
        <v>1532926800</v>
      </c>
      <c r="M61" s="8">
        <f>(((L61/60)/60)/124) + DATE(1970,1,1)</f>
        <v>29002.975806451614</v>
      </c>
      <c r="N61">
        <v>1533358800</v>
      </c>
      <c r="O61" s="8">
        <f>(((N61/60)/60)/124) + DATE(1970,1,1)</f>
        <v>29003.943548387098</v>
      </c>
      <c r="P61" t="b">
        <v>0</v>
      </c>
      <c r="Q61" t="b">
        <v>0</v>
      </c>
      <c r="R61" t="s">
        <v>159</v>
      </c>
      <c r="S61" t="s">
        <v>2035</v>
      </c>
      <c r="T61" t="s">
        <v>2058</v>
      </c>
    </row>
    <row r="62" spans="1:20" ht="31.2" x14ac:dyDescent="0.3">
      <c r="A62">
        <v>56</v>
      </c>
      <c r="B62" t="s">
        <v>160</v>
      </c>
      <c r="C62" s="3" t="s">
        <v>161</v>
      </c>
      <c r="D62">
        <v>8000</v>
      </c>
      <c r="E62">
        <v>11493</v>
      </c>
      <c r="F62" s="4" t="s">
        <v>20</v>
      </c>
      <c r="G62" s="4">
        <f>ROUND((E62/D62*100),0)</f>
        <v>144</v>
      </c>
      <c r="H62">
        <v>164</v>
      </c>
      <c r="I62">
        <f>IF(G62=0,0,ROUND((E62/H62),2))</f>
        <v>70.08</v>
      </c>
      <c r="J62" t="s">
        <v>21</v>
      </c>
      <c r="K62" t="s">
        <v>22</v>
      </c>
      <c r="L62">
        <v>1420869600</v>
      </c>
      <c r="M62" s="8">
        <f>(((L62/60)/60)/124) + DATE(1970,1,1)</f>
        <v>28751.951612903227</v>
      </c>
      <c r="N62">
        <v>1421474400</v>
      </c>
      <c r="O62" s="8">
        <f>(((N62/60)/60)/124) + DATE(1970,1,1)</f>
        <v>28753.306451612902</v>
      </c>
      <c r="P62" t="b">
        <v>0</v>
      </c>
      <c r="Q62" t="b">
        <v>0</v>
      </c>
      <c r="R62" t="s">
        <v>65</v>
      </c>
      <c r="S62" t="s">
        <v>2037</v>
      </c>
      <c r="T62" t="s">
        <v>2046</v>
      </c>
    </row>
    <row r="63" spans="1:20" x14ac:dyDescent="0.3">
      <c r="A63">
        <v>64</v>
      </c>
      <c r="B63" t="s">
        <v>176</v>
      </c>
      <c r="C63" s="3" t="s">
        <v>177</v>
      </c>
      <c r="D63">
        <v>2800</v>
      </c>
      <c r="E63">
        <v>2734</v>
      </c>
      <c r="F63" s="4" t="s">
        <v>14</v>
      </c>
      <c r="G63" s="4">
        <f>ROUND((E63/D63*100),0)</f>
        <v>98</v>
      </c>
      <c r="H63">
        <v>38</v>
      </c>
      <c r="I63">
        <f>IF(G63=0,0,ROUND((E63/H63),2))</f>
        <v>71.95</v>
      </c>
      <c r="J63" t="s">
        <v>21</v>
      </c>
      <c r="K63" t="s">
        <v>22</v>
      </c>
      <c r="L63">
        <v>1530507600</v>
      </c>
      <c r="M63" s="8">
        <f>(((L63/60)/60)/124) + DATE(1970,1,1)</f>
        <v>28997.556451612902</v>
      </c>
      <c r="N63">
        <v>1531803600</v>
      </c>
      <c r="O63" s="8">
        <f>(((N63/60)/60)/124) + DATE(1970,1,1)</f>
        <v>29000.459677419356</v>
      </c>
      <c r="P63" t="b">
        <v>0</v>
      </c>
      <c r="Q63" t="b">
        <v>1</v>
      </c>
      <c r="R63" t="s">
        <v>28</v>
      </c>
      <c r="S63" t="s">
        <v>2037</v>
      </c>
      <c r="T63" t="s">
        <v>2038</v>
      </c>
    </row>
    <row r="64" spans="1:20" x14ac:dyDescent="0.3">
      <c r="A64">
        <v>57</v>
      </c>
      <c r="B64" t="s">
        <v>162</v>
      </c>
      <c r="C64" s="3" t="s">
        <v>163</v>
      </c>
      <c r="D64">
        <v>2900</v>
      </c>
      <c r="E64">
        <v>6243</v>
      </c>
      <c r="F64" s="4" t="s">
        <v>20</v>
      </c>
      <c r="G64" s="4">
        <f>ROUND((E64/D64*100),0)</f>
        <v>215</v>
      </c>
      <c r="H64">
        <v>201</v>
      </c>
      <c r="I64">
        <f>IF(G64=0,0,ROUND((E64/H64),2))</f>
        <v>31.06</v>
      </c>
      <c r="J64" t="s">
        <v>21</v>
      </c>
      <c r="K64" t="s">
        <v>22</v>
      </c>
      <c r="L64">
        <v>1504242000</v>
      </c>
      <c r="M64" s="8">
        <f>(((L64/60)/60)/124) + DATE(1970,1,1)</f>
        <v>28938.717741935485</v>
      </c>
      <c r="N64">
        <v>1505278800</v>
      </c>
      <c r="O64" s="8">
        <f>(((N64/60)/60)/124) + DATE(1970,1,1)</f>
        <v>28941.040322580644</v>
      </c>
      <c r="P64" t="b">
        <v>0</v>
      </c>
      <c r="Q64" t="b">
        <v>0</v>
      </c>
      <c r="R64" t="s">
        <v>89</v>
      </c>
      <c r="S64" t="s">
        <v>2050</v>
      </c>
      <c r="T64" t="s">
        <v>2051</v>
      </c>
    </row>
    <row r="65" spans="1:20" x14ac:dyDescent="0.3">
      <c r="A65">
        <v>66</v>
      </c>
      <c r="B65" t="s">
        <v>180</v>
      </c>
      <c r="C65" s="3" t="s">
        <v>181</v>
      </c>
      <c r="D65">
        <v>2900</v>
      </c>
      <c r="E65">
        <v>1307</v>
      </c>
      <c r="F65" s="4" t="s">
        <v>14</v>
      </c>
      <c r="G65" s="4">
        <f>ROUND((E65/D65*100),0)</f>
        <v>45</v>
      </c>
      <c r="H65">
        <v>12</v>
      </c>
      <c r="I65">
        <f>IF(G65=0,0,ROUND((E65/H65),2))</f>
        <v>108.92</v>
      </c>
      <c r="J65" t="s">
        <v>21</v>
      </c>
      <c r="K65" t="s">
        <v>22</v>
      </c>
      <c r="L65">
        <v>1428469200</v>
      </c>
      <c r="M65" s="8">
        <f>(((L65/60)/60)/124) + DATE(1970,1,1)</f>
        <v>28768.975806451614</v>
      </c>
      <c r="N65">
        <v>1428901200</v>
      </c>
      <c r="O65" s="8">
        <f>(((N65/60)/60)/124) + DATE(1970,1,1)</f>
        <v>28769.943548387098</v>
      </c>
      <c r="P65" t="b">
        <v>0</v>
      </c>
      <c r="Q65" t="b">
        <v>1</v>
      </c>
      <c r="R65" t="s">
        <v>33</v>
      </c>
      <c r="S65" t="s">
        <v>2039</v>
      </c>
      <c r="T65" t="s">
        <v>2040</v>
      </c>
    </row>
    <row r="66" spans="1:20" ht="31.2" x14ac:dyDescent="0.3">
      <c r="A66">
        <v>531</v>
      </c>
      <c r="B66" t="s">
        <v>1107</v>
      </c>
      <c r="C66" s="3" t="s">
        <v>1108</v>
      </c>
      <c r="D66">
        <v>186700</v>
      </c>
      <c r="E66">
        <v>178338</v>
      </c>
      <c r="F66" s="4" t="s">
        <v>47</v>
      </c>
      <c r="G66" s="4">
        <f>ROUND((E66/D66*100),0)</f>
        <v>96</v>
      </c>
      <c r="H66">
        <v>3640</v>
      </c>
      <c r="I66">
        <f>IF(G66=0,0,ROUND((E66/H66),2))</f>
        <v>48.99</v>
      </c>
      <c r="J66" t="s">
        <v>98</v>
      </c>
      <c r="K66" t="s">
        <v>99</v>
      </c>
      <c r="L66">
        <v>1384149600</v>
      </c>
      <c r="M66" s="8">
        <f>(((L66/60)/60)/124) + DATE(1970,1,1)</f>
        <v>28669.693548387098</v>
      </c>
      <c r="N66">
        <v>1388988000</v>
      </c>
      <c r="O66" s="8">
        <f>(((N66/60)/60)/124) + DATE(1970,1,1)</f>
        <v>28680.532258064515</v>
      </c>
      <c r="P66" t="b">
        <v>0</v>
      </c>
      <c r="Q66" t="b">
        <v>0</v>
      </c>
      <c r="R66" t="s">
        <v>89</v>
      </c>
      <c r="S66" t="s">
        <v>2050</v>
      </c>
      <c r="T66" t="s">
        <v>2051</v>
      </c>
    </row>
    <row r="67" spans="1:20" x14ac:dyDescent="0.3">
      <c r="A67">
        <v>76</v>
      </c>
      <c r="B67" t="s">
        <v>200</v>
      </c>
      <c r="C67" s="3" t="s">
        <v>201</v>
      </c>
      <c r="D67">
        <v>122900</v>
      </c>
      <c r="E67">
        <v>95993</v>
      </c>
      <c r="F67" s="4" t="s">
        <v>14</v>
      </c>
      <c r="G67" s="4">
        <f>ROUND((E67/D67*100),0)</f>
        <v>78</v>
      </c>
      <c r="H67">
        <v>1684</v>
      </c>
      <c r="I67">
        <f>IF(G67=0,0,ROUND((E67/H67),2))</f>
        <v>57</v>
      </c>
      <c r="J67" t="s">
        <v>21</v>
      </c>
      <c r="K67" t="s">
        <v>22</v>
      </c>
      <c r="L67">
        <v>1421992800</v>
      </c>
      <c r="M67" s="8">
        <f>(((L67/60)/60)/124) + DATE(1970,1,1)</f>
        <v>28754.467741935485</v>
      </c>
      <c r="N67">
        <v>1426222800</v>
      </c>
      <c r="O67" s="8">
        <f>(((N67/60)/60)/124) + DATE(1970,1,1)</f>
        <v>28763.943548387098</v>
      </c>
      <c r="P67" t="b">
        <v>1</v>
      </c>
      <c r="Q67" t="b">
        <v>1</v>
      </c>
      <c r="R67" t="s">
        <v>33</v>
      </c>
      <c r="S67" t="s">
        <v>2039</v>
      </c>
      <c r="T67" t="s">
        <v>2040</v>
      </c>
    </row>
    <row r="68" spans="1:20" x14ac:dyDescent="0.3">
      <c r="A68">
        <v>58</v>
      </c>
      <c r="B68" t="s">
        <v>164</v>
      </c>
      <c r="C68" s="3" t="s">
        <v>165</v>
      </c>
      <c r="D68">
        <v>2700</v>
      </c>
      <c r="E68">
        <v>6132</v>
      </c>
      <c r="F68" s="4" t="s">
        <v>20</v>
      </c>
      <c r="G68" s="4">
        <f>ROUND((E68/D68*100),0)</f>
        <v>227</v>
      </c>
      <c r="H68">
        <v>211</v>
      </c>
      <c r="I68">
        <f>IF(G68=0,0,ROUND((E68/H68),2))</f>
        <v>29.06</v>
      </c>
      <c r="J68" t="s">
        <v>21</v>
      </c>
      <c r="K68" t="s">
        <v>22</v>
      </c>
      <c r="L68">
        <v>1442811600</v>
      </c>
      <c r="M68" s="8">
        <f>(((L68/60)/60)/124) + DATE(1970,1,1)</f>
        <v>28801.104838709678</v>
      </c>
      <c r="N68">
        <v>1443934800</v>
      </c>
      <c r="O68" s="8">
        <f>(((N68/60)/60)/124) + DATE(1970,1,1)</f>
        <v>28803.620967741936</v>
      </c>
      <c r="P68" t="b">
        <v>0</v>
      </c>
      <c r="Q68" t="b">
        <v>0</v>
      </c>
      <c r="R68" t="s">
        <v>33</v>
      </c>
      <c r="S68" t="s">
        <v>2039</v>
      </c>
      <c r="T68" t="s">
        <v>2040</v>
      </c>
    </row>
    <row r="69" spans="1:20" x14ac:dyDescent="0.3">
      <c r="A69">
        <v>59</v>
      </c>
      <c r="B69" t="s">
        <v>166</v>
      </c>
      <c r="C69" s="3" t="s">
        <v>167</v>
      </c>
      <c r="D69">
        <v>1400</v>
      </c>
      <c r="E69">
        <v>3851</v>
      </c>
      <c r="F69" s="4" t="s">
        <v>20</v>
      </c>
      <c r="G69" s="4">
        <f>ROUND((E69/D69*100),0)</f>
        <v>275</v>
      </c>
      <c r="H69">
        <v>128</v>
      </c>
      <c r="I69">
        <f>IF(G69=0,0,ROUND((E69/H69),2))</f>
        <v>30.09</v>
      </c>
      <c r="J69" t="s">
        <v>21</v>
      </c>
      <c r="K69" t="s">
        <v>22</v>
      </c>
      <c r="L69">
        <v>1497243600</v>
      </c>
      <c r="M69" s="8">
        <f>(((L69/60)/60)/124) + DATE(1970,1,1)</f>
        <v>28923.040322580644</v>
      </c>
      <c r="N69">
        <v>1498539600</v>
      </c>
      <c r="O69" s="8">
        <f>(((N69/60)/60)/124) + DATE(1970,1,1)</f>
        <v>28925.943548387098</v>
      </c>
      <c r="P69" t="b">
        <v>0</v>
      </c>
      <c r="Q69" t="b">
        <v>1</v>
      </c>
      <c r="R69" t="s">
        <v>33</v>
      </c>
      <c r="S69" t="s">
        <v>2039</v>
      </c>
      <c r="T69" t="s">
        <v>2040</v>
      </c>
    </row>
    <row r="70" spans="1:20" x14ac:dyDescent="0.3">
      <c r="A70">
        <v>60</v>
      </c>
      <c r="B70" t="s">
        <v>168</v>
      </c>
      <c r="C70" s="3" t="s">
        <v>169</v>
      </c>
      <c r="D70">
        <v>94200</v>
      </c>
      <c r="E70">
        <v>135997</v>
      </c>
      <c r="F70" s="4" t="s">
        <v>20</v>
      </c>
      <c r="G70" s="4">
        <f>ROUND((E70/D70*100),0)</f>
        <v>144</v>
      </c>
      <c r="H70">
        <v>1600</v>
      </c>
      <c r="I70">
        <f>IF(G70=0,0,ROUND((E70/H70),2))</f>
        <v>85</v>
      </c>
      <c r="J70" t="s">
        <v>15</v>
      </c>
      <c r="K70" t="s">
        <v>16</v>
      </c>
      <c r="L70">
        <v>1342501200</v>
      </c>
      <c r="M70" s="8">
        <f>(((L70/60)/60)/124) + DATE(1970,1,1)</f>
        <v>28576.395161290322</v>
      </c>
      <c r="N70">
        <v>1342760400</v>
      </c>
      <c r="O70" s="8">
        <f>(((N70/60)/60)/124) + DATE(1970,1,1)</f>
        <v>28576.975806451614</v>
      </c>
      <c r="P70" t="b">
        <v>0</v>
      </c>
      <c r="Q70" t="b">
        <v>0</v>
      </c>
      <c r="R70" t="s">
        <v>33</v>
      </c>
      <c r="S70" t="s">
        <v>2039</v>
      </c>
      <c r="T70" t="s">
        <v>2040</v>
      </c>
    </row>
    <row r="71" spans="1:20" x14ac:dyDescent="0.3">
      <c r="A71">
        <v>77</v>
      </c>
      <c r="B71" t="s">
        <v>202</v>
      </c>
      <c r="C71" s="3" t="s">
        <v>203</v>
      </c>
      <c r="D71">
        <v>9500</v>
      </c>
      <c r="E71">
        <v>4460</v>
      </c>
      <c r="F71" s="4" t="s">
        <v>14</v>
      </c>
      <c r="G71" s="4">
        <f>ROUND((E71/D71*100),0)</f>
        <v>47</v>
      </c>
      <c r="H71">
        <v>56</v>
      </c>
      <c r="I71">
        <f>IF(G71=0,0,ROUND((E71/H71),2))</f>
        <v>79.64</v>
      </c>
      <c r="J71" t="s">
        <v>21</v>
      </c>
      <c r="K71" t="s">
        <v>22</v>
      </c>
      <c r="L71">
        <v>1285563600</v>
      </c>
      <c r="M71" s="8">
        <f>(((L71/60)/60)/124) + DATE(1970,1,1)</f>
        <v>28448.846774193549</v>
      </c>
      <c r="N71">
        <v>1286773200</v>
      </c>
      <c r="O71" s="8">
        <f>(((N71/60)/60)/124) + DATE(1970,1,1)</f>
        <v>28451.556451612902</v>
      </c>
      <c r="P71" t="b">
        <v>0</v>
      </c>
      <c r="Q71" t="b">
        <v>1</v>
      </c>
      <c r="R71" t="s">
        <v>71</v>
      </c>
      <c r="S71" t="s">
        <v>2041</v>
      </c>
      <c r="T71" t="s">
        <v>2049</v>
      </c>
    </row>
    <row r="72" spans="1:20" x14ac:dyDescent="0.3">
      <c r="A72">
        <v>79</v>
      </c>
      <c r="B72" t="s">
        <v>207</v>
      </c>
      <c r="C72" s="3" t="s">
        <v>208</v>
      </c>
      <c r="D72">
        <v>57800</v>
      </c>
      <c r="E72">
        <v>40228</v>
      </c>
      <c r="F72" s="4" t="s">
        <v>14</v>
      </c>
      <c r="G72" s="4">
        <f>ROUND((E72/D72*100),0)</f>
        <v>70</v>
      </c>
      <c r="H72">
        <v>838</v>
      </c>
      <c r="I72">
        <f>IF(G72=0,0,ROUND((E72/H72),2))</f>
        <v>48</v>
      </c>
      <c r="J72" t="s">
        <v>21</v>
      </c>
      <c r="K72" t="s">
        <v>22</v>
      </c>
      <c r="L72">
        <v>1529125200</v>
      </c>
      <c r="M72" s="8">
        <f>(((L72/60)/60)/124) + DATE(1970,1,1)</f>
        <v>28994.459677419356</v>
      </c>
      <c r="N72">
        <v>1529557200</v>
      </c>
      <c r="O72" s="8">
        <f>(((N72/60)/60)/124) + DATE(1970,1,1)</f>
        <v>28995.427419354837</v>
      </c>
      <c r="P72" t="b">
        <v>0</v>
      </c>
      <c r="Q72" t="b">
        <v>0</v>
      </c>
      <c r="R72" t="s">
        <v>33</v>
      </c>
      <c r="S72" t="s">
        <v>2039</v>
      </c>
      <c r="T72" t="s">
        <v>2040</v>
      </c>
    </row>
    <row r="73" spans="1:20" x14ac:dyDescent="0.3">
      <c r="A73">
        <v>83</v>
      </c>
      <c r="B73" t="s">
        <v>215</v>
      </c>
      <c r="C73" s="3" t="s">
        <v>216</v>
      </c>
      <c r="D73">
        <v>106400</v>
      </c>
      <c r="E73">
        <v>39996</v>
      </c>
      <c r="F73" s="4" t="s">
        <v>14</v>
      </c>
      <c r="G73" s="4">
        <f>ROUND((E73/D73*100),0)</f>
        <v>38</v>
      </c>
      <c r="H73">
        <v>1000</v>
      </c>
      <c r="I73">
        <f>IF(G73=0,0,ROUND((E73/H73),2))</f>
        <v>40</v>
      </c>
      <c r="J73" t="s">
        <v>21</v>
      </c>
      <c r="K73" t="s">
        <v>22</v>
      </c>
      <c r="L73">
        <v>1469682000</v>
      </c>
      <c r="M73" s="8">
        <f>(((L73/60)/60)/124) + DATE(1970,1,1)</f>
        <v>28861.298387096773</v>
      </c>
      <c r="N73">
        <v>1471582800</v>
      </c>
      <c r="O73" s="8">
        <f>(((N73/60)/60)/124) + DATE(1970,1,1)</f>
        <v>28865.556451612902</v>
      </c>
      <c r="P73" t="b">
        <v>0</v>
      </c>
      <c r="Q73" t="b">
        <v>0</v>
      </c>
      <c r="R73" t="s">
        <v>50</v>
      </c>
      <c r="S73" t="s">
        <v>2035</v>
      </c>
      <c r="T73" t="s">
        <v>2043</v>
      </c>
    </row>
    <row r="74" spans="1:20" ht="31.2" x14ac:dyDescent="0.3">
      <c r="A74">
        <v>62</v>
      </c>
      <c r="B74" t="s">
        <v>172</v>
      </c>
      <c r="C74" s="3" t="s">
        <v>173</v>
      </c>
      <c r="D74">
        <v>2000</v>
      </c>
      <c r="E74">
        <v>14452</v>
      </c>
      <c r="F74" s="4" t="s">
        <v>20</v>
      </c>
      <c r="G74" s="4">
        <f>ROUND((E74/D74*100),0)</f>
        <v>723</v>
      </c>
      <c r="H74">
        <v>249</v>
      </c>
      <c r="I74">
        <f>IF(G74=0,0,ROUND((E74/H74),2))</f>
        <v>58.04</v>
      </c>
      <c r="J74" t="s">
        <v>21</v>
      </c>
      <c r="K74" t="s">
        <v>22</v>
      </c>
      <c r="L74">
        <v>1433480400</v>
      </c>
      <c r="M74" s="8">
        <f>(((L74/60)/60)/124) + DATE(1970,1,1)</f>
        <v>28780.201612903227</v>
      </c>
      <c r="N74">
        <v>1433566800</v>
      </c>
      <c r="O74" s="8">
        <f>(((N74/60)/60)/124) + DATE(1970,1,1)</f>
        <v>28780.395161290322</v>
      </c>
      <c r="P74" t="b">
        <v>0</v>
      </c>
      <c r="Q74" t="b">
        <v>0</v>
      </c>
      <c r="R74" t="s">
        <v>28</v>
      </c>
      <c r="S74" t="s">
        <v>2037</v>
      </c>
      <c r="T74" t="s">
        <v>2038</v>
      </c>
    </row>
    <row r="75" spans="1:20" x14ac:dyDescent="0.3">
      <c r="A75">
        <v>65</v>
      </c>
      <c r="B75" t="s">
        <v>178</v>
      </c>
      <c r="C75" s="3" t="s">
        <v>179</v>
      </c>
      <c r="D75">
        <v>6100</v>
      </c>
      <c r="E75">
        <v>14405</v>
      </c>
      <c r="F75" s="4" t="s">
        <v>20</v>
      </c>
      <c r="G75" s="4">
        <f>ROUND((E75/D75*100),0)</f>
        <v>236</v>
      </c>
      <c r="H75">
        <v>236</v>
      </c>
      <c r="I75">
        <f>IF(G75=0,0,ROUND((E75/H75),2))</f>
        <v>61.04</v>
      </c>
      <c r="J75" t="s">
        <v>21</v>
      </c>
      <c r="K75" t="s">
        <v>22</v>
      </c>
      <c r="L75">
        <v>1296108000</v>
      </c>
      <c r="M75" s="8">
        <f>(((L75/60)/60)/124) + DATE(1970,1,1)</f>
        <v>28472.467741935485</v>
      </c>
      <c r="N75">
        <v>1296712800</v>
      </c>
      <c r="O75" s="8">
        <f>(((N75/60)/60)/124) + DATE(1970,1,1)</f>
        <v>28473.822580645163</v>
      </c>
      <c r="P75" t="b">
        <v>0</v>
      </c>
      <c r="Q75" t="b">
        <v>0</v>
      </c>
      <c r="R75" t="s">
        <v>33</v>
      </c>
      <c r="S75" t="s">
        <v>2039</v>
      </c>
      <c r="T75" t="s">
        <v>2040</v>
      </c>
    </row>
    <row r="76" spans="1:20" ht="31.2" x14ac:dyDescent="0.3">
      <c r="A76">
        <v>67</v>
      </c>
      <c r="B76" t="s">
        <v>182</v>
      </c>
      <c r="C76" s="3" t="s">
        <v>183</v>
      </c>
      <c r="D76">
        <v>72600</v>
      </c>
      <c r="E76">
        <v>117892</v>
      </c>
      <c r="F76" s="4" t="s">
        <v>20</v>
      </c>
      <c r="G76" s="4">
        <f>ROUND((E76/D76*100),0)</f>
        <v>162</v>
      </c>
      <c r="H76">
        <v>4065</v>
      </c>
      <c r="I76">
        <f>IF(G76=0,0,ROUND((E76/H76),2))</f>
        <v>29</v>
      </c>
      <c r="J76" t="s">
        <v>40</v>
      </c>
      <c r="K76" t="s">
        <v>41</v>
      </c>
      <c r="L76">
        <v>1264399200</v>
      </c>
      <c r="M76" s="8">
        <f>(((L76/60)/60)/124) + DATE(1970,1,1)</f>
        <v>28401.43548387097</v>
      </c>
      <c r="N76">
        <v>1264831200</v>
      </c>
      <c r="O76" s="8">
        <f>(((N76/60)/60)/124) + DATE(1970,1,1)</f>
        <v>28402.403225806451</v>
      </c>
      <c r="P76" t="b">
        <v>0</v>
      </c>
      <c r="Q76" t="b">
        <v>1</v>
      </c>
      <c r="R76" t="s">
        <v>65</v>
      </c>
      <c r="S76" t="s">
        <v>2037</v>
      </c>
      <c r="T76" t="s">
        <v>2046</v>
      </c>
    </row>
    <row r="77" spans="1:20" x14ac:dyDescent="0.3">
      <c r="A77">
        <v>68</v>
      </c>
      <c r="B77" t="s">
        <v>184</v>
      </c>
      <c r="C77" s="3" t="s">
        <v>185</v>
      </c>
      <c r="D77">
        <v>5700</v>
      </c>
      <c r="E77">
        <v>14508</v>
      </c>
      <c r="F77" s="4" t="s">
        <v>20</v>
      </c>
      <c r="G77" s="4">
        <f>ROUND((E77/D77*100),0)</f>
        <v>255</v>
      </c>
      <c r="H77">
        <v>246</v>
      </c>
      <c r="I77">
        <f>IF(G77=0,0,ROUND((E77/H77),2))</f>
        <v>58.98</v>
      </c>
      <c r="J77" t="s">
        <v>107</v>
      </c>
      <c r="K77" t="s">
        <v>108</v>
      </c>
      <c r="L77">
        <v>1501131600</v>
      </c>
      <c r="M77" s="8">
        <f>(((L77/60)/60)/124) + DATE(1970,1,1)</f>
        <v>28931.75</v>
      </c>
      <c r="N77">
        <v>1505192400</v>
      </c>
      <c r="O77" s="8">
        <f>(((N77/60)/60)/124) + DATE(1970,1,1)</f>
        <v>28940.846774193549</v>
      </c>
      <c r="P77" t="b">
        <v>0</v>
      </c>
      <c r="Q77" t="b">
        <v>1</v>
      </c>
      <c r="R77" t="s">
        <v>33</v>
      </c>
      <c r="S77" t="s">
        <v>2039</v>
      </c>
      <c r="T77" t="s">
        <v>2040</v>
      </c>
    </row>
    <row r="78" spans="1:20" x14ac:dyDescent="0.3">
      <c r="A78">
        <v>70</v>
      </c>
      <c r="B78" t="s">
        <v>188</v>
      </c>
      <c r="C78" s="3" t="s">
        <v>189</v>
      </c>
      <c r="D78">
        <v>128000</v>
      </c>
      <c r="E78">
        <v>158389</v>
      </c>
      <c r="F78" s="4" t="s">
        <v>20</v>
      </c>
      <c r="G78" s="4">
        <f>ROUND((E78/D78*100),0)</f>
        <v>124</v>
      </c>
      <c r="H78">
        <v>2475</v>
      </c>
      <c r="I78">
        <f>IF(G78=0,0,ROUND((E78/H78),2))</f>
        <v>64</v>
      </c>
      <c r="J78" t="s">
        <v>107</v>
      </c>
      <c r="K78" t="s">
        <v>108</v>
      </c>
      <c r="L78">
        <v>1288674000</v>
      </c>
      <c r="M78" s="8">
        <f>(((L78/60)/60)/124) + DATE(1970,1,1)</f>
        <v>28455.81451612903</v>
      </c>
      <c r="N78">
        <v>1292911200</v>
      </c>
      <c r="O78" s="8">
        <f>(((N78/60)/60)/124) + DATE(1970,1,1)</f>
        <v>28465.306451612902</v>
      </c>
      <c r="P78" t="b">
        <v>0</v>
      </c>
      <c r="Q78" t="b">
        <v>1</v>
      </c>
      <c r="R78" t="s">
        <v>33</v>
      </c>
      <c r="S78" t="s">
        <v>2039</v>
      </c>
      <c r="T78" t="s">
        <v>2040</v>
      </c>
    </row>
    <row r="79" spans="1:20" ht="31.2" x14ac:dyDescent="0.3">
      <c r="A79">
        <v>87</v>
      </c>
      <c r="B79" t="s">
        <v>223</v>
      </c>
      <c r="C79" s="3" t="s">
        <v>224</v>
      </c>
      <c r="D79">
        <v>198500</v>
      </c>
      <c r="E79">
        <v>123040</v>
      </c>
      <c r="F79" s="4" t="s">
        <v>14</v>
      </c>
      <c r="G79" s="4">
        <f>ROUND((E79/D79*100),0)</f>
        <v>62</v>
      </c>
      <c r="H79">
        <v>1482</v>
      </c>
      <c r="I79">
        <f>IF(G79=0,0,ROUND((E79/H79),2))</f>
        <v>83.02</v>
      </c>
      <c r="J79" t="s">
        <v>26</v>
      </c>
      <c r="K79" t="s">
        <v>27</v>
      </c>
      <c r="L79">
        <v>1299564000</v>
      </c>
      <c r="M79" s="8">
        <f>(((L79/60)/60)/124) + DATE(1970,1,1)</f>
        <v>28480.209677419356</v>
      </c>
      <c r="N79">
        <v>1300510800</v>
      </c>
      <c r="O79" s="8">
        <f>(((N79/60)/60)/124) + DATE(1970,1,1)</f>
        <v>28482.330645161292</v>
      </c>
      <c r="P79" t="b">
        <v>0</v>
      </c>
      <c r="Q79" t="b">
        <v>1</v>
      </c>
      <c r="R79" t="s">
        <v>23</v>
      </c>
      <c r="S79" t="s">
        <v>2035</v>
      </c>
      <c r="T79" t="s">
        <v>2036</v>
      </c>
    </row>
    <row r="80" spans="1:20" x14ac:dyDescent="0.3">
      <c r="A80">
        <v>90</v>
      </c>
      <c r="B80" t="s">
        <v>229</v>
      </c>
      <c r="C80" s="3" t="s">
        <v>230</v>
      </c>
      <c r="D80">
        <v>7800</v>
      </c>
      <c r="E80">
        <v>6132</v>
      </c>
      <c r="F80" s="4" t="s">
        <v>14</v>
      </c>
      <c r="G80" s="4">
        <f>ROUND((E80/D80*100),0)</f>
        <v>79</v>
      </c>
      <c r="H80">
        <v>106</v>
      </c>
      <c r="I80">
        <f>IF(G80=0,0,ROUND((E80/H80),2))</f>
        <v>57.85</v>
      </c>
      <c r="J80" t="s">
        <v>21</v>
      </c>
      <c r="K80" t="s">
        <v>22</v>
      </c>
      <c r="L80">
        <v>1456380000</v>
      </c>
      <c r="M80" s="8">
        <f>(((L80/60)/60)/124) + DATE(1970,1,1)</f>
        <v>28831.5</v>
      </c>
      <c r="N80">
        <v>1456380000</v>
      </c>
      <c r="O80" s="8">
        <f>(((N80/60)/60)/124) + DATE(1970,1,1)</f>
        <v>28831.5</v>
      </c>
      <c r="P80" t="b">
        <v>0</v>
      </c>
      <c r="Q80" t="b">
        <v>1</v>
      </c>
      <c r="R80" t="s">
        <v>33</v>
      </c>
      <c r="S80" t="s">
        <v>2039</v>
      </c>
      <c r="T80" t="s">
        <v>2040</v>
      </c>
    </row>
    <row r="81" spans="1:20" ht="31.2" x14ac:dyDescent="0.3">
      <c r="A81">
        <v>71</v>
      </c>
      <c r="B81" t="s">
        <v>190</v>
      </c>
      <c r="C81" s="3" t="s">
        <v>191</v>
      </c>
      <c r="D81">
        <v>6000</v>
      </c>
      <c r="E81">
        <v>6484</v>
      </c>
      <c r="F81" s="4" t="s">
        <v>20</v>
      </c>
      <c r="G81" s="4">
        <f>ROUND((E81/D81*100),0)</f>
        <v>108</v>
      </c>
      <c r="H81">
        <v>76</v>
      </c>
      <c r="I81">
        <f>IF(G81=0,0,ROUND((E81/H81),2))</f>
        <v>85.32</v>
      </c>
      <c r="J81" t="s">
        <v>21</v>
      </c>
      <c r="K81" t="s">
        <v>22</v>
      </c>
      <c r="L81">
        <v>1575093600</v>
      </c>
      <c r="M81" s="8">
        <f>(((L81/60)/60)/124) + DATE(1970,1,1)</f>
        <v>29097.43548387097</v>
      </c>
      <c r="N81">
        <v>1575439200</v>
      </c>
      <c r="O81" s="8">
        <f>(((N81/60)/60)/124) + DATE(1970,1,1)</f>
        <v>29098.209677419356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91</v>
      </c>
      <c r="B82" t="s">
        <v>231</v>
      </c>
      <c r="C82" s="3" t="s">
        <v>232</v>
      </c>
      <c r="D82">
        <v>154300</v>
      </c>
      <c r="E82">
        <v>74688</v>
      </c>
      <c r="F82" s="4" t="s">
        <v>14</v>
      </c>
      <c r="G82" s="4">
        <f>ROUND((E82/D82*100),0)</f>
        <v>48</v>
      </c>
      <c r="H82">
        <v>679</v>
      </c>
      <c r="I82">
        <f>IF(G82=0,0,ROUND((E82/H82),2))</f>
        <v>110</v>
      </c>
      <c r="J82" t="s">
        <v>107</v>
      </c>
      <c r="K82" t="s">
        <v>108</v>
      </c>
      <c r="L82">
        <v>1470459600</v>
      </c>
      <c r="M82" s="8">
        <f>(((L82/60)/60)/124) + DATE(1970,1,1)</f>
        <v>28863.040322580644</v>
      </c>
      <c r="N82">
        <v>1472878800</v>
      </c>
      <c r="O82" s="8">
        <f>(((N82/60)/60)/124) + DATE(1970,1,1)</f>
        <v>28868.459677419356</v>
      </c>
      <c r="P82" t="b">
        <v>0</v>
      </c>
      <c r="Q82" t="b">
        <v>0</v>
      </c>
      <c r="R82" t="s">
        <v>206</v>
      </c>
      <c r="S82" t="s">
        <v>2047</v>
      </c>
      <c r="T82" t="s">
        <v>2059</v>
      </c>
    </row>
    <row r="83" spans="1:20" x14ac:dyDescent="0.3">
      <c r="A83">
        <v>98</v>
      </c>
      <c r="B83" t="s">
        <v>245</v>
      </c>
      <c r="C83" s="3" t="s">
        <v>246</v>
      </c>
      <c r="D83">
        <v>97800</v>
      </c>
      <c r="E83">
        <v>32951</v>
      </c>
      <c r="F83" s="4" t="s">
        <v>14</v>
      </c>
      <c r="G83" s="4">
        <f>ROUND((E83/D83*100),0)</f>
        <v>34</v>
      </c>
      <c r="H83">
        <v>1220</v>
      </c>
      <c r="I83">
        <f>IF(G83=0,0,ROUND((E83/H83),2))</f>
        <v>27.01</v>
      </c>
      <c r="J83" t="s">
        <v>26</v>
      </c>
      <c r="K83" t="s">
        <v>27</v>
      </c>
      <c r="L83">
        <v>1437973200</v>
      </c>
      <c r="M83" s="8">
        <f>(((L83/60)/60)/124) + DATE(1970,1,1)</f>
        <v>28790.266129032258</v>
      </c>
      <c r="N83">
        <v>1438318800</v>
      </c>
      <c r="O83" s="8">
        <f>(((N83/60)/60)/124) + DATE(1970,1,1)</f>
        <v>28791.040322580644</v>
      </c>
      <c r="P83" t="b">
        <v>0</v>
      </c>
      <c r="Q83" t="b">
        <v>0</v>
      </c>
      <c r="R83" t="s">
        <v>89</v>
      </c>
      <c r="S83" t="s">
        <v>2050</v>
      </c>
      <c r="T83" t="s">
        <v>2051</v>
      </c>
    </row>
    <row r="84" spans="1:20" x14ac:dyDescent="0.3">
      <c r="A84">
        <v>100</v>
      </c>
      <c r="B84" t="s">
        <v>249</v>
      </c>
      <c r="C84" s="3" t="s">
        <v>250</v>
      </c>
      <c r="D84">
        <v>100</v>
      </c>
      <c r="E84">
        <v>1</v>
      </c>
      <c r="F84" s="4" t="s">
        <v>14</v>
      </c>
      <c r="G84" s="4">
        <f>ROUND((E84/D84*100),0)</f>
        <v>1</v>
      </c>
      <c r="H84">
        <v>1</v>
      </c>
      <c r="I84">
        <f>IF(G84=0,0,ROUND((E84/H84),2))</f>
        <v>1</v>
      </c>
      <c r="J84" t="s">
        <v>21</v>
      </c>
      <c r="K84" t="s">
        <v>22</v>
      </c>
      <c r="L84">
        <v>1319000400</v>
      </c>
      <c r="M84" s="8">
        <f>(((L84/60)/60)/124) + DATE(1970,1,1)</f>
        <v>28523.75</v>
      </c>
      <c r="N84">
        <v>1320555600</v>
      </c>
      <c r="O84" s="8">
        <f>(((N84/60)/60)/124) + DATE(1970,1,1)</f>
        <v>28527.233870967742</v>
      </c>
      <c r="P84" t="b">
        <v>0</v>
      </c>
      <c r="Q84" t="b">
        <v>0</v>
      </c>
      <c r="R84" t="s">
        <v>33</v>
      </c>
      <c r="S84" t="s">
        <v>2039</v>
      </c>
      <c r="T84" t="s">
        <v>2040</v>
      </c>
    </row>
    <row r="85" spans="1:20" x14ac:dyDescent="0.3">
      <c r="A85">
        <v>611</v>
      </c>
      <c r="B85" t="s">
        <v>1264</v>
      </c>
      <c r="C85" s="3" t="s">
        <v>1265</v>
      </c>
      <c r="D85">
        <v>8200</v>
      </c>
      <c r="E85">
        <v>1136</v>
      </c>
      <c r="F85" s="4" t="s">
        <v>74</v>
      </c>
      <c r="G85" s="4">
        <f>ROUND((E85/D85*100),0)</f>
        <v>14</v>
      </c>
      <c r="H85">
        <v>15</v>
      </c>
      <c r="I85">
        <f>IF(G85=0,0,ROUND((E85/H85),2))</f>
        <v>75.73</v>
      </c>
      <c r="J85" t="s">
        <v>21</v>
      </c>
      <c r="K85" t="s">
        <v>22</v>
      </c>
      <c r="L85">
        <v>1374728400</v>
      </c>
      <c r="M85" s="8">
        <f>(((L85/60)/60)/124) + DATE(1970,1,1)</f>
        <v>28648.58870967742</v>
      </c>
      <c r="N85">
        <v>1375765200</v>
      </c>
      <c r="O85" s="8">
        <f>(((N85/60)/60)/124) + DATE(1970,1,1)</f>
        <v>28650.91129032258</v>
      </c>
      <c r="P85" t="b">
        <v>0</v>
      </c>
      <c r="Q85" t="b">
        <v>0</v>
      </c>
      <c r="R85" t="s">
        <v>33</v>
      </c>
      <c r="S85" t="s">
        <v>2039</v>
      </c>
      <c r="T85" t="s">
        <v>2040</v>
      </c>
    </row>
    <row r="86" spans="1:20" x14ac:dyDescent="0.3">
      <c r="A86">
        <v>72</v>
      </c>
      <c r="B86" t="s">
        <v>192</v>
      </c>
      <c r="C86" s="3" t="s">
        <v>193</v>
      </c>
      <c r="D86">
        <v>600</v>
      </c>
      <c r="E86">
        <v>4022</v>
      </c>
      <c r="F86" s="4" t="s">
        <v>20</v>
      </c>
      <c r="G86" s="4">
        <f>ROUND((E86/D86*100),0)</f>
        <v>670</v>
      </c>
      <c r="H86">
        <v>54</v>
      </c>
      <c r="I86">
        <f>IF(G86=0,0,ROUND((E86/H86),2))</f>
        <v>74.48</v>
      </c>
      <c r="J86" t="s">
        <v>21</v>
      </c>
      <c r="K86" t="s">
        <v>22</v>
      </c>
      <c r="L86">
        <v>1435726800</v>
      </c>
      <c r="M86" s="8">
        <f>(((L86/60)/60)/124) + DATE(1970,1,1)</f>
        <v>28785.233870967742</v>
      </c>
      <c r="N86">
        <v>1438837200</v>
      </c>
      <c r="O86" s="8">
        <f>(((N86/60)/60)/124) + DATE(1970,1,1)</f>
        <v>28792.201612903227</v>
      </c>
      <c r="P86" t="b">
        <v>0</v>
      </c>
      <c r="Q86" t="b">
        <v>0</v>
      </c>
      <c r="R86" t="s">
        <v>71</v>
      </c>
      <c r="S86" t="s">
        <v>2041</v>
      </c>
      <c r="T86" t="s">
        <v>2049</v>
      </c>
    </row>
    <row r="87" spans="1:20" x14ac:dyDescent="0.3">
      <c r="A87">
        <v>73</v>
      </c>
      <c r="B87" t="s">
        <v>194</v>
      </c>
      <c r="C87" s="3" t="s">
        <v>195</v>
      </c>
      <c r="D87">
        <v>1400</v>
      </c>
      <c r="E87">
        <v>9253</v>
      </c>
      <c r="F87" s="4" t="s">
        <v>20</v>
      </c>
      <c r="G87" s="4">
        <f>ROUND((E87/D87*100),0)</f>
        <v>661</v>
      </c>
      <c r="H87">
        <v>88</v>
      </c>
      <c r="I87">
        <f>IF(G87=0,0,ROUND((E87/H87),2))</f>
        <v>105.15</v>
      </c>
      <c r="J87" t="s">
        <v>21</v>
      </c>
      <c r="K87" t="s">
        <v>22</v>
      </c>
      <c r="L87">
        <v>1480226400</v>
      </c>
      <c r="M87" s="8">
        <f>(((L87/60)/60)/124) + DATE(1970,1,1)</f>
        <v>28884.919354838708</v>
      </c>
      <c r="N87">
        <v>1480485600</v>
      </c>
      <c r="O87" s="8">
        <f>(((N87/60)/60)/124) + DATE(1970,1,1)</f>
        <v>28885.5</v>
      </c>
      <c r="P87" t="b">
        <v>0</v>
      </c>
      <c r="Q87" t="b">
        <v>0</v>
      </c>
      <c r="R87" t="s">
        <v>159</v>
      </c>
      <c r="S87" t="s">
        <v>2035</v>
      </c>
      <c r="T87" t="s">
        <v>2058</v>
      </c>
    </row>
    <row r="88" spans="1:20" x14ac:dyDescent="0.3">
      <c r="A88">
        <v>74</v>
      </c>
      <c r="B88" t="s">
        <v>196</v>
      </c>
      <c r="C88" s="3" t="s">
        <v>197</v>
      </c>
      <c r="D88">
        <v>3900</v>
      </c>
      <c r="E88">
        <v>4776</v>
      </c>
      <c r="F88" s="4" t="s">
        <v>20</v>
      </c>
      <c r="G88" s="4">
        <f>ROUND((E88/D88*100),0)</f>
        <v>122</v>
      </c>
      <c r="H88">
        <v>85</v>
      </c>
      <c r="I88">
        <f>IF(G88=0,0,ROUND((E88/H88),2))</f>
        <v>56.19</v>
      </c>
      <c r="J88" t="s">
        <v>40</v>
      </c>
      <c r="K88" t="s">
        <v>41</v>
      </c>
      <c r="L88">
        <v>1459054800</v>
      </c>
      <c r="M88" s="8">
        <f>(((L88/60)/60)/124) + DATE(1970,1,1)</f>
        <v>28837.491935483871</v>
      </c>
      <c r="N88">
        <v>1459141200</v>
      </c>
      <c r="O88" s="8">
        <f>(((N88/60)/60)/124) + DATE(1970,1,1)</f>
        <v>28837.68548387097</v>
      </c>
      <c r="P88" t="b">
        <v>0</v>
      </c>
      <c r="Q88" t="b">
        <v>0</v>
      </c>
      <c r="R88" t="s">
        <v>148</v>
      </c>
      <c r="S88" t="s">
        <v>2035</v>
      </c>
      <c r="T88" t="s">
        <v>2057</v>
      </c>
    </row>
    <row r="89" spans="1:20" ht="31.2" x14ac:dyDescent="0.3">
      <c r="A89">
        <v>136</v>
      </c>
      <c r="B89" t="s">
        <v>324</v>
      </c>
      <c r="C89" s="3" t="s">
        <v>325</v>
      </c>
      <c r="D89">
        <v>82800</v>
      </c>
      <c r="E89">
        <v>2721</v>
      </c>
      <c r="F89" s="4" t="s">
        <v>74</v>
      </c>
      <c r="G89" s="4">
        <f>ROUND((E89/D89*100),0)</f>
        <v>3</v>
      </c>
      <c r="H89">
        <v>58</v>
      </c>
      <c r="I89">
        <f>IF(G89=0,0,ROUND((E89/H89),2))</f>
        <v>46.91</v>
      </c>
      <c r="J89" t="s">
        <v>21</v>
      </c>
      <c r="K89" t="s">
        <v>22</v>
      </c>
      <c r="L89">
        <v>1402117200</v>
      </c>
      <c r="M89" s="8">
        <f>(((L89/60)/60)/124) + DATE(1970,1,1)</f>
        <v>28709.943548387098</v>
      </c>
      <c r="N89">
        <v>1403154000</v>
      </c>
      <c r="O89" s="8">
        <f>(((N89/60)/60)/124) + DATE(1970,1,1)</f>
        <v>28712.266129032258</v>
      </c>
      <c r="P89" t="b">
        <v>0</v>
      </c>
      <c r="Q89" t="b">
        <v>1</v>
      </c>
      <c r="R89" t="s">
        <v>53</v>
      </c>
      <c r="S89" t="s">
        <v>2041</v>
      </c>
      <c r="T89" t="s">
        <v>2044</v>
      </c>
    </row>
    <row r="90" spans="1:20" x14ac:dyDescent="0.3">
      <c r="A90">
        <v>75</v>
      </c>
      <c r="B90" t="s">
        <v>198</v>
      </c>
      <c r="C90" s="3" t="s">
        <v>199</v>
      </c>
      <c r="D90">
        <v>9700</v>
      </c>
      <c r="E90">
        <v>14606</v>
      </c>
      <c r="F90" s="4" t="s">
        <v>20</v>
      </c>
      <c r="G90" s="4">
        <f>ROUND((E90/D90*100),0)</f>
        <v>151</v>
      </c>
      <c r="H90">
        <v>170</v>
      </c>
      <c r="I90">
        <f>IF(G90=0,0,ROUND((E90/H90),2))</f>
        <v>85.92</v>
      </c>
      <c r="J90" t="s">
        <v>21</v>
      </c>
      <c r="K90" t="s">
        <v>22</v>
      </c>
      <c r="L90">
        <v>1531630800</v>
      </c>
      <c r="M90" s="8">
        <f>(((L90/60)/60)/124) + DATE(1970,1,1)</f>
        <v>29000.072580645163</v>
      </c>
      <c r="N90">
        <v>1532322000</v>
      </c>
      <c r="O90" s="8">
        <f>(((N90/60)/60)/124) + DATE(1970,1,1)</f>
        <v>29001.620967741936</v>
      </c>
      <c r="P90" t="b">
        <v>0</v>
      </c>
      <c r="Q90" t="b">
        <v>0</v>
      </c>
      <c r="R90" t="s">
        <v>122</v>
      </c>
      <c r="S90" t="s">
        <v>2054</v>
      </c>
      <c r="T90" t="s">
        <v>2055</v>
      </c>
    </row>
    <row r="91" spans="1:20" x14ac:dyDescent="0.3">
      <c r="A91">
        <v>103</v>
      </c>
      <c r="B91" t="s">
        <v>255</v>
      </c>
      <c r="C91" s="3" t="s">
        <v>256</v>
      </c>
      <c r="D91">
        <v>10000</v>
      </c>
      <c r="E91">
        <v>2461</v>
      </c>
      <c r="F91" s="4" t="s">
        <v>14</v>
      </c>
      <c r="G91" s="4">
        <f>ROUND((E91/D91*100),0)</f>
        <v>25</v>
      </c>
      <c r="H91">
        <v>37</v>
      </c>
      <c r="I91">
        <f>IF(G91=0,0,ROUND((E91/H91),2))</f>
        <v>66.510000000000005</v>
      </c>
      <c r="J91" t="s">
        <v>107</v>
      </c>
      <c r="K91" t="s">
        <v>108</v>
      </c>
      <c r="L91">
        <v>1287896400</v>
      </c>
      <c r="M91" s="8">
        <f>(((L91/60)/60)/124) + DATE(1970,1,1)</f>
        <v>28454.072580645163</v>
      </c>
      <c r="N91">
        <v>1288674000</v>
      </c>
      <c r="O91" s="8">
        <f>(((N91/60)/60)/124) + DATE(1970,1,1)</f>
        <v>28455.81451612903</v>
      </c>
      <c r="P91" t="b">
        <v>0</v>
      </c>
      <c r="Q91" t="b">
        <v>0</v>
      </c>
      <c r="R91" t="s">
        <v>50</v>
      </c>
      <c r="S91" t="s">
        <v>2035</v>
      </c>
      <c r="T91" t="s">
        <v>2043</v>
      </c>
    </row>
    <row r="92" spans="1:20" ht="31.2" x14ac:dyDescent="0.3">
      <c r="A92">
        <v>78</v>
      </c>
      <c r="B92" t="s">
        <v>204</v>
      </c>
      <c r="C92" s="3" t="s">
        <v>205</v>
      </c>
      <c r="D92">
        <v>4500</v>
      </c>
      <c r="E92">
        <v>13536</v>
      </c>
      <c r="F92" s="4" t="s">
        <v>20</v>
      </c>
      <c r="G92" s="4">
        <f>ROUND((E92/D92*100),0)</f>
        <v>301</v>
      </c>
      <c r="H92">
        <v>330</v>
      </c>
      <c r="I92">
        <f>IF(G92=0,0,ROUND((E92/H92),2))</f>
        <v>41.02</v>
      </c>
      <c r="J92" t="s">
        <v>21</v>
      </c>
      <c r="K92" t="s">
        <v>22</v>
      </c>
      <c r="L92">
        <v>1523854800</v>
      </c>
      <c r="M92" s="8">
        <f>(((L92/60)/60)/124) + DATE(1970,1,1)</f>
        <v>28982.653225806451</v>
      </c>
      <c r="N92">
        <v>1523941200</v>
      </c>
      <c r="O92" s="8">
        <f>(((N92/60)/60)/124) + DATE(1970,1,1)</f>
        <v>28982.846774193549</v>
      </c>
      <c r="P92" t="b">
        <v>0</v>
      </c>
      <c r="Q92" t="b">
        <v>0</v>
      </c>
      <c r="R92" t="s">
        <v>206</v>
      </c>
      <c r="S92" t="s">
        <v>2047</v>
      </c>
      <c r="T92" t="s">
        <v>2059</v>
      </c>
    </row>
    <row r="93" spans="1:20" x14ac:dyDescent="0.3">
      <c r="A93">
        <v>109</v>
      </c>
      <c r="B93" t="s">
        <v>267</v>
      </c>
      <c r="C93" s="3" t="s">
        <v>268</v>
      </c>
      <c r="D93">
        <v>5200</v>
      </c>
      <c r="E93">
        <v>3079</v>
      </c>
      <c r="F93" s="4" t="s">
        <v>14</v>
      </c>
      <c r="G93" s="4">
        <f>ROUND((E93/D93*100),0)</f>
        <v>59</v>
      </c>
      <c r="H93">
        <v>60</v>
      </c>
      <c r="I93">
        <f>IF(G93=0,0,ROUND((E93/H93),2))</f>
        <v>51.32</v>
      </c>
      <c r="J93" t="s">
        <v>21</v>
      </c>
      <c r="K93" t="s">
        <v>22</v>
      </c>
      <c r="L93">
        <v>1389506400</v>
      </c>
      <c r="M93" s="8">
        <f>(((L93/60)/60)/124) + DATE(1970,1,1)</f>
        <v>28681.693548387098</v>
      </c>
      <c r="N93">
        <v>1389679200</v>
      </c>
      <c r="O93" s="8">
        <f>(((N93/60)/60)/124) + DATE(1970,1,1)</f>
        <v>28682.080645161292</v>
      </c>
      <c r="P93" t="b">
        <v>0</v>
      </c>
      <c r="Q93" t="b">
        <v>0</v>
      </c>
      <c r="R93" t="s">
        <v>269</v>
      </c>
      <c r="S93" t="s">
        <v>2041</v>
      </c>
      <c r="T93" t="s">
        <v>2060</v>
      </c>
    </row>
    <row r="94" spans="1:20" x14ac:dyDescent="0.3">
      <c r="A94">
        <v>80</v>
      </c>
      <c r="B94" t="s">
        <v>209</v>
      </c>
      <c r="C94" s="3" t="s">
        <v>210</v>
      </c>
      <c r="D94">
        <v>1100</v>
      </c>
      <c r="E94">
        <v>7012</v>
      </c>
      <c r="F94" s="4" t="s">
        <v>20</v>
      </c>
      <c r="G94" s="4">
        <f>ROUND((E94/D94*100),0)</f>
        <v>637</v>
      </c>
      <c r="H94">
        <v>127</v>
      </c>
      <c r="I94">
        <f>IF(G94=0,0,ROUND((E94/H94),2))</f>
        <v>55.21</v>
      </c>
      <c r="J94" t="s">
        <v>21</v>
      </c>
      <c r="K94" t="s">
        <v>22</v>
      </c>
      <c r="L94">
        <v>1503982800</v>
      </c>
      <c r="M94" s="8">
        <f>(((L94/60)/60)/124) + DATE(1970,1,1)</f>
        <v>28938.137096774193</v>
      </c>
      <c r="N94">
        <v>1506574800</v>
      </c>
      <c r="O94" s="8">
        <f>(((N94/60)/60)/124) + DATE(1970,1,1)</f>
        <v>28943.943548387098</v>
      </c>
      <c r="P94" t="b">
        <v>0</v>
      </c>
      <c r="Q94" t="b">
        <v>0</v>
      </c>
      <c r="R94" t="s">
        <v>89</v>
      </c>
      <c r="S94" t="s">
        <v>2050</v>
      </c>
      <c r="T94" t="s">
        <v>2051</v>
      </c>
    </row>
    <row r="95" spans="1:20" ht="31.2" x14ac:dyDescent="0.3">
      <c r="A95">
        <v>110</v>
      </c>
      <c r="B95" t="s">
        <v>270</v>
      </c>
      <c r="C95" s="3" t="s">
        <v>271</v>
      </c>
      <c r="D95">
        <v>142400</v>
      </c>
      <c r="E95">
        <v>21307</v>
      </c>
      <c r="F95" s="4" t="s">
        <v>14</v>
      </c>
      <c r="G95" s="4">
        <f>ROUND((E95/D95*100),0)</f>
        <v>15</v>
      </c>
      <c r="H95">
        <v>296</v>
      </c>
      <c r="I95">
        <f>IF(G95=0,0,ROUND((E95/H95),2))</f>
        <v>71.98</v>
      </c>
      <c r="J95" t="s">
        <v>21</v>
      </c>
      <c r="K95" t="s">
        <v>22</v>
      </c>
      <c r="L95">
        <v>1536642000</v>
      </c>
      <c r="M95" s="8">
        <f>(((L95/60)/60)/124) + DATE(1970,1,1)</f>
        <v>29011.298387096773</v>
      </c>
      <c r="N95">
        <v>1538283600</v>
      </c>
      <c r="O95" s="8">
        <f>(((N95/60)/60)/124) + DATE(1970,1,1)</f>
        <v>29014.975806451614</v>
      </c>
      <c r="P95" t="b">
        <v>0</v>
      </c>
      <c r="Q95" t="b">
        <v>0</v>
      </c>
      <c r="R95" t="s">
        <v>17</v>
      </c>
      <c r="S95" t="s">
        <v>2033</v>
      </c>
      <c r="T95" t="s">
        <v>2034</v>
      </c>
    </row>
    <row r="96" spans="1:20" x14ac:dyDescent="0.3">
      <c r="A96">
        <v>81</v>
      </c>
      <c r="B96" t="s">
        <v>211</v>
      </c>
      <c r="C96" s="3" t="s">
        <v>212</v>
      </c>
      <c r="D96">
        <v>16800</v>
      </c>
      <c r="E96">
        <v>37857</v>
      </c>
      <c r="F96" s="4" t="s">
        <v>20</v>
      </c>
      <c r="G96" s="4">
        <f>ROUND((E96/D96*100),0)</f>
        <v>225</v>
      </c>
      <c r="H96">
        <v>411</v>
      </c>
      <c r="I96">
        <f>IF(G96=0,0,ROUND((E96/H96),2))</f>
        <v>92.11</v>
      </c>
      <c r="J96" t="s">
        <v>21</v>
      </c>
      <c r="K96" t="s">
        <v>22</v>
      </c>
      <c r="L96">
        <v>1511416800</v>
      </c>
      <c r="M96" s="8">
        <f>(((L96/60)/60)/124) + DATE(1970,1,1)</f>
        <v>28954.790322580644</v>
      </c>
      <c r="N96">
        <v>1513576800</v>
      </c>
      <c r="O96" s="8">
        <f>(((N96/60)/60)/124) + DATE(1970,1,1)</f>
        <v>28959.629032258064</v>
      </c>
      <c r="P96" t="b">
        <v>0</v>
      </c>
      <c r="Q96" t="b">
        <v>0</v>
      </c>
      <c r="R96" t="s">
        <v>23</v>
      </c>
      <c r="S96" t="s">
        <v>2035</v>
      </c>
      <c r="T96" t="s">
        <v>2036</v>
      </c>
    </row>
    <row r="97" spans="1:20" x14ac:dyDescent="0.3">
      <c r="A97">
        <v>115</v>
      </c>
      <c r="B97" t="s">
        <v>280</v>
      </c>
      <c r="C97" s="3" t="s">
        <v>281</v>
      </c>
      <c r="D97">
        <v>166700</v>
      </c>
      <c r="E97">
        <v>145382</v>
      </c>
      <c r="F97" s="4" t="s">
        <v>14</v>
      </c>
      <c r="G97" s="4">
        <f>ROUND((E97/D97*100),0)</f>
        <v>87</v>
      </c>
      <c r="H97">
        <v>3304</v>
      </c>
      <c r="I97">
        <f>IF(G97=0,0,ROUND((E97/H97),2))</f>
        <v>44</v>
      </c>
      <c r="J97" t="s">
        <v>107</v>
      </c>
      <c r="K97" t="s">
        <v>108</v>
      </c>
      <c r="L97">
        <v>1510898400</v>
      </c>
      <c r="M97" s="8">
        <f>(((L97/60)/60)/124) + DATE(1970,1,1)</f>
        <v>28953.629032258064</v>
      </c>
      <c r="N97">
        <v>1513922400</v>
      </c>
      <c r="O97" s="8">
        <f>(((N97/60)/60)/124) + DATE(1970,1,1)</f>
        <v>28960.403225806451</v>
      </c>
      <c r="P97" t="b">
        <v>0</v>
      </c>
      <c r="Q97" t="b">
        <v>0</v>
      </c>
      <c r="R97" t="s">
        <v>119</v>
      </c>
      <c r="S97" t="s">
        <v>2047</v>
      </c>
      <c r="T97" t="s">
        <v>2053</v>
      </c>
    </row>
    <row r="98" spans="1:20" x14ac:dyDescent="0.3">
      <c r="A98">
        <v>82</v>
      </c>
      <c r="B98" t="s">
        <v>213</v>
      </c>
      <c r="C98" s="3" t="s">
        <v>214</v>
      </c>
      <c r="D98">
        <v>1000</v>
      </c>
      <c r="E98">
        <v>14973</v>
      </c>
      <c r="F98" s="4" t="s">
        <v>20</v>
      </c>
      <c r="G98" s="4">
        <f>ROUND((E98/D98*100),0)</f>
        <v>1497</v>
      </c>
      <c r="H98">
        <v>180</v>
      </c>
      <c r="I98">
        <f>IF(G98=0,0,ROUND((E98/H98),2))</f>
        <v>83.18</v>
      </c>
      <c r="J98" t="s">
        <v>40</v>
      </c>
      <c r="K98" t="s">
        <v>41</v>
      </c>
      <c r="L98">
        <v>1547704800</v>
      </c>
      <c r="M98" s="8">
        <f>(((L98/60)/60)/124) + DATE(1970,1,1)</f>
        <v>29036.080645161292</v>
      </c>
      <c r="N98">
        <v>1548309600</v>
      </c>
      <c r="O98" s="8">
        <f>(((N98/60)/60)/124) + DATE(1970,1,1)</f>
        <v>29037.43548387097</v>
      </c>
      <c r="P98" t="b">
        <v>0</v>
      </c>
      <c r="Q98" t="b">
        <v>1</v>
      </c>
      <c r="R98" t="s">
        <v>89</v>
      </c>
      <c r="S98" t="s">
        <v>2050</v>
      </c>
      <c r="T98" t="s">
        <v>2051</v>
      </c>
    </row>
    <row r="99" spans="1:20" ht="31.2" x14ac:dyDescent="0.3">
      <c r="A99">
        <v>84</v>
      </c>
      <c r="B99" t="s">
        <v>217</v>
      </c>
      <c r="C99" s="3" t="s">
        <v>218</v>
      </c>
      <c r="D99">
        <v>31400</v>
      </c>
      <c r="E99">
        <v>41564</v>
      </c>
      <c r="F99" s="4" t="s">
        <v>20</v>
      </c>
      <c r="G99" s="4">
        <f>ROUND((E99/D99*100),0)</f>
        <v>132</v>
      </c>
      <c r="H99">
        <v>374</v>
      </c>
      <c r="I99">
        <f>IF(G99=0,0,ROUND((E99/H99),2))</f>
        <v>111.13</v>
      </c>
      <c r="J99" t="s">
        <v>21</v>
      </c>
      <c r="K99" t="s">
        <v>22</v>
      </c>
      <c r="L99">
        <v>1343451600</v>
      </c>
      <c r="M99" s="8">
        <f>(((L99/60)/60)/124) + DATE(1970,1,1)</f>
        <v>28578.524193548386</v>
      </c>
      <c r="N99">
        <v>1344315600</v>
      </c>
      <c r="O99" s="8">
        <f>(((N99/60)/60)/124) + DATE(1970,1,1)</f>
        <v>28580.459677419356</v>
      </c>
      <c r="P99" t="b">
        <v>0</v>
      </c>
      <c r="Q99" t="b">
        <v>0</v>
      </c>
      <c r="R99" t="s">
        <v>65</v>
      </c>
      <c r="S99" t="s">
        <v>2037</v>
      </c>
      <c r="T99" t="s">
        <v>2046</v>
      </c>
    </row>
    <row r="100" spans="1:20" ht="31.2" x14ac:dyDescent="0.3">
      <c r="A100">
        <v>116</v>
      </c>
      <c r="B100" t="s">
        <v>282</v>
      </c>
      <c r="C100" s="3" t="s">
        <v>283</v>
      </c>
      <c r="D100">
        <v>7200</v>
      </c>
      <c r="E100">
        <v>6336</v>
      </c>
      <c r="F100" s="4" t="s">
        <v>14</v>
      </c>
      <c r="G100" s="4">
        <f>ROUND((E100/D100*100),0)</f>
        <v>88</v>
      </c>
      <c r="H100">
        <v>73</v>
      </c>
      <c r="I100">
        <f>IF(G100=0,0,ROUND((E100/H100),2))</f>
        <v>86.79</v>
      </c>
      <c r="J100" t="s">
        <v>21</v>
      </c>
      <c r="K100" t="s">
        <v>22</v>
      </c>
      <c r="L100">
        <v>1442552400</v>
      </c>
      <c r="M100" s="8">
        <f>(((L100/60)/60)/124) + DATE(1970,1,1)</f>
        <v>28800.524193548386</v>
      </c>
      <c r="N100">
        <v>1442638800</v>
      </c>
      <c r="O100" s="8">
        <f>(((N100/60)/60)/124) + DATE(1970,1,1)</f>
        <v>28800.717741935485</v>
      </c>
      <c r="P100" t="b">
        <v>0</v>
      </c>
      <c r="Q100" t="b">
        <v>0</v>
      </c>
      <c r="R100" t="s">
        <v>33</v>
      </c>
      <c r="S100" t="s">
        <v>2039</v>
      </c>
      <c r="T100" t="s">
        <v>2040</v>
      </c>
    </row>
    <row r="101" spans="1:20" x14ac:dyDescent="0.3">
      <c r="A101">
        <v>122</v>
      </c>
      <c r="B101" t="s">
        <v>295</v>
      </c>
      <c r="C101" s="3" t="s">
        <v>296</v>
      </c>
      <c r="D101">
        <v>136800</v>
      </c>
      <c r="E101">
        <v>88055</v>
      </c>
      <c r="F101" s="4" t="s">
        <v>14</v>
      </c>
      <c r="G101" s="4">
        <f>ROUND((E101/D101*100),0)</f>
        <v>64</v>
      </c>
      <c r="H101">
        <v>3387</v>
      </c>
      <c r="I101">
        <f>IF(G101=0,0,ROUND((E101/H101),2))</f>
        <v>26</v>
      </c>
      <c r="J101" t="s">
        <v>21</v>
      </c>
      <c r="K101" t="s">
        <v>22</v>
      </c>
      <c r="L101">
        <v>1417068000</v>
      </c>
      <c r="M101" s="8">
        <f>(((L101/60)/60)/124) + DATE(1970,1,1)</f>
        <v>28743.43548387097</v>
      </c>
      <c r="N101">
        <v>1419400800</v>
      </c>
      <c r="O101" s="8">
        <f>(((N101/60)/60)/124) + DATE(1970,1,1)</f>
        <v>28748.66129032258</v>
      </c>
      <c r="P101" t="b">
        <v>0</v>
      </c>
      <c r="Q101" t="b">
        <v>0</v>
      </c>
      <c r="R101" t="s">
        <v>119</v>
      </c>
      <c r="S101" t="s">
        <v>2047</v>
      </c>
      <c r="T101" t="s">
        <v>2053</v>
      </c>
    </row>
    <row r="102" spans="1:20" x14ac:dyDescent="0.3">
      <c r="A102">
        <v>85</v>
      </c>
      <c r="B102" t="s">
        <v>219</v>
      </c>
      <c r="C102" s="3" t="s">
        <v>220</v>
      </c>
      <c r="D102">
        <v>4900</v>
      </c>
      <c r="E102">
        <v>6430</v>
      </c>
      <c r="F102" s="4" t="s">
        <v>20</v>
      </c>
      <c r="G102" s="4">
        <f>ROUND((E102/D102*100),0)</f>
        <v>131</v>
      </c>
      <c r="H102">
        <v>71</v>
      </c>
      <c r="I102">
        <f>IF(G102=0,0,ROUND((E102/H102),2))</f>
        <v>90.56</v>
      </c>
      <c r="J102" t="s">
        <v>26</v>
      </c>
      <c r="K102" t="s">
        <v>27</v>
      </c>
      <c r="L102">
        <v>1315717200</v>
      </c>
      <c r="M102" s="8">
        <f>(((L102/60)/60)/124) + DATE(1970,1,1)</f>
        <v>28516.395161290322</v>
      </c>
      <c r="N102">
        <v>1316408400</v>
      </c>
      <c r="O102" s="8">
        <f>(((N102/60)/60)/124) + DATE(1970,1,1)</f>
        <v>28517.943548387098</v>
      </c>
      <c r="P102" t="b">
        <v>0</v>
      </c>
      <c r="Q102" t="b">
        <v>0</v>
      </c>
      <c r="R102" t="s">
        <v>60</v>
      </c>
      <c r="S102" t="s">
        <v>2035</v>
      </c>
      <c r="T102" t="s">
        <v>2045</v>
      </c>
    </row>
    <row r="103" spans="1:20" x14ac:dyDescent="0.3">
      <c r="A103">
        <v>123</v>
      </c>
      <c r="B103" t="s">
        <v>297</v>
      </c>
      <c r="C103" s="3" t="s">
        <v>298</v>
      </c>
      <c r="D103">
        <v>177700</v>
      </c>
      <c r="E103">
        <v>33092</v>
      </c>
      <c r="F103" s="4" t="s">
        <v>14</v>
      </c>
      <c r="G103" s="4">
        <f>ROUND((E103/D103*100),0)</f>
        <v>19</v>
      </c>
      <c r="H103">
        <v>662</v>
      </c>
      <c r="I103">
        <f>IF(G103=0,0,ROUND((E103/H103),2))</f>
        <v>49.99</v>
      </c>
      <c r="J103" t="s">
        <v>15</v>
      </c>
      <c r="K103" t="s">
        <v>16</v>
      </c>
      <c r="L103">
        <v>1448344800</v>
      </c>
      <c r="M103" s="8">
        <f>(((L103/60)/60)/124) + DATE(1970,1,1)</f>
        <v>28813.5</v>
      </c>
      <c r="N103">
        <v>1448604000</v>
      </c>
      <c r="O103" s="8">
        <f>(((N103/60)/60)/124) + DATE(1970,1,1)</f>
        <v>28814.080645161292</v>
      </c>
      <c r="P103" t="b">
        <v>1</v>
      </c>
      <c r="Q103" t="b">
        <v>0</v>
      </c>
      <c r="R103" t="s">
        <v>33</v>
      </c>
      <c r="S103" t="s">
        <v>2039</v>
      </c>
      <c r="T103" t="s">
        <v>2040</v>
      </c>
    </row>
    <row r="104" spans="1:20" x14ac:dyDescent="0.3">
      <c r="A104">
        <v>86</v>
      </c>
      <c r="B104" t="s">
        <v>221</v>
      </c>
      <c r="C104" s="3" t="s">
        <v>222</v>
      </c>
      <c r="D104">
        <v>7400</v>
      </c>
      <c r="E104">
        <v>12405</v>
      </c>
      <c r="F104" s="4" t="s">
        <v>20</v>
      </c>
      <c r="G104" s="4">
        <f>ROUND((E104/D104*100),0)</f>
        <v>168</v>
      </c>
      <c r="H104">
        <v>203</v>
      </c>
      <c r="I104">
        <f>IF(G104=0,0,ROUND((E104/H104),2))</f>
        <v>61.11</v>
      </c>
      <c r="J104" t="s">
        <v>21</v>
      </c>
      <c r="K104" t="s">
        <v>22</v>
      </c>
      <c r="L104">
        <v>1430715600</v>
      </c>
      <c r="M104" s="8">
        <f>(((L104/60)/60)/124) + DATE(1970,1,1)</f>
        <v>28774.008064516129</v>
      </c>
      <c r="N104">
        <v>1431838800</v>
      </c>
      <c r="O104" s="8">
        <f>(((N104/60)/60)/124) + DATE(1970,1,1)</f>
        <v>28776.524193548386</v>
      </c>
      <c r="P104" t="b">
        <v>1</v>
      </c>
      <c r="Q104" t="b">
        <v>0</v>
      </c>
      <c r="R104" t="s">
        <v>33</v>
      </c>
      <c r="S104" t="s">
        <v>2039</v>
      </c>
      <c r="T104" t="s">
        <v>2040</v>
      </c>
    </row>
    <row r="105" spans="1:20" x14ac:dyDescent="0.3">
      <c r="A105">
        <v>126</v>
      </c>
      <c r="B105" t="s">
        <v>303</v>
      </c>
      <c r="C105" s="3" t="s">
        <v>304</v>
      </c>
      <c r="D105">
        <v>180200</v>
      </c>
      <c r="E105">
        <v>69617</v>
      </c>
      <c r="F105" s="4" t="s">
        <v>14</v>
      </c>
      <c r="G105" s="4">
        <f>ROUND((E105/D105*100),0)</f>
        <v>39</v>
      </c>
      <c r="H105">
        <v>774</v>
      </c>
      <c r="I105">
        <f>IF(G105=0,0,ROUND((E105/H105),2))</f>
        <v>89.94</v>
      </c>
      <c r="J105" t="s">
        <v>21</v>
      </c>
      <c r="K105" t="s">
        <v>22</v>
      </c>
      <c r="L105">
        <v>1471150800</v>
      </c>
      <c r="M105" s="8">
        <f>(((L105/60)/60)/124) + DATE(1970,1,1)</f>
        <v>28864.58870967742</v>
      </c>
      <c r="N105">
        <v>1473570000</v>
      </c>
      <c r="O105" s="8">
        <f>(((N105/60)/60)/124) + DATE(1970,1,1)</f>
        <v>28870.008064516129</v>
      </c>
      <c r="P105" t="b">
        <v>0</v>
      </c>
      <c r="Q105" t="b">
        <v>1</v>
      </c>
      <c r="R105" t="s">
        <v>33</v>
      </c>
      <c r="S105" t="s">
        <v>2039</v>
      </c>
      <c r="T105" t="s">
        <v>2040</v>
      </c>
    </row>
    <row r="106" spans="1:20" x14ac:dyDescent="0.3">
      <c r="A106">
        <v>88</v>
      </c>
      <c r="B106" t="s">
        <v>225</v>
      </c>
      <c r="C106" s="3" t="s">
        <v>226</v>
      </c>
      <c r="D106">
        <v>4800</v>
      </c>
      <c r="E106">
        <v>12516</v>
      </c>
      <c r="F106" s="4" t="s">
        <v>20</v>
      </c>
      <c r="G106" s="4">
        <f>ROUND((E106/D106*100),0)</f>
        <v>261</v>
      </c>
      <c r="H106">
        <v>113</v>
      </c>
      <c r="I106">
        <f>IF(G106=0,0,ROUND((E106/H106),2))</f>
        <v>110.76</v>
      </c>
      <c r="J106" t="s">
        <v>21</v>
      </c>
      <c r="K106" t="s">
        <v>22</v>
      </c>
      <c r="L106">
        <v>1429160400</v>
      </c>
      <c r="M106" s="8">
        <f>(((L106/60)/60)/124) + DATE(1970,1,1)</f>
        <v>28770.524193548386</v>
      </c>
      <c r="N106">
        <v>1431061200</v>
      </c>
      <c r="O106" s="8">
        <f>(((N106/60)/60)/124) + DATE(1970,1,1)</f>
        <v>28774.782258064515</v>
      </c>
      <c r="P106" t="b">
        <v>0</v>
      </c>
      <c r="Q106" t="b">
        <v>0</v>
      </c>
      <c r="R106" t="s">
        <v>206</v>
      </c>
      <c r="S106" t="s">
        <v>2047</v>
      </c>
      <c r="T106" t="s">
        <v>2059</v>
      </c>
    </row>
    <row r="107" spans="1:20" x14ac:dyDescent="0.3">
      <c r="A107">
        <v>89</v>
      </c>
      <c r="B107" t="s">
        <v>227</v>
      </c>
      <c r="C107" s="3" t="s">
        <v>228</v>
      </c>
      <c r="D107">
        <v>3400</v>
      </c>
      <c r="E107">
        <v>8588</v>
      </c>
      <c r="F107" s="4" t="s">
        <v>20</v>
      </c>
      <c r="G107" s="4">
        <f>ROUND((E107/D107*100),0)</f>
        <v>253</v>
      </c>
      <c r="H107">
        <v>96</v>
      </c>
      <c r="I107">
        <f>IF(G107=0,0,ROUND((E107/H107),2))</f>
        <v>89.46</v>
      </c>
      <c r="J107" t="s">
        <v>21</v>
      </c>
      <c r="K107" t="s">
        <v>22</v>
      </c>
      <c r="L107">
        <v>1271307600</v>
      </c>
      <c r="M107" s="8">
        <f>(((L107/60)/60)/124) + DATE(1970,1,1)</f>
        <v>28416.91129032258</v>
      </c>
      <c r="N107">
        <v>1271480400</v>
      </c>
      <c r="O107" s="8">
        <f>(((N107/60)/60)/124) + DATE(1970,1,1)</f>
        <v>28417.298387096773</v>
      </c>
      <c r="P107" t="b">
        <v>0</v>
      </c>
      <c r="Q107" t="b">
        <v>0</v>
      </c>
      <c r="R107" t="s">
        <v>33</v>
      </c>
      <c r="S107" t="s">
        <v>2039</v>
      </c>
      <c r="T107" t="s">
        <v>2040</v>
      </c>
    </row>
    <row r="108" spans="1:20" ht="31.2" x14ac:dyDescent="0.3">
      <c r="A108">
        <v>92</v>
      </c>
      <c r="B108" t="s">
        <v>233</v>
      </c>
      <c r="C108" s="3" t="s">
        <v>234</v>
      </c>
      <c r="D108">
        <v>20000</v>
      </c>
      <c r="E108">
        <v>51775</v>
      </c>
      <c r="F108" s="4" t="s">
        <v>20</v>
      </c>
      <c r="G108" s="4">
        <f>ROUND((E108/D108*100),0)</f>
        <v>259</v>
      </c>
      <c r="H108">
        <v>498</v>
      </c>
      <c r="I108">
        <f>IF(G108=0,0,ROUND((E108/H108),2))</f>
        <v>103.97</v>
      </c>
      <c r="J108" t="s">
        <v>98</v>
      </c>
      <c r="K108" t="s">
        <v>99</v>
      </c>
      <c r="L108">
        <v>1277269200</v>
      </c>
      <c r="M108" s="8">
        <f>(((L108/60)/60)/124) + DATE(1970,1,1)</f>
        <v>28430.266129032258</v>
      </c>
      <c r="N108">
        <v>1277355600</v>
      </c>
      <c r="O108" s="8">
        <f>(((N108/60)/60)/124) + DATE(1970,1,1)</f>
        <v>28430.459677419356</v>
      </c>
      <c r="P108" t="b">
        <v>0</v>
      </c>
      <c r="Q108" t="b">
        <v>1</v>
      </c>
      <c r="R108" t="s">
        <v>89</v>
      </c>
      <c r="S108" t="s">
        <v>2050</v>
      </c>
      <c r="T108" t="s">
        <v>2051</v>
      </c>
    </row>
    <row r="109" spans="1:20" x14ac:dyDescent="0.3">
      <c r="A109">
        <v>127</v>
      </c>
      <c r="B109" t="s">
        <v>305</v>
      </c>
      <c r="C109" s="3" t="s">
        <v>306</v>
      </c>
      <c r="D109">
        <v>103200</v>
      </c>
      <c r="E109">
        <v>53067</v>
      </c>
      <c r="F109" s="4" t="s">
        <v>14</v>
      </c>
      <c r="G109" s="4">
        <f>ROUND((E109/D109*100),0)</f>
        <v>51</v>
      </c>
      <c r="H109">
        <v>672</v>
      </c>
      <c r="I109">
        <f>IF(G109=0,0,ROUND((E109/H109),2))</f>
        <v>78.97</v>
      </c>
      <c r="J109" t="s">
        <v>15</v>
      </c>
      <c r="K109" t="s">
        <v>16</v>
      </c>
      <c r="L109">
        <v>1273640400</v>
      </c>
      <c r="M109" s="8">
        <f>(((L109/60)/60)/124) + DATE(1970,1,1)</f>
        <v>28422.137096774193</v>
      </c>
      <c r="N109">
        <v>1273899600</v>
      </c>
      <c r="O109" s="8">
        <f>(((N109/60)/60)/124) + DATE(1970,1,1)</f>
        <v>28422.717741935485</v>
      </c>
      <c r="P109" t="b">
        <v>0</v>
      </c>
      <c r="Q109" t="b">
        <v>0</v>
      </c>
      <c r="R109" t="s">
        <v>33</v>
      </c>
      <c r="S109" t="s">
        <v>2039</v>
      </c>
      <c r="T109" t="s">
        <v>2040</v>
      </c>
    </row>
    <row r="110" spans="1:20" x14ac:dyDescent="0.3">
      <c r="A110">
        <v>134</v>
      </c>
      <c r="B110" t="s">
        <v>320</v>
      </c>
      <c r="C110" s="3" t="s">
        <v>321</v>
      </c>
      <c r="D110">
        <v>99500</v>
      </c>
      <c r="E110">
        <v>89288</v>
      </c>
      <c r="F110" s="4" t="s">
        <v>14</v>
      </c>
      <c r="G110" s="4">
        <f>ROUND((E110/D110*100),0)</f>
        <v>90</v>
      </c>
      <c r="H110">
        <v>940</v>
      </c>
      <c r="I110">
        <f>IF(G110=0,0,ROUND((E110/H110),2))</f>
        <v>94.99</v>
      </c>
      <c r="J110" t="s">
        <v>98</v>
      </c>
      <c r="K110" t="s">
        <v>99</v>
      </c>
      <c r="L110">
        <v>1308459600</v>
      </c>
      <c r="M110" s="8">
        <f>(((L110/60)/60)/124) + DATE(1970,1,1)</f>
        <v>28500.137096774193</v>
      </c>
      <c r="N110">
        <v>1312693200</v>
      </c>
      <c r="O110" s="8">
        <f>(((N110/60)/60)/124) + DATE(1970,1,1)</f>
        <v>28509.620967741936</v>
      </c>
      <c r="P110" t="b">
        <v>0</v>
      </c>
      <c r="Q110" t="b">
        <v>1</v>
      </c>
      <c r="R110" t="s">
        <v>42</v>
      </c>
      <c r="S110" t="s">
        <v>2041</v>
      </c>
      <c r="T110" t="s">
        <v>2042</v>
      </c>
    </row>
    <row r="111" spans="1:20" x14ac:dyDescent="0.3">
      <c r="A111">
        <v>94</v>
      </c>
      <c r="B111" t="s">
        <v>237</v>
      </c>
      <c r="C111" s="3" t="s">
        <v>238</v>
      </c>
      <c r="D111">
        <v>2900</v>
      </c>
      <c r="E111">
        <v>8807</v>
      </c>
      <c r="F111" s="4" t="s">
        <v>20</v>
      </c>
      <c r="G111" s="4">
        <f>ROUND((E111/D111*100),0)</f>
        <v>304</v>
      </c>
      <c r="H111">
        <v>180</v>
      </c>
      <c r="I111">
        <f>IF(G111=0,0,ROUND((E111/H111),2))</f>
        <v>48.93</v>
      </c>
      <c r="J111" t="s">
        <v>40</v>
      </c>
      <c r="K111" t="s">
        <v>41</v>
      </c>
      <c r="L111">
        <v>1554613200</v>
      </c>
      <c r="M111" s="8">
        <f>(((L111/60)/60)/124) + DATE(1970,1,1)</f>
        <v>29051.556451612902</v>
      </c>
      <c r="N111">
        <v>1555563600</v>
      </c>
      <c r="O111" s="8">
        <f>(((N111/60)/60)/124) + DATE(1970,1,1)</f>
        <v>29053.68548387097</v>
      </c>
      <c r="P111" t="b">
        <v>0</v>
      </c>
      <c r="Q111" t="b">
        <v>0</v>
      </c>
      <c r="R111" t="s">
        <v>28</v>
      </c>
      <c r="S111" t="s">
        <v>2037</v>
      </c>
      <c r="T111" t="s">
        <v>2038</v>
      </c>
    </row>
    <row r="112" spans="1:20" x14ac:dyDescent="0.3">
      <c r="A112">
        <v>135</v>
      </c>
      <c r="B112" t="s">
        <v>322</v>
      </c>
      <c r="C112" s="3" t="s">
        <v>323</v>
      </c>
      <c r="D112">
        <v>7700</v>
      </c>
      <c r="E112">
        <v>5488</v>
      </c>
      <c r="F112" s="4" t="s">
        <v>14</v>
      </c>
      <c r="G112" s="4">
        <f>ROUND((E112/D112*100),0)</f>
        <v>71</v>
      </c>
      <c r="H112">
        <v>117</v>
      </c>
      <c r="I112">
        <f>IF(G112=0,0,ROUND((E112/H112),2))</f>
        <v>46.91</v>
      </c>
      <c r="J112" t="s">
        <v>21</v>
      </c>
      <c r="K112" t="s">
        <v>22</v>
      </c>
      <c r="L112">
        <v>1362636000</v>
      </c>
      <c r="M112" s="8">
        <f>(((L112/60)/60)/124) + DATE(1970,1,1)</f>
        <v>28621.5</v>
      </c>
      <c r="N112">
        <v>1363064400</v>
      </c>
      <c r="O112" s="8">
        <f>(((N112/60)/60)/124) + DATE(1970,1,1)</f>
        <v>28622.459677419356</v>
      </c>
      <c r="P112" t="b">
        <v>0</v>
      </c>
      <c r="Q112" t="b">
        <v>1</v>
      </c>
      <c r="R112" t="s">
        <v>33</v>
      </c>
      <c r="S112" t="s">
        <v>2039</v>
      </c>
      <c r="T112" t="s">
        <v>2040</v>
      </c>
    </row>
    <row r="113" spans="1:20" ht="31.2" x14ac:dyDescent="0.3">
      <c r="A113">
        <v>95</v>
      </c>
      <c r="B113" t="s">
        <v>239</v>
      </c>
      <c r="C113" s="3" t="s">
        <v>240</v>
      </c>
      <c r="D113">
        <v>900</v>
      </c>
      <c r="E113">
        <v>1017</v>
      </c>
      <c r="F113" s="4" t="s">
        <v>20</v>
      </c>
      <c r="G113" s="4">
        <f>ROUND((E113/D113*100),0)</f>
        <v>113</v>
      </c>
      <c r="H113">
        <v>27</v>
      </c>
      <c r="I113">
        <f>IF(G113=0,0,ROUND((E113/H113),2))</f>
        <v>37.67</v>
      </c>
      <c r="J113" t="s">
        <v>21</v>
      </c>
      <c r="K113" t="s">
        <v>22</v>
      </c>
      <c r="L113">
        <v>1571029200</v>
      </c>
      <c r="M113" s="8">
        <f>(((L113/60)/60)/124) + DATE(1970,1,1)</f>
        <v>29088.330645161292</v>
      </c>
      <c r="N113">
        <v>1571634000</v>
      </c>
      <c r="O113" s="8">
        <f>(((N113/60)/60)/124) + DATE(1970,1,1)</f>
        <v>29089.68548387097</v>
      </c>
      <c r="P113" t="b">
        <v>0</v>
      </c>
      <c r="Q113" t="b">
        <v>0</v>
      </c>
      <c r="R113" t="s">
        <v>42</v>
      </c>
      <c r="S113" t="s">
        <v>2041</v>
      </c>
      <c r="T113" t="s">
        <v>2042</v>
      </c>
    </row>
    <row r="114" spans="1:20" x14ac:dyDescent="0.3">
      <c r="A114">
        <v>96</v>
      </c>
      <c r="B114" t="s">
        <v>241</v>
      </c>
      <c r="C114" s="3" t="s">
        <v>242</v>
      </c>
      <c r="D114">
        <v>69700</v>
      </c>
      <c r="E114">
        <v>151513</v>
      </c>
      <c r="F114" s="4" t="s">
        <v>20</v>
      </c>
      <c r="G114" s="4">
        <f>ROUND((E114/D114*100),0)</f>
        <v>217</v>
      </c>
      <c r="H114">
        <v>2331</v>
      </c>
      <c r="I114">
        <f>IF(G114=0,0,ROUND((E114/H114),2))</f>
        <v>65</v>
      </c>
      <c r="J114" t="s">
        <v>21</v>
      </c>
      <c r="K114" t="s">
        <v>22</v>
      </c>
      <c r="L114">
        <v>1299736800</v>
      </c>
      <c r="M114" s="8">
        <f>(((L114/60)/60)/124) + DATE(1970,1,1)</f>
        <v>28480.596774193549</v>
      </c>
      <c r="N114">
        <v>1300856400</v>
      </c>
      <c r="O114" s="8">
        <f>(((N114/60)/60)/124) + DATE(1970,1,1)</f>
        <v>28483.104838709678</v>
      </c>
      <c r="P114" t="b">
        <v>0</v>
      </c>
      <c r="Q114" t="b">
        <v>0</v>
      </c>
      <c r="R114" t="s">
        <v>33</v>
      </c>
      <c r="S114" t="s">
        <v>2039</v>
      </c>
      <c r="T114" t="s">
        <v>2040</v>
      </c>
    </row>
    <row r="115" spans="1:20" x14ac:dyDescent="0.3">
      <c r="A115">
        <v>355</v>
      </c>
      <c r="B115" t="s">
        <v>762</v>
      </c>
      <c r="C115" s="3" t="s">
        <v>763</v>
      </c>
      <c r="D115">
        <v>3800</v>
      </c>
      <c r="E115">
        <v>2241</v>
      </c>
      <c r="F115" s="4" t="s">
        <v>47</v>
      </c>
      <c r="G115" s="4">
        <f>ROUND((E115/D115*100),0)</f>
        <v>59</v>
      </c>
      <c r="H115">
        <v>86</v>
      </c>
      <c r="I115">
        <f>IF(G115=0,0,ROUND((E115/H115),2))</f>
        <v>26.06</v>
      </c>
      <c r="J115" t="s">
        <v>21</v>
      </c>
      <c r="K115" t="s">
        <v>22</v>
      </c>
      <c r="L115">
        <v>1485064800</v>
      </c>
      <c r="M115" s="8">
        <f>(((L115/60)/60)/124) + DATE(1970,1,1)</f>
        <v>28895.758064516129</v>
      </c>
      <c r="N115">
        <v>1488520800</v>
      </c>
      <c r="O115" s="8">
        <f>(((N115/60)/60)/124) + DATE(1970,1,1)</f>
        <v>28903.5</v>
      </c>
      <c r="P115" t="b">
        <v>0</v>
      </c>
      <c r="Q115" t="b">
        <v>0</v>
      </c>
      <c r="R115" t="s">
        <v>65</v>
      </c>
      <c r="S115" t="s">
        <v>2037</v>
      </c>
      <c r="T115" t="s">
        <v>2046</v>
      </c>
    </row>
    <row r="116" spans="1:20" x14ac:dyDescent="0.3">
      <c r="A116">
        <v>97</v>
      </c>
      <c r="B116" t="s">
        <v>243</v>
      </c>
      <c r="C116" s="3" t="s">
        <v>244</v>
      </c>
      <c r="D116">
        <v>1300</v>
      </c>
      <c r="E116">
        <v>12047</v>
      </c>
      <c r="F116" s="4" t="s">
        <v>20</v>
      </c>
      <c r="G116" s="4">
        <f>ROUND((E116/D116*100),0)</f>
        <v>927</v>
      </c>
      <c r="H116">
        <v>113</v>
      </c>
      <c r="I116">
        <f>IF(G116=0,0,ROUND((E116/H116),2))</f>
        <v>106.61</v>
      </c>
      <c r="J116" t="s">
        <v>21</v>
      </c>
      <c r="K116" t="s">
        <v>22</v>
      </c>
      <c r="L116">
        <v>1435208400</v>
      </c>
      <c r="M116" s="8">
        <f>(((L116/60)/60)/124) + DATE(1970,1,1)</f>
        <v>28784.072580645163</v>
      </c>
      <c r="N116">
        <v>1439874000</v>
      </c>
      <c r="O116" s="8">
        <f>(((N116/60)/60)/124) + DATE(1970,1,1)</f>
        <v>28794.524193548386</v>
      </c>
      <c r="P116" t="b">
        <v>0</v>
      </c>
      <c r="Q116" t="b">
        <v>0</v>
      </c>
      <c r="R116" t="s">
        <v>17</v>
      </c>
      <c r="S116" t="s">
        <v>2033</v>
      </c>
      <c r="T116" t="s">
        <v>2034</v>
      </c>
    </row>
    <row r="117" spans="1:20" ht="31.2" x14ac:dyDescent="0.3">
      <c r="A117">
        <v>138</v>
      </c>
      <c r="B117" t="s">
        <v>328</v>
      </c>
      <c r="C117" s="3" t="s">
        <v>329</v>
      </c>
      <c r="D117">
        <v>9600</v>
      </c>
      <c r="E117">
        <v>9216</v>
      </c>
      <c r="F117" s="4" t="s">
        <v>14</v>
      </c>
      <c r="G117" s="4">
        <f>ROUND((E117/D117*100),0)</f>
        <v>96</v>
      </c>
      <c r="H117">
        <v>115</v>
      </c>
      <c r="I117">
        <f>IF(G117=0,0,ROUND((E117/H117),2))</f>
        <v>80.14</v>
      </c>
      <c r="J117" t="s">
        <v>21</v>
      </c>
      <c r="K117" t="s">
        <v>22</v>
      </c>
      <c r="L117">
        <v>1348808400</v>
      </c>
      <c r="M117" s="8">
        <f>(((L117/60)/60)/124) + DATE(1970,1,1)</f>
        <v>28590.524193548386</v>
      </c>
      <c r="N117">
        <v>1349326800</v>
      </c>
      <c r="O117" s="8">
        <f>(((N117/60)/60)/124) + DATE(1970,1,1)</f>
        <v>28591.68548387097</v>
      </c>
      <c r="P117" t="b">
        <v>0</v>
      </c>
      <c r="Q117" t="b">
        <v>0</v>
      </c>
      <c r="R117" t="s">
        <v>292</v>
      </c>
      <c r="S117" t="s">
        <v>2050</v>
      </c>
      <c r="T117" t="s">
        <v>2061</v>
      </c>
    </row>
    <row r="118" spans="1:20" x14ac:dyDescent="0.3">
      <c r="A118">
        <v>139</v>
      </c>
      <c r="B118" t="s">
        <v>330</v>
      </c>
      <c r="C118" s="3" t="s">
        <v>331</v>
      </c>
      <c r="D118">
        <v>92100</v>
      </c>
      <c r="E118">
        <v>19246</v>
      </c>
      <c r="F118" s="4" t="s">
        <v>14</v>
      </c>
      <c r="G118" s="4">
        <f>ROUND((E118/D118*100),0)</f>
        <v>21</v>
      </c>
      <c r="H118">
        <v>326</v>
      </c>
      <c r="I118">
        <f>IF(G118=0,0,ROUND((E118/H118),2))</f>
        <v>59.04</v>
      </c>
      <c r="J118" t="s">
        <v>21</v>
      </c>
      <c r="K118" t="s">
        <v>22</v>
      </c>
      <c r="L118">
        <v>1429592400</v>
      </c>
      <c r="M118" s="8">
        <f>(((L118/60)/60)/124) + DATE(1970,1,1)</f>
        <v>28771.491935483871</v>
      </c>
      <c r="N118">
        <v>1430974800</v>
      </c>
      <c r="O118" s="8">
        <f>(((N118/60)/60)/124) + DATE(1970,1,1)</f>
        <v>28774.58870967742</v>
      </c>
      <c r="P118" t="b">
        <v>0</v>
      </c>
      <c r="Q118" t="b">
        <v>1</v>
      </c>
      <c r="R118" t="s">
        <v>65</v>
      </c>
      <c r="S118" t="s">
        <v>2037</v>
      </c>
      <c r="T118" t="s">
        <v>2046</v>
      </c>
    </row>
    <row r="119" spans="1:20" ht="31.2" x14ac:dyDescent="0.3">
      <c r="A119">
        <v>99</v>
      </c>
      <c r="B119" t="s">
        <v>247</v>
      </c>
      <c r="C119" s="3" t="s">
        <v>248</v>
      </c>
      <c r="D119">
        <v>7600</v>
      </c>
      <c r="E119">
        <v>14951</v>
      </c>
      <c r="F119" s="4" t="s">
        <v>20</v>
      </c>
      <c r="G119" s="4">
        <f>ROUND((E119/D119*100),0)</f>
        <v>197</v>
      </c>
      <c r="H119">
        <v>164</v>
      </c>
      <c r="I119">
        <f>IF(G119=0,0,ROUND((E119/H119),2))</f>
        <v>91.16</v>
      </c>
      <c r="J119" t="s">
        <v>21</v>
      </c>
      <c r="K119" t="s">
        <v>22</v>
      </c>
      <c r="L119">
        <v>1416895200</v>
      </c>
      <c r="M119" s="8">
        <f>(((L119/60)/60)/124) + DATE(1970,1,1)</f>
        <v>28743.048387096773</v>
      </c>
      <c r="N119">
        <v>1419400800</v>
      </c>
      <c r="O119" s="8">
        <f>(((N119/60)/60)/124) + DATE(1970,1,1)</f>
        <v>28748.66129032258</v>
      </c>
      <c r="P119" t="b">
        <v>0</v>
      </c>
      <c r="Q119" t="b">
        <v>0</v>
      </c>
      <c r="R119" t="s">
        <v>33</v>
      </c>
      <c r="S119" t="s">
        <v>2039</v>
      </c>
      <c r="T119" t="s">
        <v>2040</v>
      </c>
    </row>
    <row r="120" spans="1:20" x14ac:dyDescent="0.3">
      <c r="A120">
        <v>101</v>
      </c>
      <c r="B120" t="s">
        <v>251</v>
      </c>
      <c r="C120" s="3" t="s">
        <v>252</v>
      </c>
      <c r="D120">
        <v>900</v>
      </c>
      <c r="E120">
        <v>9193</v>
      </c>
      <c r="F120" s="4" t="s">
        <v>20</v>
      </c>
      <c r="G120" s="4">
        <f>ROUND((E120/D120*100),0)</f>
        <v>1021</v>
      </c>
      <c r="H120">
        <v>164</v>
      </c>
      <c r="I120">
        <f>IF(G120=0,0,ROUND((E120/H120),2))</f>
        <v>56.05</v>
      </c>
      <c r="J120" t="s">
        <v>21</v>
      </c>
      <c r="K120" t="s">
        <v>22</v>
      </c>
      <c r="L120">
        <v>1424498400</v>
      </c>
      <c r="M120" s="8">
        <f>(((L120/60)/60)/124) + DATE(1970,1,1)</f>
        <v>28760.080645161292</v>
      </c>
      <c r="N120">
        <v>1425103200</v>
      </c>
      <c r="O120" s="8">
        <f>(((N120/60)/60)/124) + DATE(1970,1,1)</f>
        <v>28761.43548387097</v>
      </c>
      <c r="P120" t="b">
        <v>0</v>
      </c>
      <c r="Q120" t="b">
        <v>1</v>
      </c>
      <c r="R120" t="s">
        <v>50</v>
      </c>
      <c r="S120" t="s">
        <v>2035</v>
      </c>
      <c r="T120" t="s">
        <v>2043</v>
      </c>
    </row>
    <row r="121" spans="1:20" x14ac:dyDescent="0.3">
      <c r="A121">
        <v>102</v>
      </c>
      <c r="B121" t="s">
        <v>253</v>
      </c>
      <c r="C121" s="3" t="s">
        <v>254</v>
      </c>
      <c r="D121">
        <v>3700</v>
      </c>
      <c r="E121">
        <v>10422</v>
      </c>
      <c r="F121" s="4" t="s">
        <v>20</v>
      </c>
      <c r="G121" s="4">
        <f>ROUND((E121/D121*100),0)</f>
        <v>282</v>
      </c>
      <c r="H121">
        <v>336</v>
      </c>
      <c r="I121">
        <f>IF(G121=0,0,ROUND((E121/H121),2))</f>
        <v>31.02</v>
      </c>
      <c r="J121" t="s">
        <v>21</v>
      </c>
      <c r="K121" t="s">
        <v>22</v>
      </c>
      <c r="L121">
        <v>1526274000</v>
      </c>
      <c r="M121" s="8">
        <f>(((L121/60)/60)/124) + DATE(1970,1,1)</f>
        <v>28988.072580645163</v>
      </c>
      <c r="N121">
        <v>1526878800</v>
      </c>
      <c r="O121" s="8">
        <f>(((N121/60)/60)/124) + DATE(1970,1,1)</f>
        <v>28989.427419354837</v>
      </c>
      <c r="P121" t="b">
        <v>0</v>
      </c>
      <c r="Q121" t="b">
        <v>1</v>
      </c>
      <c r="R121" t="s">
        <v>65</v>
      </c>
      <c r="S121" t="s">
        <v>2037</v>
      </c>
      <c r="T121" t="s">
        <v>2046</v>
      </c>
    </row>
    <row r="122" spans="1:20" x14ac:dyDescent="0.3">
      <c r="A122">
        <v>150</v>
      </c>
      <c r="B122" t="s">
        <v>352</v>
      </c>
      <c r="C122" s="3" t="s">
        <v>353</v>
      </c>
      <c r="D122">
        <v>100</v>
      </c>
      <c r="E122">
        <v>1</v>
      </c>
      <c r="F122" s="4" t="s">
        <v>14</v>
      </c>
      <c r="G122" s="4">
        <f>ROUND((E122/D122*100),0)</f>
        <v>1</v>
      </c>
      <c r="H122">
        <v>1</v>
      </c>
      <c r="I122">
        <f>IF(G122=0,0,ROUND((E122/H122),2))</f>
        <v>1</v>
      </c>
      <c r="J122" t="s">
        <v>21</v>
      </c>
      <c r="K122" t="s">
        <v>22</v>
      </c>
      <c r="L122">
        <v>1544940000</v>
      </c>
      <c r="M122" s="8">
        <f>(((L122/60)/60)/124) + DATE(1970,1,1)</f>
        <v>29029.887096774193</v>
      </c>
      <c r="N122">
        <v>1545026400</v>
      </c>
      <c r="O122" s="8">
        <f>(((N122/60)/60)/124) + DATE(1970,1,1)</f>
        <v>29030.080645161292</v>
      </c>
      <c r="P122" t="b">
        <v>0</v>
      </c>
      <c r="Q122" t="b">
        <v>0</v>
      </c>
      <c r="R122" t="s">
        <v>23</v>
      </c>
      <c r="S122" t="s">
        <v>2035</v>
      </c>
      <c r="T122" t="s">
        <v>2036</v>
      </c>
    </row>
    <row r="123" spans="1:20" x14ac:dyDescent="0.3">
      <c r="A123">
        <v>104</v>
      </c>
      <c r="B123" t="s">
        <v>257</v>
      </c>
      <c r="C123" s="3" t="s">
        <v>258</v>
      </c>
      <c r="D123">
        <v>119200</v>
      </c>
      <c r="E123">
        <v>170623</v>
      </c>
      <c r="F123" s="4" t="s">
        <v>20</v>
      </c>
      <c r="G123" s="4">
        <f>ROUND((E123/D123*100),0)</f>
        <v>143</v>
      </c>
      <c r="H123">
        <v>1917</v>
      </c>
      <c r="I123">
        <f>IF(G123=0,0,ROUND((E123/H123),2))</f>
        <v>89.01</v>
      </c>
      <c r="J123" t="s">
        <v>21</v>
      </c>
      <c r="K123" t="s">
        <v>22</v>
      </c>
      <c r="L123">
        <v>1495515600</v>
      </c>
      <c r="M123" s="8">
        <f>(((L123/60)/60)/124) + DATE(1970,1,1)</f>
        <v>28919.169354838708</v>
      </c>
      <c r="N123">
        <v>1495602000</v>
      </c>
      <c r="O123" s="8">
        <f>(((N123/60)/60)/124) + DATE(1970,1,1)</f>
        <v>28919.362903225807</v>
      </c>
      <c r="P123" t="b">
        <v>0</v>
      </c>
      <c r="Q123" t="b">
        <v>0</v>
      </c>
      <c r="R123" t="s">
        <v>60</v>
      </c>
      <c r="S123" t="s">
        <v>2035</v>
      </c>
      <c r="T123" t="s">
        <v>2045</v>
      </c>
    </row>
    <row r="124" spans="1:20" x14ac:dyDescent="0.3">
      <c r="A124">
        <v>105</v>
      </c>
      <c r="B124" t="s">
        <v>259</v>
      </c>
      <c r="C124" s="3" t="s">
        <v>260</v>
      </c>
      <c r="D124">
        <v>6800</v>
      </c>
      <c r="E124">
        <v>9829</v>
      </c>
      <c r="F124" s="4" t="s">
        <v>20</v>
      </c>
      <c r="G124" s="4">
        <f>ROUND((E124/D124*100),0)</f>
        <v>145</v>
      </c>
      <c r="H124">
        <v>95</v>
      </c>
      <c r="I124">
        <f>IF(G124=0,0,ROUND((E124/H124),2))</f>
        <v>103.46</v>
      </c>
      <c r="J124" t="s">
        <v>21</v>
      </c>
      <c r="K124" t="s">
        <v>22</v>
      </c>
      <c r="L124">
        <v>1364878800</v>
      </c>
      <c r="M124" s="8">
        <f>(((L124/60)/60)/124) + DATE(1970,1,1)</f>
        <v>28626.524193548386</v>
      </c>
      <c r="N124">
        <v>1366434000</v>
      </c>
      <c r="O124" s="8">
        <f>(((N124/60)/60)/124) + DATE(1970,1,1)</f>
        <v>28630.008064516129</v>
      </c>
      <c r="P124" t="b">
        <v>0</v>
      </c>
      <c r="Q124" t="b">
        <v>0</v>
      </c>
      <c r="R124" t="s">
        <v>28</v>
      </c>
      <c r="S124" t="s">
        <v>2037</v>
      </c>
      <c r="T124" t="s">
        <v>2038</v>
      </c>
    </row>
    <row r="125" spans="1:20" x14ac:dyDescent="0.3">
      <c r="A125">
        <v>151</v>
      </c>
      <c r="B125" t="s">
        <v>354</v>
      </c>
      <c r="C125" s="3" t="s">
        <v>355</v>
      </c>
      <c r="D125">
        <v>137200</v>
      </c>
      <c r="E125">
        <v>88037</v>
      </c>
      <c r="F125" s="4" t="s">
        <v>14</v>
      </c>
      <c r="G125" s="4">
        <f>ROUND((E125/D125*100),0)</f>
        <v>64</v>
      </c>
      <c r="H125">
        <v>1467</v>
      </c>
      <c r="I125">
        <f>IF(G125=0,0,ROUND((E125/H125),2))</f>
        <v>60.01</v>
      </c>
      <c r="J125" t="s">
        <v>21</v>
      </c>
      <c r="K125" t="s">
        <v>22</v>
      </c>
      <c r="L125">
        <v>1402290000</v>
      </c>
      <c r="M125" s="8">
        <f>(((L125/60)/60)/124) + DATE(1970,1,1)</f>
        <v>28710.330645161292</v>
      </c>
      <c r="N125">
        <v>1406696400</v>
      </c>
      <c r="O125" s="8">
        <f>(((N125/60)/60)/124) + DATE(1970,1,1)</f>
        <v>28720.201612903227</v>
      </c>
      <c r="P125" t="b">
        <v>0</v>
      </c>
      <c r="Q125" t="b">
        <v>0</v>
      </c>
      <c r="R125" t="s">
        <v>50</v>
      </c>
      <c r="S125" t="s">
        <v>2035</v>
      </c>
      <c r="T125" t="s">
        <v>2043</v>
      </c>
    </row>
    <row r="126" spans="1:20" x14ac:dyDescent="0.3">
      <c r="A126">
        <v>106</v>
      </c>
      <c r="B126" t="s">
        <v>261</v>
      </c>
      <c r="C126" s="3" t="s">
        <v>262</v>
      </c>
      <c r="D126">
        <v>3900</v>
      </c>
      <c r="E126">
        <v>14006</v>
      </c>
      <c r="F126" s="4" t="s">
        <v>20</v>
      </c>
      <c r="G126" s="4">
        <f>ROUND((E126/D126*100),0)</f>
        <v>359</v>
      </c>
      <c r="H126">
        <v>147</v>
      </c>
      <c r="I126">
        <f>IF(G126=0,0,ROUND((E126/H126),2))</f>
        <v>95.28</v>
      </c>
      <c r="J126" t="s">
        <v>21</v>
      </c>
      <c r="K126" t="s">
        <v>22</v>
      </c>
      <c r="L126">
        <v>1567918800</v>
      </c>
      <c r="M126" s="8">
        <f>(((L126/60)/60)/124) + DATE(1970,1,1)</f>
        <v>29081.362903225807</v>
      </c>
      <c r="N126">
        <v>1568350800</v>
      </c>
      <c r="O126" s="8">
        <f>(((N126/60)/60)/124) + DATE(1970,1,1)</f>
        <v>29082.330645161292</v>
      </c>
      <c r="P126" t="b">
        <v>0</v>
      </c>
      <c r="Q126" t="b">
        <v>0</v>
      </c>
      <c r="R126" t="s">
        <v>33</v>
      </c>
      <c r="S126" t="s">
        <v>2039</v>
      </c>
      <c r="T126" t="s">
        <v>2040</v>
      </c>
    </row>
    <row r="127" spans="1:20" ht="31.2" x14ac:dyDescent="0.3">
      <c r="A127">
        <v>107</v>
      </c>
      <c r="B127" t="s">
        <v>263</v>
      </c>
      <c r="C127" s="3" t="s">
        <v>264</v>
      </c>
      <c r="D127">
        <v>3500</v>
      </c>
      <c r="E127">
        <v>6527</v>
      </c>
      <c r="F127" s="4" t="s">
        <v>20</v>
      </c>
      <c r="G127" s="4">
        <f>ROUND((E127/D127*100),0)</f>
        <v>186</v>
      </c>
      <c r="H127">
        <v>86</v>
      </c>
      <c r="I127">
        <f>IF(G127=0,0,ROUND((E127/H127),2))</f>
        <v>75.900000000000006</v>
      </c>
      <c r="J127" t="s">
        <v>21</v>
      </c>
      <c r="K127" t="s">
        <v>22</v>
      </c>
      <c r="L127">
        <v>1524459600</v>
      </c>
      <c r="M127" s="8">
        <f>(((L127/60)/60)/124) + DATE(1970,1,1)</f>
        <v>28984.008064516129</v>
      </c>
      <c r="N127">
        <v>1525928400</v>
      </c>
      <c r="O127" s="8">
        <f>(((N127/60)/60)/124) + DATE(1970,1,1)</f>
        <v>28987.298387096773</v>
      </c>
      <c r="P127" t="b">
        <v>0</v>
      </c>
      <c r="Q127" t="b">
        <v>1</v>
      </c>
      <c r="R127" t="s">
        <v>33</v>
      </c>
      <c r="S127" t="s">
        <v>2039</v>
      </c>
      <c r="T127" t="s">
        <v>2040</v>
      </c>
    </row>
    <row r="128" spans="1:20" ht="31.2" x14ac:dyDescent="0.3">
      <c r="A128">
        <v>108</v>
      </c>
      <c r="B128" t="s">
        <v>265</v>
      </c>
      <c r="C128" s="3" t="s">
        <v>266</v>
      </c>
      <c r="D128">
        <v>1500</v>
      </c>
      <c r="E128">
        <v>8929</v>
      </c>
      <c r="F128" s="4" t="s">
        <v>20</v>
      </c>
      <c r="G128" s="4">
        <f>ROUND((E128/D128*100),0)</f>
        <v>595</v>
      </c>
      <c r="H128">
        <v>83</v>
      </c>
      <c r="I128">
        <f>IF(G128=0,0,ROUND((E128/H128),2))</f>
        <v>107.58</v>
      </c>
      <c r="J128" t="s">
        <v>21</v>
      </c>
      <c r="K128" t="s">
        <v>22</v>
      </c>
      <c r="L128">
        <v>1333688400</v>
      </c>
      <c r="M128" s="8">
        <f>(((L128/60)/60)/124) + DATE(1970,1,1)</f>
        <v>28556.653225806451</v>
      </c>
      <c r="N128">
        <v>1336885200</v>
      </c>
      <c r="O128" s="8">
        <f>(((N128/60)/60)/124) + DATE(1970,1,1)</f>
        <v>28563.81451612903</v>
      </c>
      <c r="P128" t="b">
        <v>0</v>
      </c>
      <c r="Q128" t="b">
        <v>0</v>
      </c>
      <c r="R128" t="s">
        <v>42</v>
      </c>
      <c r="S128" t="s">
        <v>2041</v>
      </c>
      <c r="T128" t="s">
        <v>2042</v>
      </c>
    </row>
    <row r="129" spans="1:20" x14ac:dyDescent="0.3">
      <c r="A129">
        <v>111</v>
      </c>
      <c r="B129" t="s">
        <v>272</v>
      </c>
      <c r="C129" s="3" t="s">
        <v>273</v>
      </c>
      <c r="D129">
        <v>61400</v>
      </c>
      <c r="E129">
        <v>73653</v>
      </c>
      <c r="F129" s="4" t="s">
        <v>20</v>
      </c>
      <c r="G129" s="4">
        <f>ROUND((E129/D129*100),0)</f>
        <v>120</v>
      </c>
      <c r="H129">
        <v>676</v>
      </c>
      <c r="I129">
        <f>IF(G129=0,0,ROUND((E129/H129),2))</f>
        <v>108.95</v>
      </c>
      <c r="J129" t="s">
        <v>21</v>
      </c>
      <c r="K129" t="s">
        <v>22</v>
      </c>
      <c r="L129">
        <v>1348290000</v>
      </c>
      <c r="M129" s="8">
        <f>(((L129/60)/60)/124) + DATE(1970,1,1)</f>
        <v>28589.362903225807</v>
      </c>
      <c r="N129">
        <v>1348808400</v>
      </c>
      <c r="O129" s="8">
        <f>(((N129/60)/60)/124) + DATE(1970,1,1)</f>
        <v>28590.524193548386</v>
      </c>
      <c r="P129" t="b">
        <v>0</v>
      </c>
      <c r="Q129" t="b">
        <v>0</v>
      </c>
      <c r="R129" t="s">
        <v>133</v>
      </c>
      <c r="S129" t="s">
        <v>2047</v>
      </c>
      <c r="T129" t="s">
        <v>2056</v>
      </c>
    </row>
    <row r="130" spans="1:20" x14ac:dyDescent="0.3">
      <c r="A130">
        <v>112</v>
      </c>
      <c r="B130" t="s">
        <v>274</v>
      </c>
      <c r="C130" s="3" t="s">
        <v>275</v>
      </c>
      <c r="D130">
        <v>4700</v>
      </c>
      <c r="E130">
        <v>12635</v>
      </c>
      <c r="F130" s="4" t="s">
        <v>20</v>
      </c>
      <c r="G130" s="4">
        <f>ROUND((E130/D130*100),0)</f>
        <v>269</v>
      </c>
      <c r="H130">
        <v>361</v>
      </c>
      <c r="I130">
        <f>IF(G130=0,0,ROUND((E130/H130),2))</f>
        <v>35</v>
      </c>
      <c r="J130" t="s">
        <v>26</v>
      </c>
      <c r="K130" t="s">
        <v>27</v>
      </c>
      <c r="L130">
        <v>1408856400</v>
      </c>
      <c r="M130" s="8">
        <f>(((L130/60)/60)/124) + DATE(1970,1,1)</f>
        <v>28725.040322580644</v>
      </c>
      <c r="N130">
        <v>1410152400</v>
      </c>
      <c r="O130" s="8">
        <f>(((N130/60)/60)/124) + DATE(1970,1,1)</f>
        <v>28727.943548387098</v>
      </c>
      <c r="P130" t="b">
        <v>0</v>
      </c>
      <c r="Q130" t="b">
        <v>0</v>
      </c>
      <c r="R130" t="s">
        <v>28</v>
      </c>
      <c r="S130" t="s">
        <v>2037</v>
      </c>
      <c r="T130" t="s">
        <v>2038</v>
      </c>
    </row>
    <row r="131" spans="1:20" x14ac:dyDescent="0.3">
      <c r="A131">
        <v>113</v>
      </c>
      <c r="B131" t="s">
        <v>276</v>
      </c>
      <c r="C131" s="3" t="s">
        <v>277</v>
      </c>
      <c r="D131">
        <v>3300</v>
      </c>
      <c r="E131">
        <v>12437</v>
      </c>
      <c r="F131" s="4" t="s">
        <v>20</v>
      </c>
      <c r="G131" s="4">
        <f>ROUND((E131/D131*100),0)</f>
        <v>377</v>
      </c>
      <c r="H131">
        <v>131</v>
      </c>
      <c r="I131">
        <f>IF(G131=0,0,ROUND((E131/H131),2))</f>
        <v>94.94</v>
      </c>
      <c r="J131" t="s">
        <v>21</v>
      </c>
      <c r="K131" t="s">
        <v>22</v>
      </c>
      <c r="L131">
        <v>1505192400</v>
      </c>
      <c r="M131" s="8">
        <f>(((L131/60)/60)/124) + DATE(1970,1,1)</f>
        <v>28940.846774193549</v>
      </c>
      <c r="N131">
        <v>1505797200</v>
      </c>
      <c r="O131" s="8">
        <f>(((N131/60)/60)/124) + DATE(1970,1,1)</f>
        <v>28942.201612903227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114</v>
      </c>
      <c r="B132" t="s">
        <v>278</v>
      </c>
      <c r="C132" s="3" t="s">
        <v>279</v>
      </c>
      <c r="D132">
        <v>1900</v>
      </c>
      <c r="E132">
        <v>13816</v>
      </c>
      <c r="F132" s="4" t="s">
        <v>20</v>
      </c>
      <c r="G132" s="4">
        <f>ROUND((E132/D132*100),0)</f>
        <v>727</v>
      </c>
      <c r="H132">
        <v>126</v>
      </c>
      <c r="I132">
        <f>IF(G132=0,0,ROUND((E132/H132),2))</f>
        <v>109.65</v>
      </c>
      <c r="J132" t="s">
        <v>21</v>
      </c>
      <c r="K132" t="s">
        <v>22</v>
      </c>
      <c r="L132">
        <v>1554786000</v>
      </c>
      <c r="M132" s="8">
        <f>(((L132/60)/60)/124) + DATE(1970,1,1)</f>
        <v>29051.943548387098</v>
      </c>
      <c r="N132">
        <v>1554872400</v>
      </c>
      <c r="O132" s="8">
        <f>(((N132/60)/60)/124) + DATE(1970,1,1)</f>
        <v>29052.137096774193</v>
      </c>
      <c r="P132" t="b">
        <v>0</v>
      </c>
      <c r="Q132" t="b">
        <v>1</v>
      </c>
      <c r="R132" t="s">
        <v>65</v>
      </c>
      <c r="S132" t="s">
        <v>2037</v>
      </c>
      <c r="T132" t="s">
        <v>2046</v>
      </c>
    </row>
    <row r="133" spans="1:20" x14ac:dyDescent="0.3">
      <c r="A133">
        <v>117</v>
      </c>
      <c r="B133" t="s">
        <v>284</v>
      </c>
      <c r="C133" s="3" t="s">
        <v>285</v>
      </c>
      <c r="D133">
        <v>4900</v>
      </c>
      <c r="E133">
        <v>8523</v>
      </c>
      <c r="F133" s="4" t="s">
        <v>20</v>
      </c>
      <c r="G133" s="4">
        <f>ROUND((E133/D133*100),0)</f>
        <v>174</v>
      </c>
      <c r="H133">
        <v>275</v>
      </c>
      <c r="I133">
        <f>IF(G133=0,0,ROUND((E133/H133),2))</f>
        <v>30.99</v>
      </c>
      <c r="J133" t="s">
        <v>21</v>
      </c>
      <c r="K133" t="s">
        <v>22</v>
      </c>
      <c r="L133">
        <v>1316667600</v>
      </c>
      <c r="M133" s="8">
        <f>(((L133/60)/60)/124) + DATE(1970,1,1)</f>
        <v>28518.524193548386</v>
      </c>
      <c r="N133">
        <v>1317186000</v>
      </c>
      <c r="O133" s="8">
        <f>(((N133/60)/60)/124) + DATE(1970,1,1)</f>
        <v>28519.68548387097</v>
      </c>
      <c r="P133" t="b">
        <v>0</v>
      </c>
      <c r="Q133" t="b">
        <v>0</v>
      </c>
      <c r="R133" t="s">
        <v>269</v>
      </c>
      <c r="S133" t="s">
        <v>2041</v>
      </c>
      <c r="T133" t="s">
        <v>2060</v>
      </c>
    </row>
    <row r="134" spans="1:20" x14ac:dyDescent="0.3">
      <c r="A134">
        <v>118</v>
      </c>
      <c r="B134" t="s">
        <v>286</v>
      </c>
      <c r="C134" s="3" t="s">
        <v>287</v>
      </c>
      <c r="D134">
        <v>5400</v>
      </c>
      <c r="E134">
        <v>6351</v>
      </c>
      <c r="F134" s="4" t="s">
        <v>20</v>
      </c>
      <c r="G134" s="4">
        <f>ROUND((E134/D134*100),0)</f>
        <v>118</v>
      </c>
      <c r="H134">
        <v>67</v>
      </c>
      <c r="I134">
        <f>IF(G134=0,0,ROUND((E134/H134),2))</f>
        <v>94.79</v>
      </c>
      <c r="J134" t="s">
        <v>21</v>
      </c>
      <c r="K134" t="s">
        <v>22</v>
      </c>
      <c r="L134">
        <v>1390716000</v>
      </c>
      <c r="M134" s="8">
        <f>(((L134/60)/60)/124) + DATE(1970,1,1)</f>
        <v>28684.403225806451</v>
      </c>
      <c r="N134">
        <v>1391234400</v>
      </c>
      <c r="O134" s="8">
        <f>(((N134/60)/60)/124) + DATE(1970,1,1)</f>
        <v>28685.56451612903</v>
      </c>
      <c r="P134" t="b">
        <v>0</v>
      </c>
      <c r="Q134" t="b">
        <v>0</v>
      </c>
      <c r="R134" t="s">
        <v>122</v>
      </c>
      <c r="S134" t="s">
        <v>2054</v>
      </c>
      <c r="T134" t="s">
        <v>2055</v>
      </c>
    </row>
    <row r="135" spans="1:20" ht="31.2" x14ac:dyDescent="0.3">
      <c r="A135">
        <v>119</v>
      </c>
      <c r="B135" t="s">
        <v>288</v>
      </c>
      <c r="C135" s="3" t="s">
        <v>289</v>
      </c>
      <c r="D135">
        <v>5000</v>
      </c>
      <c r="E135">
        <v>10748</v>
      </c>
      <c r="F135" s="4" t="s">
        <v>20</v>
      </c>
      <c r="G135" s="4">
        <f>ROUND((E135/D135*100),0)</f>
        <v>215</v>
      </c>
      <c r="H135">
        <v>154</v>
      </c>
      <c r="I135">
        <f>IF(G135=0,0,ROUND((E135/H135),2))</f>
        <v>69.790000000000006</v>
      </c>
      <c r="J135" t="s">
        <v>21</v>
      </c>
      <c r="K135" t="s">
        <v>22</v>
      </c>
      <c r="L135">
        <v>1402894800</v>
      </c>
      <c r="M135" s="8">
        <f>(((L135/60)/60)/124) + DATE(1970,1,1)</f>
        <v>28711.68548387097</v>
      </c>
      <c r="N135">
        <v>1404363600</v>
      </c>
      <c r="O135" s="8">
        <f>(((N135/60)/60)/124) + DATE(1970,1,1)</f>
        <v>28714.975806451614</v>
      </c>
      <c r="P135" t="b">
        <v>0</v>
      </c>
      <c r="Q135" t="b">
        <v>1</v>
      </c>
      <c r="R135" t="s">
        <v>42</v>
      </c>
      <c r="S135" t="s">
        <v>2041</v>
      </c>
      <c r="T135" t="s">
        <v>2042</v>
      </c>
    </row>
    <row r="136" spans="1:20" x14ac:dyDescent="0.3">
      <c r="A136">
        <v>120</v>
      </c>
      <c r="B136" t="s">
        <v>290</v>
      </c>
      <c r="C136" s="3" t="s">
        <v>291</v>
      </c>
      <c r="D136">
        <v>75100</v>
      </c>
      <c r="E136">
        <v>112272</v>
      </c>
      <c r="F136" s="4" t="s">
        <v>20</v>
      </c>
      <c r="G136" s="4">
        <f>ROUND((E136/D136*100),0)</f>
        <v>149</v>
      </c>
      <c r="H136">
        <v>1782</v>
      </c>
      <c r="I136">
        <f>IF(G136=0,0,ROUND((E136/H136),2))</f>
        <v>63</v>
      </c>
      <c r="J136" t="s">
        <v>21</v>
      </c>
      <c r="K136" t="s">
        <v>22</v>
      </c>
      <c r="L136">
        <v>1429246800</v>
      </c>
      <c r="M136" s="8">
        <f>(((L136/60)/60)/124) + DATE(1970,1,1)</f>
        <v>28770.717741935485</v>
      </c>
      <c r="N136">
        <v>1429592400</v>
      </c>
      <c r="O136" s="8">
        <f>(((N136/60)/60)/124) + DATE(1970,1,1)</f>
        <v>28771.491935483871</v>
      </c>
      <c r="P136" t="b">
        <v>0</v>
      </c>
      <c r="Q136" t="b">
        <v>1</v>
      </c>
      <c r="R136" t="s">
        <v>292</v>
      </c>
      <c r="S136" t="s">
        <v>2050</v>
      </c>
      <c r="T136" t="s">
        <v>2061</v>
      </c>
    </row>
    <row r="137" spans="1:20" x14ac:dyDescent="0.3">
      <c r="A137">
        <v>153</v>
      </c>
      <c r="B137" t="s">
        <v>358</v>
      </c>
      <c r="C137" s="3" t="s">
        <v>359</v>
      </c>
      <c r="D137">
        <v>189400</v>
      </c>
      <c r="E137">
        <v>176112</v>
      </c>
      <c r="F137" s="4" t="s">
        <v>14</v>
      </c>
      <c r="G137" s="4">
        <f>ROUND((E137/D137*100),0)</f>
        <v>93</v>
      </c>
      <c r="H137">
        <v>5681</v>
      </c>
      <c r="I137">
        <f>IF(G137=0,0,ROUND((E137/H137),2))</f>
        <v>31</v>
      </c>
      <c r="J137" t="s">
        <v>21</v>
      </c>
      <c r="K137" t="s">
        <v>22</v>
      </c>
      <c r="L137">
        <v>1350622800</v>
      </c>
      <c r="M137" s="8">
        <f>(((L137/60)/60)/124) + DATE(1970,1,1)</f>
        <v>28594.58870967742</v>
      </c>
      <c r="N137">
        <v>1351141200</v>
      </c>
      <c r="O137" s="8">
        <f>(((N137/60)/60)/124) + DATE(1970,1,1)</f>
        <v>28595.75</v>
      </c>
      <c r="P137" t="b">
        <v>0</v>
      </c>
      <c r="Q137" t="b">
        <v>0</v>
      </c>
      <c r="R137" t="s">
        <v>33</v>
      </c>
      <c r="S137" t="s">
        <v>2039</v>
      </c>
      <c r="T137" t="s">
        <v>2040</v>
      </c>
    </row>
    <row r="138" spans="1:20" x14ac:dyDescent="0.3">
      <c r="A138">
        <v>121</v>
      </c>
      <c r="B138" t="s">
        <v>293</v>
      </c>
      <c r="C138" s="3" t="s">
        <v>294</v>
      </c>
      <c r="D138">
        <v>45300</v>
      </c>
      <c r="E138">
        <v>99361</v>
      </c>
      <c r="F138" s="4" t="s">
        <v>20</v>
      </c>
      <c r="G138" s="4">
        <f>ROUND((E138/D138*100),0)</f>
        <v>219</v>
      </c>
      <c r="H138">
        <v>903</v>
      </c>
      <c r="I138">
        <f>IF(G138=0,0,ROUND((E138/H138),2))</f>
        <v>110.03</v>
      </c>
      <c r="J138" t="s">
        <v>21</v>
      </c>
      <c r="K138" t="s">
        <v>22</v>
      </c>
      <c r="L138">
        <v>1412485200</v>
      </c>
      <c r="M138" s="8">
        <f>(((L138/60)/60)/124) + DATE(1970,1,1)</f>
        <v>28733.169354838708</v>
      </c>
      <c r="N138">
        <v>1413608400</v>
      </c>
      <c r="O138" s="8">
        <f>(((N138/60)/60)/124) + DATE(1970,1,1)</f>
        <v>28735.68548387097</v>
      </c>
      <c r="P138" t="b">
        <v>0</v>
      </c>
      <c r="Q138" t="b">
        <v>0</v>
      </c>
      <c r="R138" t="s">
        <v>89</v>
      </c>
      <c r="S138" t="s">
        <v>2050</v>
      </c>
      <c r="T138" t="s">
        <v>2051</v>
      </c>
    </row>
    <row r="139" spans="1:20" x14ac:dyDescent="0.3">
      <c r="A139">
        <v>154</v>
      </c>
      <c r="B139" t="s">
        <v>360</v>
      </c>
      <c r="C139" s="3" t="s">
        <v>361</v>
      </c>
      <c r="D139">
        <v>171300</v>
      </c>
      <c r="E139">
        <v>100650</v>
      </c>
      <c r="F139" s="4" t="s">
        <v>14</v>
      </c>
      <c r="G139" s="4">
        <f>ROUND((E139/D139*100),0)</f>
        <v>59</v>
      </c>
      <c r="H139">
        <v>1059</v>
      </c>
      <c r="I139">
        <f>IF(G139=0,0,ROUND((E139/H139),2))</f>
        <v>95.04</v>
      </c>
      <c r="J139" t="s">
        <v>21</v>
      </c>
      <c r="K139" t="s">
        <v>22</v>
      </c>
      <c r="L139">
        <v>1463029200</v>
      </c>
      <c r="M139" s="8">
        <f>(((L139/60)/60)/124) + DATE(1970,1,1)</f>
        <v>28846.395161290322</v>
      </c>
      <c r="N139">
        <v>1465016400</v>
      </c>
      <c r="O139" s="8">
        <f>(((N139/60)/60)/124) + DATE(1970,1,1)</f>
        <v>28850.846774193549</v>
      </c>
      <c r="P139" t="b">
        <v>0</v>
      </c>
      <c r="Q139" t="b">
        <v>1</v>
      </c>
      <c r="R139" t="s">
        <v>60</v>
      </c>
      <c r="S139" t="s">
        <v>2035</v>
      </c>
      <c r="T139" t="s">
        <v>2045</v>
      </c>
    </row>
    <row r="140" spans="1:20" x14ac:dyDescent="0.3">
      <c r="A140">
        <v>155</v>
      </c>
      <c r="B140" t="s">
        <v>362</v>
      </c>
      <c r="C140" s="3" t="s">
        <v>363</v>
      </c>
      <c r="D140">
        <v>139500</v>
      </c>
      <c r="E140">
        <v>90706</v>
      </c>
      <c r="F140" s="4" t="s">
        <v>14</v>
      </c>
      <c r="G140" s="4">
        <f>ROUND((E140/D140*100),0)</f>
        <v>65</v>
      </c>
      <c r="H140">
        <v>1194</v>
      </c>
      <c r="I140">
        <f>IF(G140=0,0,ROUND((E140/H140),2))</f>
        <v>75.97</v>
      </c>
      <c r="J140" t="s">
        <v>21</v>
      </c>
      <c r="K140" t="s">
        <v>22</v>
      </c>
      <c r="L140">
        <v>1269493200</v>
      </c>
      <c r="M140" s="8">
        <f>(((L140/60)/60)/124) + DATE(1970,1,1)</f>
        <v>28412.846774193549</v>
      </c>
      <c r="N140">
        <v>1270789200</v>
      </c>
      <c r="O140" s="8">
        <f>(((N140/60)/60)/124) + DATE(1970,1,1)</f>
        <v>28415.75</v>
      </c>
      <c r="P140" t="b">
        <v>0</v>
      </c>
      <c r="Q140" t="b">
        <v>0</v>
      </c>
      <c r="R140" t="s">
        <v>33</v>
      </c>
      <c r="S140" t="s">
        <v>2039</v>
      </c>
      <c r="T140" t="s">
        <v>2040</v>
      </c>
    </row>
    <row r="141" spans="1:20" x14ac:dyDescent="0.3">
      <c r="A141">
        <v>124</v>
      </c>
      <c r="B141" t="s">
        <v>299</v>
      </c>
      <c r="C141" s="3" t="s">
        <v>300</v>
      </c>
      <c r="D141">
        <v>2600</v>
      </c>
      <c r="E141">
        <v>9562</v>
      </c>
      <c r="F141" s="4" t="s">
        <v>20</v>
      </c>
      <c r="G141" s="4">
        <f>ROUND((E141/D141*100),0)</f>
        <v>368</v>
      </c>
      <c r="H141">
        <v>94</v>
      </c>
      <c r="I141">
        <f>IF(G141=0,0,ROUND((E141/H141),2))</f>
        <v>101.72</v>
      </c>
      <c r="J141" t="s">
        <v>107</v>
      </c>
      <c r="K141" t="s">
        <v>108</v>
      </c>
      <c r="L141">
        <v>1557723600</v>
      </c>
      <c r="M141" s="8">
        <f>(((L141/60)/60)/124) + DATE(1970,1,1)</f>
        <v>29058.524193548386</v>
      </c>
      <c r="N141">
        <v>1562302800</v>
      </c>
      <c r="O141" s="8">
        <f>(((N141/60)/60)/124) + DATE(1970,1,1)</f>
        <v>29068.782258064515</v>
      </c>
      <c r="P141" t="b">
        <v>0</v>
      </c>
      <c r="Q141" t="b">
        <v>0</v>
      </c>
      <c r="R141" t="s">
        <v>122</v>
      </c>
      <c r="S141" t="s">
        <v>2054</v>
      </c>
      <c r="T141" t="s">
        <v>2055</v>
      </c>
    </row>
    <row r="142" spans="1:20" x14ac:dyDescent="0.3">
      <c r="A142">
        <v>157</v>
      </c>
      <c r="B142" t="s">
        <v>366</v>
      </c>
      <c r="C142" s="3" t="s">
        <v>367</v>
      </c>
      <c r="D142">
        <v>4200</v>
      </c>
      <c r="E142">
        <v>2212</v>
      </c>
      <c r="F142" s="4" t="s">
        <v>14</v>
      </c>
      <c r="G142" s="4">
        <f>ROUND((E142/D142*100),0)</f>
        <v>53</v>
      </c>
      <c r="H142">
        <v>30</v>
      </c>
      <c r="I142">
        <f>IF(G142=0,0,ROUND((E142/H142),2))</f>
        <v>73.73</v>
      </c>
      <c r="J142" t="s">
        <v>26</v>
      </c>
      <c r="K142" t="s">
        <v>27</v>
      </c>
      <c r="L142">
        <v>1388383200</v>
      </c>
      <c r="M142" s="8">
        <f>(((L142/60)/60)/124) + DATE(1970,1,1)</f>
        <v>28679.177419354837</v>
      </c>
      <c r="N142">
        <v>1389420000</v>
      </c>
      <c r="O142" s="8">
        <f>(((N142/60)/60)/124) + DATE(1970,1,1)</f>
        <v>28681.5</v>
      </c>
      <c r="P142" t="b">
        <v>0</v>
      </c>
      <c r="Q142" t="b">
        <v>0</v>
      </c>
      <c r="R142" t="s">
        <v>122</v>
      </c>
      <c r="S142" t="s">
        <v>2054</v>
      </c>
      <c r="T142" t="s">
        <v>2055</v>
      </c>
    </row>
    <row r="143" spans="1:20" x14ac:dyDescent="0.3">
      <c r="A143">
        <v>125</v>
      </c>
      <c r="B143" t="s">
        <v>301</v>
      </c>
      <c r="C143" s="3" t="s">
        <v>302</v>
      </c>
      <c r="D143">
        <v>5300</v>
      </c>
      <c r="E143">
        <v>8475</v>
      </c>
      <c r="F143" s="4" t="s">
        <v>20</v>
      </c>
      <c r="G143" s="4">
        <f>ROUND((E143/D143*100),0)</f>
        <v>160</v>
      </c>
      <c r="H143">
        <v>180</v>
      </c>
      <c r="I143">
        <f>IF(G143=0,0,ROUND((E143/H143),2))</f>
        <v>47.08</v>
      </c>
      <c r="J143" t="s">
        <v>21</v>
      </c>
      <c r="K143" t="s">
        <v>22</v>
      </c>
      <c r="L143">
        <v>1537333200</v>
      </c>
      <c r="M143" s="8">
        <f>(((L143/60)/60)/124) + DATE(1970,1,1)</f>
        <v>29012.846774193549</v>
      </c>
      <c r="N143">
        <v>1537678800</v>
      </c>
      <c r="O143" s="8">
        <f>(((N143/60)/60)/124) + DATE(1970,1,1)</f>
        <v>29013.620967741936</v>
      </c>
      <c r="P143" t="b">
        <v>0</v>
      </c>
      <c r="Q143" t="b">
        <v>0</v>
      </c>
      <c r="R143" t="s">
        <v>33</v>
      </c>
      <c r="S143" t="s">
        <v>2039</v>
      </c>
      <c r="T143" t="s">
        <v>2040</v>
      </c>
    </row>
    <row r="144" spans="1:20" x14ac:dyDescent="0.3">
      <c r="A144">
        <v>130</v>
      </c>
      <c r="B144" t="s">
        <v>311</v>
      </c>
      <c r="C144" s="3" t="s">
        <v>312</v>
      </c>
      <c r="D144">
        <v>9600</v>
      </c>
      <c r="E144">
        <v>14925</v>
      </c>
      <c r="F144" s="4" t="s">
        <v>20</v>
      </c>
      <c r="G144" s="4">
        <f>ROUND((E144/D144*100),0)</f>
        <v>155</v>
      </c>
      <c r="H144">
        <v>533</v>
      </c>
      <c r="I144">
        <f>IF(G144=0,0,ROUND((E144/H144),2))</f>
        <v>28</v>
      </c>
      <c r="J144" t="s">
        <v>36</v>
      </c>
      <c r="K144" t="s">
        <v>37</v>
      </c>
      <c r="L144">
        <v>1319605200</v>
      </c>
      <c r="M144" s="8">
        <f>(((L144/60)/60)/124) + DATE(1970,1,1)</f>
        <v>28525.104838709678</v>
      </c>
      <c r="N144">
        <v>1320991200</v>
      </c>
      <c r="O144" s="8">
        <f>(((N144/60)/60)/124) + DATE(1970,1,1)</f>
        <v>28528.209677419356</v>
      </c>
      <c r="P144" t="b">
        <v>0</v>
      </c>
      <c r="Q144" t="b">
        <v>0</v>
      </c>
      <c r="R144" t="s">
        <v>53</v>
      </c>
      <c r="S144" t="s">
        <v>2041</v>
      </c>
      <c r="T144" t="s">
        <v>2044</v>
      </c>
    </row>
    <row r="145" spans="1:20" ht="31.2" x14ac:dyDescent="0.3">
      <c r="A145">
        <v>161</v>
      </c>
      <c r="B145" t="s">
        <v>374</v>
      </c>
      <c r="C145" s="3" t="s">
        <v>375</v>
      </c>
      <c r="D145">
        <v>5500</v>
      </c>
      <c r="E145">
        <v>4300</v>
      </c>
      <c r="F145" s="4" t="s">
        <v>14</v>
      </c>
      <c r="G145" s="4">
        <f>ROUND((E145/D145*100),0)</f>
        <v>78</v>
      </c>
      <c r="H145">
        <v>75</v>
      </c>
      <c r="I145">
        <f>IF(G145=0,0,ROUND((E145/H145),2))</f>
        <v>57.33</v>
      </c>
      <c r="J145" t="s">
        <v>21</v>
      </c>
      <c r="K145" t="s">
        <v>22</v>
      </c>
      <c r="L145">
        <v>1442984400</v>
      </c>
      <c r="M145" s="8">
        <f>(((L145/60)/60)/124) + DATE(1970,1,1)</f>
        <v>28801.491935483871</v>
      </c>
      <c r="N145">
        <v>1443502800</v>
      </c>
      <c r="O145" s="8">
        <f>(((N145/60)/60)/124) + DATE(1970,1,1)</f>
        <v>28802.653225806451</v>
      </c>
      <c r="P145" t="b">
        <v>0</v>
      </c>
      <c r="Q145" t="b">
        <v>1</v>
      </c>
      <c r="R145" t="s">
        <v>28</v>
      </c>
      <c r="S145" t="s">
        <v>2037</v>
      </c>
      <c r="T145" t="s">
        <v>2038</v>
      </c>
    </row>
    <row r="146" spans="1:20" ht="31.2" x14ac:dyDescent="0.3">
      <c r="A146">
        <v>131</v>
      </c>
      <c r="B146" t="s">
        <v>313</v>
      </c>
      <c r="C146" s="3" t="s">
        <v>314</v>
      </c>
      <c r="D146">
        <v>164700</v>
      </c>
      <c r="E146">
        <v>166116</v>
      </c>
      <c r="F146" s="4" t="s">
        <v>20</v>
      </c>
      <c r="G146" s="4">
        <f>ROUND((E146/D146*100),0)</f>
        <v>101</v>
      </c>
      <c r="H146">
        <v>2443</v>
      </c>
      <c r="I146">
        <f>IF(G146=0,0,ROUND((E146/H146),2))</f>
        <v>68</v>
      </c>
      <c r="J146" t="s">
        <v>40</v>
      </c>
      <c r="K146" t="s">
        <v>41</v>
      </c>
      <c r="L146">
        <v>1385704800</v>
      </c>
      <c r="M146" s="8">
        <f>(((L146/60)/60)/124) + DATE(1970,1,1)</f>
        <v>28673.177419354837</v>
      </c>
      <c r="N146">
        <v>1386828000</v>
      </c>
      <c r="O146" s="8">
        <f>(((N146/60)/60)/124) + DATE(1970,1,1)</f>
        <v>28675.693548387098</v>
      </c>
      <c r="P146" t="b">
        <v>0</v>
      </c>
      <c r="Q146" t="b">
        <v>0</v>
      </c>
      <c r="R146" t="s">
        <v>28</v>
      </c>
      <c r="S146" t="s">
        <v>2037</v>
      </c>
      <c r="T146" t="s">
        <v>2038</v>
      </c>
    </row>
    <row r="147" spans="1:20" x14ac:dyDescent="0.3">
      <c r="A147">
        <v>132</v>
      </c>
      <c r="B147" t="s">
        <v>315</v>
      </c>
      <c r="C147" s="3" t="s">
        <v>316</v>
      </c>
      <c r="D147">
        <v>3300</v>
      </c>
      <c r="E147">
        <v>3834</v>
      </c>
      <c r="F147" s="4" t="s">
        <v>20</v>
      </c>
      <c r="G147" s="4">
        <f>ROUND((E147/D147*100),0)</f>
        <v>116</v>
      </c>
      <c r="H147">
        <v>89</v>
      </c>
      <c r="I147">
        <f>IF(G147=0,0,ROUND((E147/H147),2))</f>
        <v>43.08</v>
      </c>
      <c r="J147" t="s">
        <v>21</v>
      </c>
      <c r="K147" t="s">
        <v>22</v>
      </c>
      <c r="L147">
        <v>1515736800</v>
      </c>
      <c r="M147" s="8">
        <f>(((L147/60)/60)/124) + DATE(1970,1,1)</f>
        <v>28964.467741935485</v>
      </c>
      <c r="N147">
        <v>1517119200</v>
      </c>
      <c r="O147" s="8">
        <f>(((N147/60)/60)/124) + DATE(1970,1,1)</f>
        <v>28967.56451612903</v>
      </c>
      <c r="P147" t="b">
        <v>0</v>
      </c>
      <c r="Q147" t="b">
        <v>1</v>
      </c>
      <c r="R147" t="s">
        <v>33</v>
      </c>
      <c r="S147" t="s">
        <v>2039</v>
      </c>
      <c r="T147" t="s">
        <v>2040</v>
      </c>
    </row>
    <row r="148" spans="1:20" x14ac:dyDescent="0.3">
      <c r="A148">
        <v>133</v>
      </c>
      <c r="B148" t="s">
        <v>317</v>
      </c>
      <c r="C148" s="3" t="s">
        <v>318</v>
      </c>
      <c r="D148">
        <v>4500</v>
      </c>
      <c r="E148">
        <v>13985</v>
      </c>
      <c r="F148" s="4" t="s">
        <v>20</v>
      </c>
      <c r="G148" s="4">
        <f>ROUND((E148/D148*100),0)</f>
        <v>311</v>
      </c>
      <c r="H148">
        <v>159</v>
      </c>
      <c r="I148">
        <f>IF(G148=0,0,ROUND((E148/H148),2))</f>
        <v>87.96</v>
      </c>
      <c r="J148" t="s">
        <v>21</v>
      </c>
      <c r="K148" t="s">
        <v>22</v>
      </c>
      <c r="L148">
        <v>1313125200</v>
      </c>
      <c r="M148" s="8">
        <f>(((L148/60)/60)/124) + DATE(1970,1,1)</f>
        <v>28510.58870967742</v>
      </c>
      <c r="N148">
        <v>1315026000</v>
      </c>
      <c r="O148" s="8">
        <f>(((N148/60)/60)/124) + DATE(1970,1,1)</f>
        <v>28514.846774193549</v>
      </c>
      <c r="P148" t="b">
        <v>0</v>
      </c>
      <c r="Q148" t="b">
        <v>0</v>
      </c>
      <c r="R148" t="s">
        <v>319</v>
      </c>
      <c r="S148" t="s">
        <v>2035</v>
      </c>
      <c r="T148" t="s">
        <v>2062</v>
      </c>
    </row>
    <row r="149" spans="1:20" x14ac:dyDescent="0.3">
      <c r="A149">
        <v>137</v>
      </c>
      <c r="B149" t="s">
        <v>326</v>
      </c>
      <c r="C149" s="3" t="s">
        <v>327</v>
      </c>
      <c r="D149">
        <v>1800</v>
      </c>
      <c r="E149">
        <v>4712</v>
      </c>
      <c r="F149" s="4" t="s">
        <v>20</v>
      </c>
      <c r="G149" s="4">
        <f>ROUND((E149/D149*100),0)</f>
        <v>262</v>
      </c>
      <c r="H149">
        <v>50</v>
      </c>
      <c r="I149">
        <f>IF(G149=0,0,ROUND((E149/H149),2))</f>
        <v>94.24</v>
      </c>
      <c r="J149" t="s">
        <v>21</v>
      </c>
      <c r="K149" t="s">
        <v>22</v>
      </c>
      <c r="L149">
        <v>1286341200</v>
      </c>
      <c r="M149" s="8">
        <f>(((L149/60)/60)/124) + DATE(1970,1,1)</f>
        <v>28450.58870967742</v>
      </c>
      <c r="N149">
        <v>1286859600</v>
      </c>
      <c r="O149" s="8">
        <f>(((N149/60)/60)/124) + DATE(1970,1,1)</f>
        <v>28451.75</v>
      </c>
      <c r="P149" t="b">
        <v>0</v>
      </c>
      <c r="Q149" t="b">
        <v>0</v>
      </c>
      <c r="R149" t="s">
        <v>68</v>
      </c>
      <c r="S149" t="s">
        <v>2047</v>
      </c>
      <c r="T149" t="s">
        <v>2048</v>
      </c>
    </row>
    <row r="150" spans="1:20" ht="31.2" x14ac:dyDescent="0.3">
      <c r="A150">
        <v>140</v>
      </c>
      <c r="B150" t="s">
        <v>332</v>
      </c>
      <c r="C150" s="3" t="s">
        <v>333</v>
      </c>
      <c r="D150">
        <v>5500</v>
      </c>
      <c r="E150">
        <v>12274</v>
      </c>
      <c r="F150" s="4" t="s">
        <v>20</v>
      </c>
      <c r="G150" s="4">
        <f>ROUND((E150/D150*100),0)</f>
        <v>223</v>
      </c>
      <c r="H150">
        <v>186</v>
      </c>
      <c r="I150">
        <f>IF(G150=0,0,ROUND((E150/H150),2))</f>
        <v>65.989999999999995</v>
      </c>
      <c r="J150" t="s">
        <v>21</v>
      </c>
      <c r="K150" t="s">
        <v>22</v>
      </c>
      <c r="L150">
        <v>1519538400</v>
      </c>
      <c r="M150" s="8">
        <f>(((L150/60)/60)/124) + DATE(1970,1,1)</f>
        <v>28972.983870967742</v>
      </c>
      <c r="N150">
        <v>1519970400</v>
      </c>
      <c r="O150" s="8">
        <f>(((N150/60)/60)/124) + DATE(1970,1,1)</f>
        <v>28973.951612903227</v>
      </c>
      <c r="P150" t="b">
        <v>0</v>
      </c>
      <c r="Q150" t="b">
        <v>0</v>
      </c>
      <c r="R150" t="s">
        <v>42</v>
      </c>
      <c r="S150" t="s">
        <v>2041</v>
      </c>
      <c r="T150" t="s">
        <v>2042</v>
      </c>
    </row>
    <row r="151" spans="1:20" x14ac:dyDescent="0.3">
      <c r="A151">
        <v>141</v>
      </c>
      <c r="B151" t="s">
        <v>334</v>
      </c>
      <c r="C151" s="3" t="s">
        <v>335</v>
      </c>
      <c r="D151">
        <v>64300</v>
      </c>
      <c r="E151">
        <v>65323</v>
      </c>
      <c r="F151" s="4" t="s">
        <v>20</v>
      </c>
      <c r="G151" s="4">
        <f>ROUND((E151/D151*100),0)</f>
        <v>102</v>
      </c>
      <c r="H151">
        <v>1071</v>
      </c>
      <c r="I151">
        <f>IF(G151=0,0,ROUND((E151/H151),2))</f>
        <v>60.99</v>
      </c>
      <c r="J151" t="s">
        <v>21</v>
      </c>
      <c r="K151" t="s">
        <v>22</v>
      </c>
      <c r="L151">
        <v>1434085200</v>
      </c>
      <c r="M151" s="8">
        <f>(((L151/60)/60)/124) + DATE(1970,1,1)</f>
        <v>28781.556451612902</v>
      </c>
      <c r="N151">
        <v>1434603600</v>
      </c>
      <c r="O151" s="8">
        <f>(((N151/60)/60)/124) + DATE(1970,1,1)</f>
        <v>28782.717741935485</v>
      </c>
      <c r="P151" t="b">
        <v>0</v>
      </c>
      <c r="Q151" t="b">
        <v>0</v>
      </c>
      <c r="R151" t="s">
        <v>28</v>
      </c>
      <c r="S151" t="s">
        <v>2037</v>
      </c>
      <c r="T151" t="s">
        <v>2038</v>
      </c>
    </row>
    <row r="152" spans="1:20" ht="31.2" x14ac:dyDescent="0.3">
      <c r="A152">
        <v>142</v>
      </c>
      <c r="B152" t="s">
        <v>336</v>
      </c>
      <c r="C152" s="3" t="s">
        <v>337</v>
      </c>
      <c r="D152">
        <v>5000</v>
      </c>
      <c r="E152">
        <v>11502</v>
      </c>
      <c r="F152" s="4" t="s">
        <v>20</v>
      </c>
      <c r="G152" s="4">
        <f>ROUND((E152/D152*100),0)</f>
        <v>230</v>
      </c>
      <c r="H152">
        <v>117</v>
      </c>
      <c r="I152">
        <f>IF(G152=0,0,ROUND((E152/H152),2))</f>
        <v>98.31</v>
      </c>
      <c r="J152" t="s">
        <v>21</v>
      </c>
      <c r="K152" t="s">
        <v>22</v>
      </c>
      <c r="L152">
        <v>1333688400</v>
      </c>
      <c r="M152" s="8">
        <f>(((L152/60)/60)/124) + DATE(1970,1,1)</f>
        <v>28556.653225806451</v>
      </c>
      <c r="N152">
        <v>1337230800</v>
      </c>
      <c r="O152" s="8">
        <f>(((N152/60)/60)/124) + DATE(1970,1,1)</f>
        <v>28564.58870967742</v>
      </c>
      <c r="P152" t="b">
        <v>0</v>
      </c>
      <c r="Q152" t="b">
        <v>0</v>
      </c>
      <c r="R152" t="s">
        <v>28</v>
      </c>
      <c r="S152" t="s">
        <v>2037</v>
      </c>
      <c r="T152" t="s">
        <v>2038</v>
      </c>
    </row>
    <row r="153" spans="1:20" x14ac:dyDescent="0.3">
      <c r="A153">
        <v>143</v>
      </c>
      <c r="B153" t="s">
        <v>338</v>
      </c>
      <c r="C153" s="3" t="s">
        <v>339</v>
      </c>
      <c r="D153">
        <v>5400</v>
      </c>
      <c r="E153">
        <v>7322</v>
      </c>
      <c r="F153" s="4" t="s">
        <v>20</v>
      </c>
      <c r="G153" s="4">
        <f>ROUND((E153/D153*100),0)</f>
        <v>136</v>
      </c>
      <c r="H153">
        <v>70</v>
      </c>
      <c r="I153">
        <f>IF(G153=0,0,ROUND((E153/H153),2))</f>
        <v>104.6</v>
      </c>
      <c r="J153" t="s">
        <v>21</v>
      </c>
      <c r="K153" t="s">
        <v>22</v>
      </c>
      <c r="L153">
        <v>1277701200</v>
      </c>
      <c r="M153" s="8">
        <f>(((L153/60)/60)/124) + DATE(1970,1,1)</f>
        <v>28431.233870967742</v>
      </c>
      <c r="N153">
        <v>1279429200</v>
      </c>
      <c r="O153" s="8">
        <f>(((N153/60)/60)/124) + DATE(1970,1,1)</f>
        <v>28435.104838709678</v>
      </c>
      <c r="P153" t="b">
        <v>0</v>
      </c>
      <c r="Q153" t="b">
        <v>0</v>
      </c>
      <c r="R153" t="s">
        <v>60</v>
      </c>
      <c r="S153" t="s">
        <v>2035</v>
      </c>
      <c r="T153" t="s">
        <v>2045</v>
      </c>
    </row>
    <row r="154" spans="1:20" x14ac:dyDescent="0.3">
      <c r="A154">
        <v>144</v>
      </c>
      <c r="B154" t="s">
        <v>340</v>
      </c>
      <c r="C154" s="3" t="s">
        <v>341</v>
      </c>
      <c r="D154">
        <v>9000</v>
      </c>
      <c r="E154">
        <v>11619</v>
      </c>
      <c r="F154" s="4" t="s">
        <v>20</v>
      </c>
      <c r="G154" s="4">
        <f>ROUND((E154/D154*100),0)</f>
        <v>129</v>
      </c>
      <c r="H154">
        <v>135</v>
      </c>
      <c r="I154">
        <f>IF(G154=0,0,ROUND((E154/H154),2))</f>
        <v>86.07</v>
      </c>
      <c r="J154" t="s">
        <v>21</v>
      </c>
      <c r="K154" t="s">
        <v>22</v>
      </c>
      <c r="L154">
        <v>1560747600</v>
      </c>
      <c r="M154" s="8">
        <f>(((L154/60)/60)/124) + DATE(1970,1,1)</f>
        <v>29065.298387096773</v>
      </c>
      <c r="N154">
        <v>1561438800</v>
      </c>
      <c r="O154" s="8">
        <f>(((N154/60)/60)/124) + DATE(1970,1,1)</f>
        <v>29066.846774193549</v>
      </c>
      <c r="P154" t="b">
        <v>0</v>
      </c>
      <c r="Q154" t="b">
        <v>0</v>
      </c>
      <c r="R154" t="s">
        <v>33</v>
      </c>
      <c r="S154" t="s">
        <v>2039</v>
      </c>
      <c r="T154" t="s">
        <v>2040</v>
      </c>
    </row>
    <row r="155" spans="1:20" x14ac:dyDescent="0.3">
      <c r="A155">
        <v>168</v>
      </c>
      <c r="B155" t="s">
        <v>388</v>
      </c>
      <c r="C155" s="3" t="s">
        <v>389</v>
      </c>
      <c r="D155">
        <v>128100</v>
      </c>
      <c r="E155">
        <v>40107</v>
      </c>
      <c r="F155" s="4" t="s">
        <v>14</v>
      </c>
      <c r="G155" s="4">
        <f>ROUND((E155/D155*100),0)</f>
        <v>31</v>
      </c>
      <c r="H155">
        <v>955</v>
      </c>
      <c r="I155">
        <f>IF(G155=0,0,ROUND((E155/H155),2))</f>
        <v>42</v>
      </c>
      <c r="J155" t="s">
        <v>36</v>
      </c>
      <c r="K155" t="s">
        <v>37</v>
      </c>
      <c r="L155">
        <v>1550815200</v>
      </c>
      <c r="M155" s="8">
        <f>(((L155/60)/60)/124) + DATE(1970,1,1)</f>
        <v>29043.048387096773</v>
      </c>
      <c r="N155">
        <v>1552798800</v>
      </c>
      <c r="O155" s="8">
        <f>(((N155/60)/60)/124) + DATE(1970,1,1)</f>
        <v>29047.491935483871</v>
      </c>
      <c r="P155" t="b">
        <v>0</v>
      </c>
      <c r="Q155" t="b">
        <v>1</v>
      </c>
      <c r="R155" t="s">
        <v>60</v>
      </c>
      <c r="S155" t="s">
        <v>2035</v>
      </c>
      <c r="T155" t="s">
        <v>2045</v>
      </c>
    </row>
    <row r="156" spans="1:20" x14ac:dyDescent="0.3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4" t="s">
        <v>74</v>
      </c>
      <c r="G156" s="4">
        <f>ROUND((E156/D156*100),0)</f>
        <v>35</v>
      </c>
      <c r="H156">
        <v>90</v>
      </c>
      <c r="I156">
        <f>IF(G156=0,0,ROUND((E156/H156),2))</f>
        <v>35.909999999999997</v>
      </c>
      <c r="J156" t="s">
        <v>21</v>
      </c>
      <c r="K156" t="s">
        <v>22</v>
      </c>
      <c r="L156">
        <v>1285822800</v>
      </c>
      <c r="M156" s="8">
        <f>(((L156/60)/60)/124) + DATE(1970,1,1)</f>
        <v>28449.427419354837</v>
      </c>
      <c r="N156">
        <v>1287464400</v>
      </c>
      <c r="O156" s="8">
        <f>(((N156/60)/60)/124) + DATE(1970,1,1)</f>
        <v>28453.104838709678</v>
      </c>
      <c r="P156" t="b">
        <v>0</v>
      </c>
      <c r="Q156" t="b">
        <v>0</v>
      </c>
      <c r="R156" t="s">
        <v>33</v>
      </c>
      <c r="S156" t="s">
        <v>2039</v>
      </c>
      <c r="T156" t="s">
        <v>2040</v>
      </c>
    </row>
    <row r="157" spans="1:20" x14ac:dyDescent="0.3">
      <c r="A157">
        <v>170</v>
      </c>
      <c r="B157" t="s">
        <v>392</v>
      </c>
      <c r="C157" s="3" t="s">
        <v>393</v>
      </c>
      <c r="D157">
        <v>188100</v>
      </c>
      <c r="E157">
        <v>5528</v>
      </c>
      <c r="F157" s="4" t="s">
        <v>14</v>
      </c>
      <c r="G157" s="4">
        <f>ROUND((E157/D157*100),0)</f>
        <v>3</v>
      </c>
      <c r="H157">
        <v>67</v>
      </c>
      <c r="I157">
        <f>IF(G157=0,0,ROUND((E157/H157),2))</f>
        <v>82.51</v>
      </c>
      <c r="J157" t="s">
        <v>21</v>
      </c>
      <c r="K157" t="s">
        <v>22</v>
      </c>
      <c r="L157">
        <v>1501736400</v>
      </c>
      <c r="M157" s="8">
        <f>(((L157/60)/60)/124) + DATE(1970,1,1)</f>
        <v>28933.104838709678</v>
      </c>
      <c r="N157">
        <v>1502341200</v>
      </c>
      <c r="O157" s="8">
        <f>(((N157/60)/60)/124) + DATE(1970,1,1)</f>
        <v>28934.459677419356</v>
      </c>
      <c r="P157" t="b">
        <v>0</v>
      </c>
      <c r="Q157" t="b">
        <v>0</v>
      </c>
      <c r="R157" t="s">
        <v>60</v>
      </c>
      <c r="S157" t="s">
        <v>2035</v>
      </c>
      <c r="T157" t="s">
        <v>2045</v>
      </c>
    </row>
    <row r="158" spans="1:20" x14ac:dyDescent="0.3">
      <c r="A158">
        <v>145</v>
      </c>
      <c r="B158" t="s">
        <v>342</v>
      </c>
      <c r="C158" s="3" t="s">
        <v>343</v>
      </c>
      <c r="D158">
        <v>25000</v>
      </c>
      <c r="E158">
        <v>59128</v>
      </c>
      <c r="F158" s="4" t="s">
        <v>20</v>
      </c>
      <c r="G158" s="4">
        <f>ROUND((E158/D158*100),0)</f>
        <v>237</v>
      </c>
      <c r="H158">
        <v>768</v>
      </c>
      <c r="I158">
        <f>IF(G158=0,0,ROUND((E158/H158),2))</f>
        <v>76.989999999999995</v>
      </c>
      <c r="J158" t="s">
        <v>98</v>
      </c>
      <c r="K158" t="s">
        <v>99</v>
      </c>
      <c r="L158">
        <v>1410066000</v>
      </c>
      <c r="M158" s="8">
        <f>(((L158/60)/60)/124) + DATE(1970,1,1)</f>
        <v>28727.75</v>
      </c>
      <c r="N158">
        <v>1410498000</v>
      </c>
      <c r="O158" s="8">
        <f>(((N158/60)/60)/124) + DATE(1970,1,1)</f>
        <v>28728.717741935485</v>
      </c>
      <c r="P158" t="b">
        <v>0</v>
      </c>
      <c r="Q158" t="b">
        <v>0</v>
      </c>
      <c r="R158" t="s">
        <v>65</v>
      </c>
      <c r="S158" t="s">
        <v>2037</v>
      </c>
      <c r="T158" t="s">
        <v>2046</v>
      </c>
    </row>
    <row r="159" spans="1:20" ht="31.2" x14ac:dyDescent="0.3">
      <c r="A159">
        <v>147</v>
      </c>
      <c r="B159" t="s">
        <v>346</v>
      </c>
      <c r="C159" s="3" t="s">
        <v>347</v>
      </c>
      <c r="D159">
        <v>8300</v>
      </c>
      <c r="E159">
        <v>9337</v>
      </c>
      <c r="F159" s="4" t="s">
        <v>20</v>
      </c>
      <c r="G159" s="4">
        <f>ROUND((E159/D159*100),0)</f>
        <v>112</v>
      </c>
      <c r="H159">
        <v>199</v>
      </c>
      <c r="I159">
        <f>IF(G159=0,0,ROUND((E159/H159),2))</f>
        <v>46.92</v>
      </c>
      <c r="J159" t="s">
        <v>21</v>
      </c>
      <c r="K159" t="s">
        <v>22</v>
      </c>
      <c r="L159">
        <v>1465794000</v>
      </c>
      <c r="M159" s="8">
        <f>(((L159/60)/60)/124) + DATE(1970,1,1)</f>
        <v>28852.58870967742</v>
      </c>
      <c r="N159">
        <v>1466312400</v>
      </c>
      <c r="O159" s="8">
        <f>(((N159/60)/60)/124) + DATE(1970,1,1)</f>
        <v>28853.75</v>
      </c>
      <c r="P159" t="b">
        <v>0</v>
      </c>
      <c r="Q159" t="b">
        <v>1</v>
      </c>
      <c r="R159" t="s">
        <v>33</v>
      </c>
      <c r="S159" t="s">
        <v>2039</v>
      </c>
      <c r="T159" t="s">
        <v>2040</v>
      </c>
    </row>
    <row r="160" spans="1:20" x14ac:dyDescent="0.3">
      <c r="A160">
        <v>572</v>
      </c>
      <c r="B160" t="s">
        <v>1188</v>
      </c>
      <c r="C160" s="3" t="s">
        <v>1189</v>
      </c>
      <c r="D160">
        <v>9000</v>
      </c>
      <c r="E160">
        <v>4896</v>
      </c>
      <c r="F160" s="4" t="s">
        <v>74</v>
      </c>
      <c r="G160" s="4">
        <f>ROUND((E160/D160*100),0)</f>
        <v>54</v>
      </c>
      <c r="H160">
        <v>94</v>
      </c>
      <c r="I160">
        <f>IF(G160=0,0,ROUND((E160/H160),2))</f>
        <v>52.09</v>
      </c>
      <c r="J160" t="s">
        <v>21</v>
      </c>
      <c r="K160" t="s">
        <v>22</v>
      </c>
      <c r="L160">
        <v>1443416400</v>
      </c>
      <c r="M160" s="8">
        <f>(((L160/60)/60)/124) + DATE(1970,1,1)</f>
        <v>28802.459677419356</v>
      </c>
      <c r="N160">
        <v>1444798800</v>
      </c>
      <c r="O160" s="8">
        <f>(((N160/60)/60)/124) + DATE(1970,1,1)</f>
        <v>28805.556451612902</v>
      </c>
      <c r="P160" t="b">
        <v>0</v>
      </c>
      <c r="Q160" t="b">
        <v>1</v>
      </c>
      <c r="R160" t="s">
        <v>23</v>
      </c>
      <c r="S160" t="s">
        <v>2035</v>
      </c>
      <c r="T160" t="s">
        <v>2036</v>
      </c>
    </row>
    <row r="161" spans="1:20" ht="31.2" x14ac:dyDescent="0.3">
      <c r="A161">
        <v>171</v>
      </c>
      <c r="B161" t="s">
        <v>394</v>
      </c>
      <c r="C161" s="3" t="s">
        <v>395</v>
      </c>
      <c r="D161">
        <v>4900</v>
      </c>
      <c r="E161">
        <v>521</v>
      </c>
      <c r="F161" s="4" t="s">
        <v>14</v>
      </c>
      <c r="G161" s="4">
        <f>ROUND((E161/D161*100),0)</f>
        <v>11</v>
      </c>
      <c r="H161">
        <v>5</v>
      </c>
      <c r="I161">
        <f>IF(G161=0,0,ROUND((E161/H161),2))</f>
        <v>104.2</v>
      </c>
      <c r="J161" t="s">
        <v>21</v>
      </c>
      <c r="K161" t="s">
        <v>22</v>
      </c>
      <c r="L161">
        <v>1395291600</v>
      </c>
      <c r="M161" s="8">
        <f>(((L161/60)/60)/124) + DATE(1970,1,1)</f>
        <v>28694.653225806451</v>
      </c>
      <c r="N161">
        <v>1397192400</v>
      </c>
      <c r="O161" s="8">
        <f>(((N161/60)/60)/124) + DATE(1970,1,1)</f>
        <v>28698.91129032258</v>
      </c>
      <c r="P161" t="b">
        <v>0</v>
      </c>
      <c r="Q161" t="b">
        <v>0</v>
      </c>
      <c r="R161" t="s">
        <v>206</v>
      </c>
      <c r="S161" t="s">
        <v>2047</v>
      </c>
      <c r="T161" t="s">
        <v>2059</v>
      </c>
    </row>
    <row r="162" spans="1:20" x14ac:dyDescent="0.3">
      <c r="A162">
        <v>172</v>
      </c>
      <c r="B162" t="s">
        <v>396</v>
      </c>
      <c r="C162" s="3" t="s">
        <v>397</v>
      </c>
      <c r="D162">
        <v>800</v>
      </c>
      <c r="E162">
        <v>663</v>
      </c>
      <c r="F162" s="4" t="s">
        <v>14</v>
      </c>
      <c r="G162" s="4">
        <f>ROUND((E162/D162*100),0)</f>
        <v>83</v>
      </c>
      <c r="H162">
        <v>26</v>
      </c>
      <c r="I162">
        <f>IF(G162=0,0,ROUND((E162/H162),2))</f>
        <v>25.5</v>
      </c>
      <c r="J162" t="s">
        <v>21</v>
      </c>
      <c r="K162" t="s">
        <v>22</v>
      </c>
      <c r="L162">
        <v>1405746000</v>
      </c>
      <c r="M162" s="8">
        <f>(((L162/60)/60)/124) + DATE(1970,1,1)</f>
        <v>28718.072580645163</v>
      </c>
      <c r="N162">
        <v>1407042000</v>
      </c>
      <c r="O162" s="8">
        <f>(((N162/60)/60)/124) + DATE(1970,1,1)</f>
        <v>28720.975806451614</v>
      </c>
      <c r="P162" t="b">
        <v>0</v>
      </c>
      <c r="Q162" t="b">
        <v>1</v>
      </c>
      <c r="R162" t="s">
        <v>42</v>
      </c>
      <c r="S162" t="s">
        <v>2041</v>
      </c>
      <c r="T162" t="s">
        <v>2042</v>
      </c>
    </row>
    <row r="163" spans="1:20" x14ac:dyDescent="0.3">
      <c r="A163">
        <v>175</v>
      </c>
      <c r="B163" t="s">
        <v>402</v>
      </c>
      <c r="C163" s="3" t="s">
        <v>403</v>
      </c>
      <c r="D163">
        <v>181200</v>
      </c>
      <c r="E163">
        <v>47459</v>
      </c>
      <c r="F163" s="4" t="s">
        <v>14</v>
      </c>
      <c r="G163" s="4">
        <f>ROUND((E163/D163*100),0)</f>
        <v>26</v>
      </c>
      <c r="H163">
        <v>1130</v>
      </c>
      <c r="I163">
        <f>IF(G163=0,0,ROUND((E163/H163),2))</f>
        <v>42</v>
      </c>
      <c r="J163" t="s">
        <v>21</v>
      </c>
      <c r="K163" t="s">
        <v>22</v>
      </c>
      <c r="L163">
        <v>1472619600</v>
      </c>
      <c r="M163" s="8">
        <f>(((L163/60)/60)/124) + DATE(1970,1,1)</f>
        <v>28867.879032258064</v>
      </c>
      <c r="N163">
        <v>1474261200</v>
      </c>
      <c r="O163" s="8">
        <f>(((N163/60)/60)/124) + DATE(1970,1,1)</f>
        <v>28871.556451612902</v>
      </c>
      <c r="P163" t="b">
        <v>0</v>
      </c>
      <c r="Q163" t="b">
        <v>0</v>
      </c>
      <c r="R163" t="s">
        <v>33</v>
      </c>
      <c r="S163" t="s">
        <v>2039</v>
      </c>
      <c r="T163" t="s">
        <v>2040</v>
      </c>
    </row>
    <row r="164" spans="1:20" x14ac:dyDescent="0.3">
      <c r="A164">
        <v>148</v>
      </c>
      <c r="B164" t="s">
        <v>348</v>
      </c>
      <c r="C164" s="3" t="s">
        <v>349</v>
      </c>
      <c r="D164">
        <v>9300</v>
      </c>
      <c r="E164">
        <v>11255</v>
      </c>
      <c r="F164" s="4" t="s">
        <v>20</v>
      </c>
      <c r="G164" s="4">
        <f>ROUND((E164/D164*100),0)</f>
        <v>121</v>
      </c>
      <c r="H164">
        <v>107</v>
      </c>
      <c r="I164">
        <f>IF(G164=0,0,ROUND((E164/H164),2))</f>
        <v>105.19</v>
      </c>
      <c r="J164" t="s">
        <v>21</v>
      </c>
      <c r="K164" t="s">
        <v>22</v>
      </c>
      <c r="L164">
        <v>1500958800</v>
      </c>
      <c r="M164" s="8">
        <f>(((L164/60)/60)/124) + DATE(1970,1,1)</f>
        <v>28931.362903225807</v>
      </c>
      <c r="N164">
        <v>1501736400</v>
      </c>
      <c r="O164" s="8">
        <f>(((N164/60)/60)/124) + DATE(1970,1,1)</f>
        <v>28933.104838709678</v>
      </c>
      <c r="P164" t="b">
        <v>0</v>
      </c>
      <c r="Q164" t="b">
        <v>0</v>
      </c>
      <c r="R164" t="s">
        <v>65</v>
      </c>
      <c r="S164" t="s">
        <v>2037</v>
      </c>
      <c r="T164" t="s">
        <v>2046</v>
      </c>
    </row>
    <row r="165" spans="1:20" ht="31.2" x14ac:dyDescent="0.3">
      <c r="A165">
        <v>176</v>
      </c>
      <c r="B165" t="s">
        <v>404</v>
      </c>
      <c r="C165" s="3" t="s">
        <v>405</v>
      </c>
      <c r="D165">
        <v>115000</v>
      </c>
      <c r="E165">
        <v>86060</v>
      </c>
      <c r="F165" s="4" t="s">
        <v>14</v>
      </c>
      <c r="G165" s="4">
        <f>ROUND((E165/D165*100),0)</f>
        <v>75</v>
      </c>
      <c r="H165">
        <v>782</v>
      </c>
      <c r="I165">
        <f>IF(G165=0,0,ROUND((E165/H165),2))</f>
        <v>110.05</v>
      </c>
      <c r="J165" t="s">
        <v>21</v>
      </c>
      <c r="K165" t="s">
        <v>22</v>
      </c>
      <c r="L165">
        <v>1472878800</v>
      </c>
      <c r="M165" s="8">
        <f>(((L165/60)/60)/124) + DATE(1970,1,1)</f>
        <v>28868.459677419356</v>
      </c>
      <c r="N165">
        <v>1473656400</v>
      </c>
      <c r="O165" s="8">
        <f>(((N165/60)/60)/124) + DATE(1970,1,1)</f>
        <v>28870.201612903227</v>
      </c>
      <c r="P165" t="b">
        <v>0</v>
      </c>
      <c r="Q165" t="b">
        <v>0</v>
      </c>
      <c r="R165" t="s">
        <v>33</v>
      </c>
      <c r="S165" t="s">
        <v>2039</v>
      </c>
      <c r="T165" t="s">
        <v>2040</v>
      </c>
    </row>
    <row r="166" spans="1:20" x14ac:dyDescent="0.3">
      <c r="A166">
        <v>149</v>
      </c>
      <c r="B166" t="s">
        <v>350</v>
      </c>
      <c r="C166" s="3" t="s">
        <v>351</v>
      </c>
      <c r="D166">
        <v>6200</v>
      </c>
      <c r="E166">
        <v>13632</v>
      </c>
      <c r="F166" s="4" t="s">
        <v>20</v>
      </c>
      <c r="G166" s="4">
        <f>ROUND((E166/D166*100),0)</f>
        <v>220</v>
      </c>
      <c r="H166">
        <v>195</v>
      </c>
      <c r="I166">
        <f>IF(G166=0,0,ROUND((E166/H166),2))</f>
        <v>69.91</v>
      </c>
      <c r="J166" t="s">
        <v>21</v>
      </c>
      <c r="K166" t="s">
        <v>22</v>
      </c>
      <c r="L166">
        <v>1357020000</v>
      </c>
      <c r="M166" s="8">
        <f>(((L166/60)/60)/124) + DATE(1970,1,1)</f>
        <v>28608.919354838708</v>
      </c>
      <c r="N166">
        <v>1361512800</v>
      </c>
      <c r="O166" s="8">
        <f>(((N166/60)/60)/124) + DATE(1970,1,1)</f>
        <v>28618.983870967742</v>
      </c>
      <c r="P166" t="b">
        <v>0</v>
      </c>
      <c r="Q166" t="b">
        <v>0</v>
      </c>
      <c r="R166" t="s">
        <v>60</v>
      </c>
      <c r="S166" t="s">
        <v>2035</v>
      </c>
      <c r="T166" t="s">
        <v>2045</v>
      </c>
    </row>
    <row r="167" spans="1:20" x14ac:dyDescent="0.3">
      <c r="A167">
        <v>178</v>
      </c>
      <c r="B167" t="s">
        <v>408</v>
      </c>
      <c r="C167" s="3" t="s">
        <v>409</v>
      </c>
      <c r="D167">
        <v>7200</v>
      </c>
      <c r="E167">
        <v>6927</v>
      </c>
      <c r="F167" s="4" t="s">
        <v>14</v>
      </c>
      <c r="G167" s="4">
        <f>ROUND((E167/D167*100),0)</f>
        <v>96</v>
      </c>
      <c r="H167">
        <v>210</v>
      </c>
      <c r="I167">
        <f>IF(G167=0,0,ROUND((E167/H167),2))</f>
        <v>32.99</v>
      </c>
      <c r="J167" t="s">
        <v>21</v>
      </c>
      <c r="K167" t="s">
        <v>22</v>
      </c>
      <c r="L167">
        <v>1505970000</v>
      </c>
      <c r="M167" s="8">
        <f>(((L167/60)/60)/124) + DATE(1970,1,1)</f>
        <v>28942.58870967742</v>
      </c>
      <c r="N167">
        <v>1506747600</v>
      </c>
      <c r="O167" s="8">
        <f>(((N167/60)/60)/124) + DATE(1970,1,1)</f>
        <v>28944.330645161292</v>
      </c>
      <c r="P167" t="b">
        <v>0</v>
      </c>
      <c r="Q167" t="b">
        <v>0</v>
      </c>
      <c r="R167" t="s">
        <v>17</v>
      </c>
      <c r="S167" t="s">
        <v>2033</v>
      </c>
      <c r="T167" t="s">
        <v>2034</v>
      </c>
    </row>
    <row r="168" spans="1:20" x14ac:dyDescent="0.3">
      <c r="A168">
        <v>152</v>
      </c>
      <c r="B168" t="s">
        <v>356</v>
      </c>
      <c r="C168" s="3" t="s">
        <v>357</v>
      </c>
      <c r="D168">
        <v>41500</v>
      </c>
      <c r="E168">
        <v>175573</v>
      </c>
      <c r="F168" s="4" t="s">
        <v>20</v>
      </c>
      <c r="G168" s="4">
        <f>ROUND((E168/D168*100),0)</f>
        <v>423</v>
      </c>
      <c r="H168">
        <v>3376</v>
      </c>
      <c r="I168">
        <f>IF(G168=0,0,ROUND((E168/H168),2))</f>
        <v>52.01</v>
      </c>
      <c r="J168" t="s">
        <v>21</v>
      </c>
      <c r="K168" t="s">
        <v>22</v>
      </c>
      <c r="L168">
        <v>1487311200</v>
      </c>
      <c r="M168" s="8">
        <f>(((L168/60)/60)/124) + DATE(1970,1,1)</f>
        <v>28900.790322580644</v>
      </c>
      <c r="N168">
        <v>1487916000</v>
      </c>
      <c r="O168" s="8">
        <f>(((N168/60)/60)/124) + DATE(1970,1,1)</f>
        <v>28902.145161290322</v>
      </c>
      <c r="P168" t="b">
        <v>0</v>
      </c>
      <c r="Q168" t="b">
        <v>0</v>
      </c>
      <c r="R168" t="s">
        <v>60</v>
      </c>
      <c r="S168" t="s">
        <v>2035</v>
      </c>
      <c r="T168" t="s">
        <v>2045</v>
      </c>
    </row>
    <row r="169" spans="1:20" x14ac:dyDescent="0.3">
      <c r="A169">
        <v>181</v>
      </c>
      <c r="B169" t="s">
        <v>414</v>
      </c>
      <c r="C169" s="3" t="s">
        <v>415</v>
      </c>
      <c r="D169">
        <v>8600</v>
      </c>
      <c r="E169">
        <v>5315</v>
      </c>
      <c r="F169" s="4" t="s">
        <v>14</v>
      </c>
      <c r="G169" s="4">
        <f>ROUND((E169/D169*100),0)</f>
        <v>62</v>
      </c>
      <c r="H169">
        <v>136</v>
      </c>
      <c r="I169">
        <f>IF(G169=0,0,ROUND((E169/H169),2))</f>
        <v>39.08</v>
      </c>
      <c r="J169" t="s">
        <v>21</v>
      </c>
      <c r="K169" t="s">
        <v>22</v>
      </c>
      <c r="L169">
        <v>1507093200</v>
      </c>
      <c r="M169" s="8">
        <f>(((L169/60)/60)/124) + DATE(1970,1,1)</f>
        <v>28945.104838709678</v>
      </c>
      <c r="N169">
        <v>1508648400</v>
      </c>
      <c r="O169" s="8">
        <f>(((N169/60)/60)/124) + DATE(1970,1,1)</f>
        <v>28948.58870967742</v>
      </c>
      <c r="P169" t="b">
        <v>0</v>
      </c>
      <c r="Q169" t="b">
        <v>0</v>
      </c>
      <c r="R169" t="s">
        <v>28</v>
      </c>
      <c r="S169" t="s">
        <v>2037</v>
      </c>
      <c r="T169" t="s">
        <v>2038</v>
      </c>
    </row>
    <row r="170" spans="1:20" x14ac:dyDescent="0.3">
      <c r="A170">
        <v>158</v>
      </c>
      <c r="B170" t="s">
        <v>368</v>
      </c>
      <c r="C170" s="3" t="s">
        <v>369</v>
      </c>
      <c r="D170">
        <v>2100</v>
      </c>
      <c r="E170">
        <v>4640</v>
      </c>
      <c r="F170" s="4" t="s">
        <v>20</v>
      </c>
      <c r="G170" s="4">
        <f>ROUND((E170/D170*100),0)</f>
        <v>221</v>
      </c>
      <c r="H170">
        <v>41</v>
      </c>
      <c r="I170">
        <f>IF(G170=0,0,ROUND((E170/H170),2))</f>
        <v>113.17</v>
      </c>
      <c r="J170" t="s">
        <v>21</v>
      </c>
      <c r="K170" t="s">
        <v>22</v>
      </c>
      <c r="L170">
        <v>1449554400</v>
      </c>
      <c r="M170" s="8">
        <f>(((L170/60)/60)/124) + DATE(1970,1,1)</f>
        <v>28816.209677419356</v>
      </c>
      <c r="N170">
        <v>1449640800</v>
      </c>
      <c r="O170" s="8">
        <f>(((N170/60)/60)/124) + DATE(1970,1,1)</f>
        <v>28816.403225806451</v>
      </c>
      <c r="P170" t="b">
        <v>0</v>
      </c>
      <c r="Q170" t="b">
        <v>0</v>
      </c>
      <c r="R170" t="s">
        <v>23</v>
      </c>
      <c r="S170" t="s">
        <v>2035</v>
      </c>
      <c r="T170" t="s">
        <v>2036</v>
      </c>
    </row>
    <row r="171" spans="1:20" x14ac:dyDescent="0.3">
      <c r="A171">
        <v>159</v>
      </c>
      <c r="B171" t="s">
        <v>370</v>
      </c>
      <c r="C171" s="3" t="s">
        <v>371</v>
      </c>
      <c r="D171">
        <v>191200</v>
      </c>
      <c r="E171">
        <v>191222</v>
      </c>
      <c r="F171" s="4" t="s">
        <v>20</v>
      </c>
      <c r="G171" s="4">
        <f>ROUND((E171/D171*100),0)</f>
        <v>100</v>
      </c>
      <c r="H171">
        <v>1821</v>
      </c>
      <c r="I171">
        <f>IF(G171=0,0,ROUND((E171/H171),2))</f>
        <v>105.01</v>
      </c>
      <c r="J171" t="s">
        <v>21</v>
      </c>
      <c r="K171" t="s">
        <v>22</v>
      </c>
      <c r="L171">
        <v>1553662800</v>
      </c>
      <c r="M171" s="8">
        <f>(((L171/60)/60)/124) + DATE(1970,1,1)</f>
        <v>29049.427419354837</v>
      </c>
      <c r="N171">
        <v>1555218000</v>
      </c>
      <c r="O171" s="8">
        <f>(((N171/60)/60)/124) + DATE(1970,1,1)</f>
        <v>29052.91129032258</v>
      </c>
      <c r="P171" t="b">
        <v>0</v>
      </c>
      <c r="Q171" t="b">
        <v>1</v>
      </c>
      <c r="R171" t="s">
        <v>33</v>
      </c>
      <c r="S171" t="s">
        <v>2039</v>
      </c>
      <c r="T171" t="s">
        <v>2040</v>
      </c>
    </row>
    <row r="172" spans="1:20" x14ac:dyDescent="0.3">
      <c r="A172">
        <v>160</v>
      </c>
      <c r="B172" t="s">
        <v>372</v>
      </c>
      <c r="C172" s="3" t="s">
        <v>373</v>
      </c>
      <c r="D172">
        <v>8000</v>
      </c>
      <c r="E172">
        <v>12985</v>
      </c>
      <c r="F172" s="4" t="s">
        <v>20</v>
      </c>
      <c r="G172" s="4">
        <f>ROUND((E172/D172*100),0)</f>
        <v>162</v>
      </c>
      <c r="H172">
        <v>164</v>
      </c>
      <c r="I172">
        <f>IF(G172=0,0,ROUND((E172/H172),2))</f>
        <v>79.180000000000007</v>
      </c>
      <c r="J172" t="s">
        <v>21</v>
      </c>
      <c r="K172" t="s">
        <v>22</v>
      </c>
      <c r="L172">
        <v>1556341200</v>
      </c>
      <c r="M172" s="8">
        <f>(((L172/60)/60)/124) + DATE(1970,1,1)</f>
        <v>29055.427419354837</v>
      </c>
      <c r="N172">
        <v>1557723600</v>
      </c>
      <c r="O172" s="8">
        <f>(((N172/60)/60)/124) + DATE(1970,1,1)</f>
        <v>29058.524193548386</v>
      </c>
      <c r="P172" t="b">
        <v>0</v>
      </c>
      <c r="Q172" t="b">
        <v>0</v>
      </c>
      <c r="R172" t="s">
        <v>65</v>
      </c>
      <c r="S172" t="s">
        <v>2037</v>
      </c>
      <c r="T172" t="s">
        <v>2046</v>
      </c>
    </row>
    <row r="173" spans="1:20" ht="31.2" x14ac:dyDescent="0.3">
      <c r="A173">
        <v>162</v>
      </c>
      <c r="B173" t="s">
        <v>376</v>
      </c>
      <c r="C173" s="3" t="s">
        <v>377</v>
      </c>
      <c r="D173">
        <v>6100</v>
      </c>
      <c r="E173">
        <v>9134</v>
      </c>
      <c r="F173" s="4" t="s">
        <v>20</v>
      </c>
      <c r="G173" s="4">
        <f>ROUND((E173/D173*100),0)</f>
        <v>150</v>
      </c>
      <c r="H173">
        <v>157</v>
      </c>
      <c r="I173">
        <f>IF(G173=0,0,ROUND((E173/H173),2))</f>
        <v>58.18</v>
      </c>
      <c r="J173" t="s">
        <v>98</v>
      </c>
      <c r="K173" t="s">
        <v>99</v>
      </c>
      <c r="L173">
        <v>1544248800</v>
      </c>
      <c r="M173" s="8">
        <f>(((L173/60)/60)/124) + DATE(1970,1,1)</f>
        <v>29028.33870967742</v>
      </c>
      <c r="N173">
        <v>1546840800</v>
      </c>
      <c r="O173" s="8">
        <f>(((N173/60)/60)/124) + DATE(1970,1,1)</f>
        <v>29034.145161290322</v>
      </c>
      <c r="P173" t="b">
        <v>0</v>
      </c>
      <c r="Q173" t="b">
        <v>0</v>
      </c>
      <c r="R173" t="s">
        <v>23</v>
      </c>
      <c r="S173" t="s">
        <v>2035</v>
      </c>
      <c r="T173" t="s">
        <v>2036</v>
      </c>
    </row>
    <row r="174" spans="1:20" x14ac:dyDescent="0.3">
      <c r="A174">
        <v>163</v>
      </c>
      <c r="B174" t="s">
        <v>378</v>
      </c>
      <c r="C174" s="3" t="s">
        <v>379</v>
      </c>
      <c r="D174">
        <v>3500</v>
      </c>
      <c r="E174">
        <v>8864</v>
      </c>
      <c r="F174" s="4" t="s">
        <v>20</v>
      </c>
      <c r="G174" s="4">
        <f>ROUND((E174/D174*100),0)</f>
        <v>253</v>
      </c>
      <c r="H174">
        <v>246</v>
      </c>
      <c r="I174">
        <f>IF(G174=0,0,ROUND((E174/H174),2))</f>
        <v>36.03</v>
      </c>
      <c r="J174" t="s">
        <v>21</v>
      </c>
      <c r="K174" t="s">
        <v>22</v>
      </c>
      <c r="L174">
        <v>1508475600</v>
      </c>
      <c r="M174" s="8">
        <f>(((L174/60)/60)/124) + DATE(1970,1,1)</f>
        <v>28948.201612903227</v>
      </c>
      <c r="N174">
        <v>1512712800</v>
      </c>
      <c r="O174" s="8">
        <f>(((N174/60)/60)/124) + DATE(1970,1,1)</f>
        <v>28957.693548387098</v>
      </c>
      <c r="P174" t="b">
        <v>0</v>
      </c>
      <c r="Q174" t="b">
        <v>1</v>
      </c>
      <c r="R174" t="s">
        <v>122</v>
      </c>
      <c r="S174" t="s">
        <v>2054</v>
      </c>
      <c r="T174" t="s">
        <v>2055</v>
      </c>
    </row>
    <row r="175" spans="1:20" ht="31.2" x14ac:dyDescent="0.3">
      <c r="A175">
        <v>183</v>
      </c>
      <c r="B175" t="s">
        <v>418</v>
      </c>
      <c r="C175" s="3" t="s">
        <v>419</v>
      </c>
      <c r="D175">
        <v>5100</v>
      </c>
      <c r="E175">
        <v>3525</v>
      </c>
      <c r="F175" s="4" t="s">
        <v>14</v>
      </c>
      <c r="G175" s="4">
        <f>ROUND((E175/D175*100),0)</f>
        <v>69</v>
      </c>
      <c r="H175">
        <v>86</v>
      </c>
      <c r="I175">
        <f>IF(G175=0,0,ROUND((E175/H175),2))</f>
        <v>40.99</v>
      </c>
      <c r="J175" t="s">
        <v>15</v>
      </c>
      <c r="K175" t="s">
        <v>16</v>
      </c>
      <c r="L175">
        <v>1284008400</v>
      </c>
      <c r="M175" s="8">
        <f>(((L175/60)/60)/124) + DATE(1970,1,1)</f>
        <v>28445.362903225807</v>
      </c>
      <c r="N175">
        <v>1285131600</v>
      </c>
      <c r="O175" s="8">
        <f>(((N175/60)/60)/124) + DATE(1970,1,1)</f>
        <v>28447.879032258064</v>
      </c>
      <c r="P175" t="b">
        <v>0</v>
      </c>
      <c r="Q175" t="b">
        <v>0</v>
      </c>
      <c r="R175" t="s">
        <v>23</v>
      </c>
      <c r="S175" t="s">
        <v>2035</v>
      </c>
      <c r="T175" t="s">
        <v>2036</v>
      </c>
    </row>
    <row r="176" spans="1:20" x14ac:dyDescent="0.3">
      <c r="A176">
        <v>185</v>
      </c>
      <c r="B176" t="s">
        <v>422</v>
      </c>
      <c r="C176" s="3" t="s">
        <v>423</v>
      </c>
      <c r="D176">
        <v>1000</v>
      </c>
      <c r="E176">
        <v>718</v>
      </c>
      <c r="F176" s="4" t="s">
        <v>14</v>
      </c>
      <c r="G176" s="4">
        <f>ROUND((E176/D176*100),0)</f>
        <v>72</v>
      </c>
      <c r="H176">
        <v>19</v>
      </c>
      <c r="I176">
        <f>IF(G176=0,0,ROUND((E176/H176),2))</f>
        <v>37.79</v>
      </c>
      <c r="J176" t="s">
        <v>21</v>
      </c>
      <c r="K176" t="s">
        <v>22</v>
      </c>
      <c r="L176">
        <v>1526187600</v>
      </c>
      <c r="M176" s="8">
        <f>(((L176/60)/60)/124) + DATE(1970,1,1)</f>
        <v>28987.879032258064</v>
      </c>
      <c r="N176">
        <v>1527138000</v>
      </c>
      <c r="O176" s="8">
        <f>(((N176/60)/60)/124) + DATE(1970,1,1)</f>
        <v>28990.008064516129</v>
      </c>
      <c r="P176" t="b">
        <v>0</v>
      </c>
      <c r="Q176" t="b">
        <v>0</v>
      </c>
      <c r="R176" t="s">
        <v>269</v>
      </c>
      <c r="S176" t="s">
        <v>2041</v>
      </c>
      <c r="T176" t="s">
        <v>2060</v>
      </c>
    </row>
    <row r="177" spans="1:20" x14ac:dyDescent="0.3">
      <c r="A177">
        <v>164</v>
      </c>
      <c r="B177" t="s">
        <v>380</v>
      </c>
      <c r="C177" s="3" t="s">
        <v>381</v>
      </c>
      <c r="D177">
        <v>150500</v>
      </c>
      <c r="E177">
        <v>150755</v>
      </c>
      <c r="F177" s="4" t="s">
        <v>20</v>
      </c>
      <c r="G177" s="4">
        <f>ROUND((E177/D177*100),0)</f>
        <v>100</v>
      </c>
      <c r="H177">
        <v>1396</v>
      </c>
      <c r="I177">
        <f>IF(G177=0,0,ROUND((E177/H177),2))</f>
        <v>107.99</v>
      </c>
      <c r="J177" t="s">
        <v>21</v>
      </c>
      <c r="K177" t="s">
        <v>22</v>
      </c>
      <c r="L177">
        <v>1507438800</v>
      </c>
      <c r="M177" s="8">
        <f>(((L177/60)/60)/124) + DATE(1970,1,1)</f>
        <v>28945.879032258064</v>
      </c>
      <c r="N177">
        <v>1507525200</v>
      </c>
      <c r="O177" s="8">
        <f>(((N177/60)/60)/124) + DATE(1970,1,1)</f>
        <v>28946.072580645163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x14ac:dyDescent="0.3">
      <c r="A178">
        <v>917</v>
      </c>
      <c r="B178" t="s">
        <v>1866</v>
      </c>
      <c r="C178" s="3" t="s">
        <v>1867</v>
      </c>
      <c r="D178">
        <v>3600</v>
      </c>
      <c r="E178">
        <v>2097</v>
      </c>
      <c r="F178" s="4" t="s">
        <v>47</v>
      </c>
      <c r="G178" s="4">
        <f>ROUND((E178/D178*100),0)</f>
        <v>58</v>
      </c>
      <c r="H178">
        <v>27</v>
      </c>
      <c r="I178">
        <f>IF(G178=0,0,ROUND((E178/H178),2))</f>
        <v>77.67</v>
      </c>
      <c r="J178" t="s">
        <v>40</v>
      </c>
      <c r="K178" t="s">
        <v>41</v>
      </c>
      <c r="L178">
        <v>1309237200</v>
      </c>
      <c r="M178" s="8">
        <f>(((L178/60)/60)/124) + DATE(1970,1,1)</f>
        <v>28501.879032258064</v>
      </c>
      <c r="N178">
        <v>1311310800</v>
      </c>
      <c r="O178" s="8">
        <f>(((N178/60)/60)/124) + DATE(1970,1,1)</f>
        <v>28506.524193548386</v>
      </c>
      <c r="P178" t="b">
        <v>0</v>
      </c>
      <c r="Q178" t="b">
        <v>1</v>
      </c>
      <c r="R178" t="s">
        <v>100</v>
      </c>
      <c r="S178" t="s">
        <v>2041</v>
      </c>
      <c r="T178" t="s">
        <v>2052</v>
      </c>
    </row>
    <row r="179" spans="1:20" x14ac:dyDescent="0.3">
      <c r="A179">
        <v>186</v>
      </c>
      <c r="B179" t="s">
        <v>424</v>
      </c>
      <c r="C179" s="3" t="s">
        <v>425</v>
      </c>
      <c r="D179">
        <v>88800</v>
      </c>
      <c r="E179">
        <v>28358</v>
      </c>
      <c r="F179" s="4" t="s">
        <v>14</v>
      </c>
      <c r="G179" s="4">
        <f>ROUND((E179/D179*100),0)</f>
        <v>32</v>
      </c>
      <c r="H179">
        <v>886</v>
      </c>
      <c r="I179">
        <f>IF(G179=0,0,ROUND((E179/H179),2))</f>
        <v>32.01</v>
      </c>
      <c r="J179" t="s">
        <v>21</v>
      </c>
      <c r="K179" t="s">
        <v>22</v>
      </c>
      <c r="L179">
        <v>1400821200</v>
      </c>
      <c r="M179" s="8">
        <f>(((L179/60)/60)/124) + DATE(1970,1,1)</f>
        <v>28707.040322580644</v>
      </c>
      <c r="N179">
        <v>1402117200</v>
      </c>
      <c r="O179" s="8">
        <f>(((N179/60)/60)/124) + DATE(1970,1,1)</f>
        <v>28709.943548387098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165</v>
      </c>
      <c r="B180" t="s">
        <v>382</v>
      </c>
      <c r="C180" s="3" t="s">
        <v>383</v>
      </c>
      <c r="D180">
        <v>90400</v>
      </c>
      <c r="E180">
        <v>110279</v>
      </c>
      <c r="F180" s="4" t="s">
        <v>20</v>
      </c>
      <c r="G180" s="4">
        <f>ROUND((E180/D180*100),0)</f>
        <v>122</v>
      </c>
      <c r="H180">
        <v>2506</v>
      </c>
      <c r="I180">
        <f>IF(G180=0,0,ROUND((E180/H180),2))</f>
        <v>44.01</v>
      </c>
      <c r="J180" t="s">
        <v>21</v>
      </c>
      <c r="K180" t="s">
        <v>22</v>
      </c>
      <c r="L180">
        <v>1501563600</v>
      </c>
      <c r="M180" s="8">
        <f>(((L180/60)/60)/124) + DATE(1970,1,1)</f>
        <v>28932.717741935485</v>
      </c>
      <c r="N180">
        <v>1504328400</v>
      </c>
      <c r="O180" s="8">
        <f>(((N180/60)/60)/124) + DATE(1970,1,1)</f>
        <v>28938.91129032258</v>
      </c>
      <c r="P180" t="b">
        <v>0</v>
      </c>
      <c r="Q180" t="b">
        <v>0</v>
      </c>
      <c r="R180" t="s">
        <v>28</v>
      </c>
      <c r="S180" t="s">
        <v>2037</v>
      </c>
      <c r="T180" t="s">
        <v>2038</v>
      </c>
    </row>
    <row r="181" spans="1:20" x14ac:dyDescent="0.3">
      <c r="A181">
        <v>166</v>
      </c>
      <c r="B181" t="s">
        <v>384</v>
      </c>
      <c r="C181" s="3" t="s">
        <v>385</v>
      </c>
      <c r="D181">
        <v>9800</v>
      </c>
      <c r="E181">
        <v>13439</v>
      </c>
      <c r="F181" s="4" t="s">
        <v>20</v>
      </c>
      <c r="G181" s="4">
        <f>ROUND((E181/D181*100),0)</f>
        <v>137</v>
      </c>
      <c r="H181">
        <v>244</v>
      </c>
      <c r="I181">
        <f>IF(G181=0,0,ROUND((E181/H181),2))</f>
        <v>55.08</v>
      </c>
      <c r="J181" t="s">
        <v>21</v>
      </c>
      <c r="K181" t="s">
        <v>22</v>
      </c>
      <c r="L181">
        <v>1292997600</v>
      </c>
      <c r="M181" s="8">
        <f>(((L181/60)/60)/124) + DATE(1970,1,1)</f>
        <v>28465.5</v>
      </c>
      <c r="N181">
        <v>1293343200</v>
      </c>
      <c r="O181" s="8">
        <f>(((N181/60)/60)/124) + DATE(1970,1,1)</f>
        <v>28466.274193548386</v>
      </c>
      <c r="P181" t="b">
        <v>0</v>
      </c>
      <c r="Q181" t="b">
        <v>0</v>
      </c>
      <c r="R181" t="s">
        <v>122</v>
      </c>
      <c r="S181" t="s">
        <v>2054</v>
      </c>
      <c r="T181" t="s">
        <v>2055</v>
      </c>
    </row>
    <row r="182" spans="1:20" x14ac:dyDescent="0.3">
      <c r="A182">
        <v>167</v>
      </c>
      <c r="B182" t="s">
        <v>386</v>
      </c>
      <c r="C182" s="3" t="s">
        <v>387</v>
      </c>
      <c r="D182">
        <v>2600</v>
      </c>
      <c r="E182">
        <v>10804</v>
      </c>
      <c r="F182" s="4" t="s">
        <v>20</v>
      </c>
      <c r="G182" s="4">
        <f>ROUND((E182/D182*100),0)</f>
        <v>416</v>
      </c>
      <c r="H182">
        <v>146</v>
      </c>
      <c r="I182">
        <f>IF(G182=0,0,ROUND((E182/H182),2))</f>
        <v>74</v>
      </c>
      <c r="J182" t="s">
        <v>26</v>
      </c>
      <c r="K182" t="s">
        <v>27</v>
      </c>
      <c r="L182">
        <v>1370840400</v>
      </c>
      <c r="M182" s="8">
        <f>(((L182/60)/60)/124) + DATE(1970,1,1)</f>
        <v>28639.879032258064</v>
      </c>
      <c r="N182">
        <v>1371704400</v>
      </c>
      <c r="O182" s="8">
        <f>(((N182/60)/60)/124) + DATE(1970,1,1)</f>
        <v>28641.81451612903</v>
      </c>
      <c r="P182" t="b">
        <v>0</v>
      </c>
      <c r="Q182" t="b">
        <v>0</v>
      </c>
      <c r="R182" t="s">
        <v>33</v>
      </c>
      <c r="S182" t="s">
        <v>2039</v>
      </c>
      <c r="T182" t="s">
        <v>2040</v>
      </c>
    </row>
    <row r="183" spans="1:20" x14ac:dyDescent="0.3">
      <c r="A183">
        <v>169</v>
      </c>
      <c r="B183" t="s">
        <v>390</v>
      </c>
      <c r="C183" s="3" t="s">
        <v>391</v>
      </c>
      <c r="D183">
        <v>23300</v>
      </c>
      <c r="E183">
        <v>98811</v>
      </c>
      <c r="F183" s="4" t="s">
        <v>20</v>
      </c>
      <c r="G183" s="4">
        <f>ROUND((E183/D183*100),0)</f>
        <v>424</v>
      </c>
      <c r="H183">
        <v>1267</v>
      </c>
      <c r="I183">
        <f>IF(G183=0,0,ROUND((E183/H183),2))</f>
        <v>77.989999999999995</v>
      </c>
      <c r="J183" t="s">
        <v>21</v>
      </c>
      <c r="K183" t="s">
        <v>22</v>
      </c>
      <c r="L183">
        <v>1339909200</v>
      </c>
      <c r="M183" s="8">
        <f>(((L183/60)/60)/124) + DATE(1970,1,1)</f>
        <v>28570.58870967742</v>
      </c>
      <c r="N183">
        <v>1342328400</v>
      </c>
      <c r="O183" s="8">
        <f>(((N183/60)/60)/124) + DATE(1970,1,1)</f>
        <v>28576.008064516129</v>
      </c>
      <c r="P183" t="b">
        <v>0</v>
      </c>
      <c r="Q183" t="b">
        <v>1</v>
      </c>
      <c r="R183" t="s">
        <v>100</v>
      </c>
      <c r="S183" t="s">
        <v>2041</v>
      </c>
      <c r="T183" t="s">
        <v>2052</v>
      </c>
    </row>
    <row r="184" spans="1:20" x14ac:dyDescent="0.3">
      <c r="A184">
        <v>188</v>
      </c>
      <c r="B184" t="s">
        <v>428</v>
      </c>
      <c r="C184" s="3" t="s">
        <v>429</v>
      </c>
      <c r="D184">
        <v>8200</v>
      </c>
      <c r="E184">
        <v>2625</v>
      </c>
      <c r="F184" s="4" t="s">
        <v>14</v>
      </c>
      <c r="G184" s="4">
        <f>ROUND((E184/D184*100),0)</f>
        <v>32</v>
      </c>
      <c r="H184">
        <v>35</v>
      </c>
      <c r="I184">
        <f>IF(G184=0,0,ROUND((E184/H184),2))</f>
        <v>75</v>
      </c>
      <c r="J184" t="s">
        <v>107</v>
      </c>
      <c r="K184" t="s">
        <v>108</v>
      </c>
      <c r="L184">
        <v>1417500000</v>
      </c>
      <c r="M184" s="8">
        <f>(((L184/60)/60)/124) + DATE(1970,1,1)</f>
        <v>28744.403225806451</v>
      </c>
      <c r="N184">
        <v>1417586400</v>
      </c>
      <c r="O184" s="8">
        <f>(((N184/60)/60)/124) + DATE(1970,1,1)</f>
        <v>28744.596774193549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x14ac:dyDescent="0.3">
      <c r="A185">
        <v>190</v>
      </c>
      <c r="B185" t="s">
        <v>432</v>
      </c>
      <c r="C185" s="3" t="s">
        <v>433</v>
      </c>
      <c r="D185">
        <v>3700</v>
      </c>
      <c r="E185">
        <v>2538</v>
      </c>
      <c r="F185" s="4" t="s">
        <v>14</v>
      </c>
      <c r="G185" s="4">
        <f>ROUND((E185/D185*100),0)</f>
        <v>69</v>
      </c>
      <c r="H185">
        <v>24</v>
      </c>
      <c r="I185">
        <f>IF(G185=0,0,ROUND((E185/H185),2))</f>
        <v>105.75</v>
      </c>
      <c r="J185" t="s">
        <v>21</v>
      </c>
      <c r="K185" t="s">
        <v>22</v>
      </c>
      <c r="L185">
        <v>1370322000</v>
      </c>
      <c r="M185" s="8">
        <f>(((L185/60)/60)/124) + DATE(1970,1,1)</f>
        <v>28638.717741935485</v>
      </c>
      <c r="N185">
        <v>1370408400</v>
      </c>
      <c r="O185" s="8">
        <f>(((N185/60)/60)/124) + DATE(1970,1,1)</f>
        <v>28638.91129032258</v>
      </c>
      <c r="P185" t="b">
        <v>0</v>
      </c>
      <c r="Q185" t="b">
        <v>1</v>
      </c>
      <c r="R185" t="s">
        <v>33</v>
      </c>
      <c r="S185" t="s">
        <v>2039</v>
      </c>
      <c r="T185" t="s">
        <v>2040</v>
      </c>
    </row>
    <row r="186" spans="1:20" ht="31.2" x14ac:dyDescent="0.3">
      <c r="A186">
        <v>173</v>
      </c>
      <c r="B186" t="s">
        <v>398</v>
      </c>
      <c r="C186" s="3" t="s">
        <v>399</v>
      </c>
      <c r="D186">
        <v>96700</v>
      </c>
      <c r="E186">
        <v>157635</v>
      </c>
      <c r="F186" s="4" t="s">
        <v>20</v>
      </c>
      <c r="G186" s="4">
        <f>ROUND((E186/D186*100),0)</f>
        <v>163</v>
      </c>
      <c r="H186">
        <v>1561</v>
      </c>
      <c r="I186">
        <f>IF(G186=0,0,ROUND((E186/H186),2))</f>
        <v>100.98</v>
      </c>
      <c r="J186" t="s">
        <v>21</v>
      </c>
      <c r="K186" t="s">
        <v>22</v>
      </c>
      <c r="L186">
        <v>1368853200</v>
      </c>
      <c r="M186" s="8">
        <f>(((L186/60)/60)/124) + DATE(1970,1,1)</f>
        <v>28635.427419354837</v>
      </c>
      <c r="N186">
        <v>1369371600</v>
      </c>
      <c r="O186" s="8">
        <f>(((N186/60)/60)/124) + DATE(1970,1,1)</f>
        <v>28636.58870967742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174</v>
      </c>
      <c r="B187" t="s">
        <v>400</v>
      </c>
      <c r="C187" s="3" t="s">
        <v>401</v>
      </c>
      <c r="D187">
        <v>600</v>
      </c>
      <c r="E187">
        <v>5368</v>
      </c>
      <c r="F187" s="4" t="s">
        <v>20</v>
      </c>
      <c r="G187" s="4">
        <f>ROUND((E187/D187*100),0)</f>
        <v>895</v>
      </c>
      <c r="H187">
        <v>48</v>
      </c>
      <c r="I187">
        <f>IF(G187=0,0,ROUND((E187/H187),2))</f>
        <v>111.83</v>
      </c>
      <c r="J187" t="s">
        <v>21</v>
      </c>
      <c r="K187" t="s">
        <v>22</v>
      </c>
      <c r="L187">
        <v>1444021200</v>
      </c>
      <c r="M187" s="8">
        <f>(((L187/60)/60)/124) + DATE(1970,1,1)</f>
        <v>28803.81451612903</v>
      </c>
      <c r="N187">
        <v>1444107600</v>
      </c>
      <c r="O187" s="8">
        <f>(((N187/60)/60)/124) + DATE(1970,1,1)</f>
        <v>28804.008064516129</v>
      </c>
      <c r="P187" t="b">
        <v>0</v>
      </c>
      <c r="Q187" t="b">
        <v>1</v>
      </c>
      <c r="R187" t="s">
        <v>65</v>
      </c>
      <c r="S187" t="s">
        <v>2037</v>
      </c>
      <c r="T187" t="s">
        <v>2046</v>
      </c>
    </row>
    <row r="188" spans="1:20" x14ac:dyDescent="0.3">
      <c r="A188">
        <v>388</v>
      </c>
      <c r="B188" t="s">
        <v>828</v>
      </c>
      <c r="C188" s="3" t="s">
        <v>829</v>
      </c>
      <c r="D188">
        <v>114800</v>
      </c>
      <c r="E188">
        <v>12938</v>
      </c>
      <c r="F188" s="4" t="s">
        <v>74</v>
      </c>
      <c r="G188" s="4">
        <f>ROUND((E188/D188*100),0)</f>
        <v>11</v>
      </c>
      <c r="H188">
        <v>145</v>
      </c>
      <c r="I188">
        <f>IF(G188=0,0,ROUND((E188/H188),2))</f>
        <v>89.23</v>
      </c>
      <c r="J188" t="s">
        <v>98</v>
      </c>
      <c r="K188" t="s">
        <v>99</v>
      </c>
      <c r="L188">
        <v>1325656800</v>
      </c>
      <c r="M188" s="8">
        <f>(((L188/60)/60)/124) + DATE(1970,1,1)</f>
        <v>28538.66129032258</v>
      </c>
      <c r="N188">
        <v>1325829600</v>
      </c>
      <c r="O188" s="8">
        <f>(((N188/60)/60)/124) + DATE(1970,1,1)</f>
        <v>28539.048387096773</v>
      </c>
      <c r="P188" t="b">
        <v>0</v>
      </c>
      <c r="Q188" t="b">
        <v>0</v>
      </c>
      <c r="R188" t="s">
        <v>60</v>
      </c>
      <c r="S188" t="s">
        <v>2035</v>
      </c>
      <c r="T188" t="s">
        <v>2045</v>
      </c>
    </row>
    <row r="189" spans="1:20" x14ac:dyDescent="0.3">
      <c r="A189">
        <v>731</v>
      </c>
      <c r="B189" t="s">
        <v>1500</v>
      </c>
      <c r="C189" s="3" t="s">
        <v>1501</v>
      </c>
      <c r="D189">
        <v>8000</v>
      </c>
      <c r="E189">
        <v>7220</v>
      </c>
      <c r="F189" s="4" t="s">
        <v>74</v>
      </c>
      <c r="G189" s="4">
        <f>ROUND((E189/D189*100),0)</f>
        <v>90</v>
      </c>
      <c r="H189">
        <v>219</v>
      </c>
      <c r="I189">
        <f>IF(G189=0,0,ROUND((E189/H189),2))</f>
        <v>32.97</v>
      </c>
      <c r="J189" t="s">
        <v>21</v>
      </c>
      <c r="K189" t="s">
        <v>22</v>
      </c>
      <c r="L189">
        <v>1500786000</v>
      </c>
      <c r="M189" s="8">
        <f>(((L189/60)/60)/124) + DATE(1970,1,1)</f>
        <v>28930.975806451614</v>
      </c>
      <c r="N189">
        <v>1500872400</v>
      </c>
      <c r="O189" s="8">
        <f>(((N189/60)/60)/124) + DATE(1970,1,1)</f>
        <v>28931.169354838708</v>
      </c>
      <c r="P189" t="b">
        <v>0</v>
      </c>
      <c r="Q189" t="b">
        <v>0</v>
      </c>
      <c r="R189" t="s">
        <v>28</v>
      </c>
      <c r="S189" t="s">
        <v>2037</v>
      </c>
      <c r="T189" t="s">
        <v>2038</v>
      </c>
    </row>
    <row r="190" spans="1:20" x14ac:dyDescent="0.3">
      <c r="A190">
        <v>177</v>
      </c>
      <c r="B190" t="s">
        <v>406</v>
      </c>
      <c r="C190" s="3" t="s">
        <v>407</v>
      </c>
      <c r="D190">
        <v>38800</v>
      </c>
      <c r="E190">
        <v>161593</v>
      </c>
      <c r="F190" s="4" t="s">
        <v>20</v>
      </c>
      <c r="G190" s="4">
        <f>ROUND((E190/D190*100),0)</f>
        <v>416</v>
      </c>
      <c r="H190">
        <v>2739</v>
      </c>
      <c r="I190">
        <f>IF(G190=0,0,ROUND((E190/H190),2))</f>
        <v>59</v>
      </c>
      <c r="J190" t="s">
        <v>21</v>
      </c>
      <c r="K190" t="s">
        <v>22</v>
      </c>
      <c r="L190">
        <v>1289800800</v>
      </c>
      <c r="M190" s="8">
        <f>(((L190/60)/60)/124) + DATE(1970,1,1)</f>
        <v>28458.33870967742</v>
      </c>
      <c r="N190">
        <v>1291960800</v>
      </c>
      <c r="O190" s="8">
        <f>(((N190/60)/60)/124) + DATE(1970,1,1)</f>
        <v>28463.177419354837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31.2" x14ac:dyDescent="0.3">
      <c r="A191">
        <v>179</v>
      </c>
      <c r="B191" t="s">
        <v>410</v>
      </c>
      <c r="C191" s="3" t="s">
        <v>411</v>
      </c>
      <c r="D191">
        <v>44500</v>
      </c>
      <c r="E191">
        <v>159185</v>
      </c>
      <c r="F191" s="4" t="s">
        <v>20</v>
      </c>
      <c r="G191" s="4">
        <f>ROUND((E191/D191*100),0)</f>
        <v>358</v>
      </c>
      <c r="H191">
        <v>3537</v>
      </c>
      <c r="I191">
        <f>IF(G191=0,0,ROUND((E191/H191),2))</f>
        <v>45.01</v>
      </c>
      <c r="J191" t="s">
        <v>15</v>
      </c>
      <c r="K191" t="s">
        <v>16</v>
      </c>
      <c r="L191">
        <v>1363496400</v>
      </c>
      <c r="M191" s="8">
        <f>(((L191/60)/60)/124) + DATE(1970,1,1)</f>
        <v>28623.427419354837</v>
      </c>
      <c r="N191">
        <v>1363582800</v>
      </c>
      <c r="O191" s="8">
        <f>(((N191/60)/60)/124) + DATE(1970,1,1)</f>
        <v>28623.620967741936</v>
      </c>
      <c r="P191" t="b">
        <v>0</v>
      </c>
      <c r="Q191" t="b">
        <v>1</v>
      </c>
      <c r="R191" t="s">
        <v>33</v>
      </c>
      <c r="S191" t="s">
        <v>2039</v>
      </c>
      <c r="T191" t="s">
        <v>2040</v>
      </c>
    </row>
    <row r="192" spans="1:20" x14ac:dyDescent="0.3">
      <c r="A192">
        <v>180</v>
      </c>
      <c r="B192" t="s">
        <v>412</v>
      </c>
      <c r="C192" s="3" t="s">
        <v>413</v>
      </c>
      <c r="D192">
        <v>56000</v>
      </c>
      <c r="E192">
        <v>172736</v>
      </c>
      <c r="F192" s="4" t="s">
        <v>20</v>
      </c>
      <c r="G192" s="4">
        <f>ROUND((E192/D192*100),0)</f>
        <v>308</v>
      </c>
      <c r="H192">
        <v>2107</v>
      </c>
      <c r="I192">
        <f>IF(G192=0,0,ROUND((E192/H192),2))</f>
        <v>81.98</v>
      </c>
      <c r="J192" t="s">
        <v>26</v>
      </c>
      <c r="K192" t="s">
        <v>27</v>
      </c>
      <c r="L192">
        <v>1269234000</v>
      </c>
      <c r="M192" s="8">
        <f>(((L192/60)/60)/124) + DATE(1970,1,1)</f>
        <v>28412.266129032258</v>
      </c>
      <c r="N192">
        <v>1269666000</v>
      </c>
      <c r="O192" s="8">
        <f>(((N192/60)/60)/124) + DATE(1970,1,1)</f>
        <v>28413.233870967742</v>
      </c>
      <c r="P192" t="b">
        <v>0</v>
      </c>
      <c r="Q192" t="b">
        <v>0</v>
      </c>
      <c r="R192" t="s">
        <v>65</v>
      </c>
      <c r="S192" t="s">
        <v>2037</v>
      </c>
      <c r="T192" t="s">
        <v>2046</v>
      </c>
    </row>
    <row r="193" spans="1:20" x14ac:dyDescent="0.3">
      <c r="A193">
        <v>952</v>
      </c>
      <c r="B193" t="s">
        <v>1934</v>
      </c>
      <c r="C193" s="3" t="s">
        <v>1935</v>
      </c>
      <c r="D193">
        <v>145500</v>
      </c>
      <c r="E193">
        <v>101987</v>
      </c>
      <c r="F193" s="4" t="s">
        <v>74</v>
      </c>
      <c r="G193" s="4">
        <f>ROUND((E193/D193*100),0)</f>
        <v>70</v>
      </c>
      <c r="H193">
        <v>2266</v>
      </c>
      <c r="I193">
        <f>IF(G193=0,0,ROUND((E193/H193),2))</f>
        <v>45.01</v>
      </c>
      <c r="J193" t="s">
        <v>21</v>
      </c>
      <c r="K193" t="s">
        <v>22</v>
      </c>
      <c r="L193">
        <v>1470718800</v>
      </c>
      <c r="M193" s="8">
        <f>(((L193/60)/60)/124) + DATE(1970,1,1)</f>
        <v>28863.620967741936</v>
      </c>
      <c r="N193">
        <v>1471928400</v>
      </c>
      <c r="O193" s="8">
        <f>(((N193/60)/60)/124) + DATE(1970,1,1)</f>
        <v>28866.330645161292</v>
      </c>
      <c r="P193" t="b">
        <v>0</v>
      </c>
      <c r="Q193" t="b">
        <v>0</v>
      </c>
      <c r="R193" t="s">
        <v>42</v>
      </c>
      <c r="S193" t="s">
        <v>2041</v>
      </c>
      <c r="T193" t="s">
        <v>2042</v>
      </c>
    </row>
    <row r="194" spans="1:20" x14ac:dyDescent="0.3">
      <c r="A194">
        <v>191</v>
      </c>
      <c r="B194" t="s">
        <v>434</v>
      </c>
      <c r="C194" s="3" t="s">
        <v>435</v>
      </c>
      <c r="D194">
        <v>8400</v>
      </c>
      <c r="E194">
        <v>3188</v>
      </c>
      <c r="F194" s="4" t="s">
        <v>14</v>
      </c>
      <c r="G194" s="4">
        <f>ROUND((E194/D194*100),0)</f>
        <v>38</v>
      </c>
      <c r="H194">
        <v>86</v>
      </c>
      <c r="I194">
        <f>IF(G194=0,0,ROUND((E194/H194),2))</f>
        <v>37.07</v>
      </c>
      <c r="J194" t="s">
        <v>107</v>
      </c>
      <c r="K194" t="s">
        <v>108</v>
      </c>
      <c r="L194">
        <v>1552366800</v>
      </c>
      <c r="M194" s="8">
        <f>(((L194/60)/60)/124) + DATE(1970,1,1)</f>
        <v>29046.524193548386</v>
      </c>
      <c r="N194">
        <v>1552626000</v>
      </c>
      <c r="O194" s="8">
        <f>(((N194/60)/60)/124) + DATE(1970,1,1)</f>
        <v>29047.104838709678</v>
      </c>
      <c r="P194" t="b">
        <v>0</v>
      </c>
      <c r="Q194" t="b">
        <v>0</v>
      </c>
      <c r="R194" t="s">
        <v>33</v>
      </c>
      <c r="S194" t="s">
        <v>2039</v>
      </c>
      <c r="T194" t="s">
        <v>2040</v>
      </c>
    </row>
    <row r="195" spans="1:20" ht="31.2" x14ac:dyDescent="0.3">
      <c r="A195">
        <v>192</v>
      </c>
      <c r="B195" t="s">
        <v>436</v>
      </c>
      <c r="C195" s="3" t="s">
        <v>437</v>
      </c>
      <c r="D195">
        <v>42600</v>
      </c>
      <c r="E195">
        <v>8517</v>
      </c>
      <c r="F195" s="4" t="s">
        <v>14</v>
      </c>
      <c r="G195" s="4">
        <f>ROUND((E195/D195*100),0)</f>
        <v>20</v>
      </c>
      <c r="H195">
        <v>243</v>
      </c>
      <c r="I195">
        <f>IF(G195=0,0,ROUND((E195/H195),2))</f>
        <v>35.049999999999997</v>
      </c>
      <c r="J195" t="s">
        <v>21</v>
      </c>
      <c r="K195" t="s">
        <v>22</v>
      </c>
      <c r="L195">
        <v>1403845200</v>
      </c>
      <c r="M195" s="8">
        <f>(((L195/60)/60)/124) + DATE(1970,1,1)</f>
        <v>28713.81451612903</v>
      </c>
      <c r="N195">
        <v>1404190800</v>
      </c>
      <c r="O195" s="8">
        <f>(((N195/60)/60)/124) + DATE(1970,1,1)</f>
        <v>28714.58870967742</v>
      </c>
      <c r="P195" t="b">
        <v>0</v>
      </c>
      <c r="Q195" t="b">
        <v>0</v>
      </c>
      <c r="R195" t="s">
        <v>23</v>
      </c>
      <c r="S195" t="s">
        <v>2035</v>
      </c>
      <c r="T195" t="s">
        <v>2036</v>
      </c>
    </row>
    <row r="196" spans="1:20" x14ac:dyDescent="0.3">
      <c r="A196">
        <v>193</v>
      </c>
      <c r="B196" t="s">
        <v>438</v>
      </c>
      <c r="C196" s="3" t="s">
        <v>439</v>
      </c>
      <c r="D196">
        <v>6600</v>
      </c>
      <c r="E196">
        <v>3012</v>
      </c>
      <c r="F196" s="4" t="s">
        <v>14</v>
      </c>
      <c r="G196" s="4">
        <f>ROUND((E196/D196*100),0)</f>
        <v>46</v>
      </c>
      <c r="H196">
        <v>65</v>
      </c>
      <c r="I196">
        <f>IF(G196=0,0,ROUND((E196/H196),2))</f>
        <v>46.34</v>
      </c>
      <c r="J196" t="s">
        <v>21</v>
      </c>
      <c r="K196" t="s">
        <v>22</v>
      </c>
      <c r="L196">
        <v>1523163600</v>
      </c>
      <c r="M196" s="8">
        <f>(((L196/60)/60)/124) + DATE(1970,1,1)</f>
        <v>28981.104838709678</v>
      </c>
      <c r="N196">
        <v>1523509200</v>
      </c>
      <c r="O196" s="8">
        <f>(((N196/60)/60)/124) + DATE(1970,1,1)</f>
        <v>28981.879032258064</v>
      </c>
      <c r="P196" t="b">
        <v>1</v>
      </c>
      <c r="Q196" t="b">
        <v>0</v>
      </c>
      <c r="R196" t="s">
        <v>60</v>
      </c>
      <c r="S196" t="s">
        <v>2035</v>
      </c>
      <c r="T196" t="s">
        <v>2045</v>
      </c>
    </row>
    <row r="197" spans="1:20" x14ac:dyDescent="0.3">
      <c r="A197">
        <v>196</v>
      </c>
      <c r="B197" t="s">
        <v>444</v>
      </c>
      <c r="C197" s="3" t="s">
        <v>445</v>
      </c>
      <c r="D197">
        <v>8200</v>
      </c>
      <c r="E197">
        <v>5178</v>
      </c>
      <c r="F197" s="4" t="s">
        <v>14</v>
      </c>
      <c r="G197" s="4">
        <f>ROUND((E197/D197*100),0)</f>
        <v>63</v>
      </c>
      <c r="H197">
        <v>100</v>
      </c>
      <c r="I197">
        <f>IF(G197=0,0,ROUND((E197/H197),2))</f>
        <v>51.78</v>
      </c>
      <c r="J197" t="s">
        <v>36</v>
      </c>
      <c r="K197" t="s">
        <v>37</v>
      </c>
      <c r="L197">
        <v>1472878800</v>
      </c>
      <c r="M197" s="8">
        <f>(((L197/60)/60)/124) + DATE(1970,1,1)</f>
        <v>28868.459677419356</v>
      </c>
      <c r="N197">
        <v>1474520400</v>
      </c>
      <c r="O197" s="8">
        <f>(((N197/60)/60)/124) + DATE(1970,1,1)</f>
        <v>28872.137096774193</v>
      </c>
      <c r="P197" t="b">
        <v>0</v>
      </c>
      <c r="Q197" t="b">
        <v>0</v>
      </c>
      <c r="R197" t="s">
        <v>65</v>
      </c>
      <c r="S197" t="s">
        <v>2037</v>
      </c>
      <c r="T197" t="s">
        <v>2046</v>
      </c>
    </row>
    <row r="198" spans="1:20" ht="31.2" x14ac:dyDescent="0.3">
      <c r="A198">
        <v>182</v>
      </c>
      <c r="B198" t="s">
        <v>416</v>
      </c>
      <c r="C198" s="3" t="s">
        <v>417</v>
      </c>
      <c r="D198">
        <v>27100</v>
      </c>
      <c r="E198">
        <v>195750</v>
      </c>
      <c r="F198" s="4" t="s">
        <v>20</v>
      </c>
      <c r="G198" s="4">
        <f>ROUND((E198/D198*100),0)</f>
        <v>722</v>
      </c>
      <c r="H198">
        <v>3318</v>
      </c>
      <c r="I198">
        <f>IF(G198=0,0,ROUND((E198/H198),2))</f>
        <v>59</v>
      </c>
      <c r="J198" t="s">
        <v>36</v>
      </c>
      <c r="K198" t="s">
        <v>37</v>
      </c>
      <c r="L198">
        <v>1560574800</v>
      </c>
      <c r="M198" s="8">
        <f>(((L198/60)/60)/124) + DATE(1970,1,1)</f>
        <v>29064.91129032258</v>
      </c>
      <c r="N198">
        <v>1561957200</v>
      </c>
      <c r="O198" s="8">
        <f>(((N198/60)/60)/124) + DATE(1970,1,1)</f>
        <v>29068.008064516129</v>
      </c>
      <c r="P198" t="b">
        <v>0</v>
      </c>
      <c r="Q198" t="b">
        <v>0</v>
      </c>
      <c r="R198" t="s">
        <v>33</v>
      </c>
      <c r="S198" t="s">
        <v>2039</v>
      </c>
      <c r="T198" t="s">
        <v>2040</v>
      </c>
    </row>
    <row r="199" spans="1:20" x14ac:dyDescent="0.3">
      <c r="A199">
        <v>198</v>
      </c>
      <c r="B199" t="s">
        <v>448</v>
      </c>
      <c r="C199" s="3" t="s">
        <v>449</v>
      </c>
      <c r="D199">
        <v>63200</v>
      </c>
      <c r="E199">
        <v>6041</v>
      </c>
      <c r="F199" s="4" t="s">
        <v>14</v>
      </c>
      <c r="G199" s="4">
        <f>ROUND((E199/D199*100),0)</f>
        <v>10</v>
      </c>
      <c r="H199">
        <v>168</v>
      </c>
      <c r="I199">
        <f>IF(G199=0,0,ROUND((E199/H199),2))</f>
        <v>35.96</v>
      </c>
      <c r="J199" t="s">
        <v>21</v>
      </c>
      <c r="K199" t="s">
        <v>22</v>
      </c>
      <c r="L199">
        <v>1281070800</v>
      </c>
      <c r="M199" s="8">
        <f>(((L199/60)/60)/124) + DATE(1970,1,1)</f>
        <v>28438.782258064515</v>
      </c>
      <c r="N199">
        <v>1283576400</v>
      </c>
      <c r="O199" s="8">
        <f>(((N199/60)/60)/124) + DATE(1970,1,1)</f>
        <v>28444.395161290322</v>
      </c>
      <c r="P199" t="b">
        <v>0</v>
      </c>
      <c r="Q199" t="b">
        <v>0</v>
      </c>
      <c r="R199" t="s">
        <v>50</v>
      </c>
      <c r="S199" t="s">
        <v>2035</v>
      </c>
      <c r="T199" t="s">
        <v>2043</v>
      </c>
    </row>
    <row r="200" spans="1:20" x14ac:dyDescent="0.3">
      <c r="A200">
        <v>184</v>
      </c>
      <c r="B200" t="s">
        <v>420</v>
      </c>
      <c r="C200" s="3" t="s">
        <v>421</v>
      </c>
      <c r="D200">
        <v>3600</v>
      </c>
      <c r="E200">
        <v>10550</v>
      </c>
      <c r="F200" s="4" t="s">
        <v>20</v>
      </c>
      <c r="G200" s="4">
        <f>ROUND((E200/D200*100),0)</f>
        <v>293</v>
      </c>
      <c r="H200">
        <v>340</v>
      </c>
      <c r="I200">
        <f>IF(G200=0,0,ROUND((E200/H200),2))</f>
        <v>31.03</v>
      </c>
      <c r="J200" t="s">
        <v>21</v>
      </c>
      <c r="K200" t="s">
        <v>22</v>
      </c>
      <c r="L200">
        <v>1556859600</v>
      </c>
      <c r="M200" s="8">
        <f>(((L200/60)/60)/124) + DATE(1970,1,1)</f>
        <v>29056.58870967742</v>
      </c>
      <c r="N200">
        <v>1556946000</v>
      </c>
      <c r="O200" s="8">
        <f>(((N200/60)/60)/124) + DATE(1970,1,1)</f>
        <v>29056.782258064515</v>
      </c>
      <c r="P200" t="b">
        <v>0</v>
      </c>
      <c r="Q200" t="b">
        <v>0</v>
      </c>
      <c r="R200" t="s">
        <v>33</v>
      </c>
      <c r="S200" t="s">
        <v>2039</v>
      </c>
      <c r="T200" t="s">
        <v>2040</v>
      </c>
    </row>
    <row r="201" spans="1:20" x14ac:dyDescent="0.3">
      <c r="A201">
        <v>187</v>
      </c>
      <c r="B201" t="s">
        <v>426</v>
      </c>
      <c r="C201" s="3" t="s">
        <v>427</v>
      </c>
      <c r="D201">
        <v>60200</v>
      </c>
      <c r="E201">
        <v>138384</v>
      </c>
      <c r="F201" s="4" t="s">
        <v>20</v>
      </c>
      <c r="G201" s="4">
        <f>ROUND((E201/D201*100),0)</f>
        <v>230</v>
      </c>
      <c r="H201">
        <v>1442</v>
      </c>
      <c r="I201">
        <f>IF(G201=0,0,ROUND((E201/H201),2))</f>
        <v>95.97</v>
      </c>
      <c r="J201" t="s">
        <v>15</v>
      </c>
      <c r="K201" t="s">
        <v>16</v>
      </c>
      <c r="L201">
        <v>1361599200</v>
      </c>
      <c r="M201" s="8">
        <f>(((L201/60)/60)/124) + DATE(1970,1,1)</f>
        <v>28619.177419354837</v>
      </c>
      <c r="N201">
        <v>1364014800</v>
      </c>
      <c r="O201" s="8">
        <f>(((N201/60)/60)/124) + DATE(1970,1,1)</f>
        <v>28624.58870967742</v>
      </c>
      <c r="P201" t="b">
        <v>0</v>
      </c>
      <c r="Q201" t="b">
        <v>1</v>
      </c>
      <c r="R201" t="s">
        <v>100</v>
      </c>
      <c r="S201" t="s">
        <v>2041</v>
      </c>
      <c r="T201" t="s">
        <v>2052</v>
      </c>
    </row>
    <row r="202" spans="1:20" x14ac:dyDescent="0.3">
      <c r="A202">
        <v>199</v>
      </c>
      <c r="B202" t="s">
        <v>450</v>
      </c>
      <c r="C202" s="3" t="s">
        <v>451</v>
      </c>
      <c r="D202">
        <v>1800</v>
      </c>
      <c r="E202">
        <v>968</v>
      </c>
      <c r="F202" s="4" t="s">
        <v>14</v>
      </c>
      <c r="G202" s="4">
        <f>ROUND((E202/D202*100),0)</f>
        <v>54</v>
      </c>
      <c r="H202">
        <v>13</v>
      </c>
      <c r="I202">
        <f>IF(G202=0,0,ROUND((E202/H202),2))</f>
        <v>74.459999999999994</v>
      </c>
      <c r="J202" t="s">
        <v>21</v>
      </c>
      <c r="K202" t="s">
        <v>22</v>
      </c>
      <c r="L202">
        <v>1436245200</v>
      </c>
      <c r="M202" s="8">
        <f>(((L202/60)/60)/124) + DATE(1970,1,1)</f>
        <v>28786.395161290322</v>
      </c>
      <c r="N202">
        <v>1436590800</v>
      </c>
      <c r="O202" s="8">
        <f>(((N202/60)/60)/124) + DATE(1970,1,1)</f>
        <v>28787.169354838708</v>
      </c>
      <c r="P202" t="b">
        <v>0</v>
      </c>
      <c r="Q202" t="b">
        <v>0</v>
      </c>
      <c r="R202" t="s">
        <v>23</v>
      </c>
      <c r="S202" t="s">
        <v>2035</v>
      </c>
      <c r="T202" t="s">
        <v>2036</v>
      </c>
    </row>
    <row r="203" spans="1:20" x14ac:dyDescent="0.3">
      <c r="A203">
        <v>194</v>
      </c>
      <c r="B203" t="s">
        <v>440</v>
      </c>
      <c r="C203" s="3" t="s">
        <v>441</v>
      </c>
      <c r="D203">
        <v>7100</v>
      </c>
      <c r="E203">
        <v>8716</v>
      </c>
      <c r="F203" s="4" t="s">
        <v>20</v>
      </c>
      <c r="G203" s="4">
        <f>ROUND((E203/D203*100),0)</f>
        <v>123</v>
      </c>
      <c r="H203">
        <v>126</v>
      </c>
      <c r="I203">
        <f>IF(G203=0,0,ROUND((E203/H203),2))</f>
        <v>69.17</v>
      </c>
      <c r="J203" t="s">
        <v>21</v>
      </c>
      <c r="K203" t="s">
        <v>22</v>
      </c>
      <c r="L203">
        <v>1442206800</v>
      </c>
      <c r="M203" s="8">
        <f>(((L203/60)/60)/124) + DATE(1970,1,1)</f>
        <v>28799.75</v>
      </c>
      <c r="N203">
        <v>1443589200</v>
      </c>
      <c r="O203" s="8">
        <f>(((N203/60)/60)/124) + DATE(1970,1,1)</f>
        <v>28802.846774193549</v>
      </c>
      <c r="P203" t="b">
        <v>0</v>
      </c>
      <c r="Q203" t="b">
        <v>0</v>
      </c>
      <c r="R203" t="s">
        <v>148</v>
      </c>
      <c r="S203" t="s">
        <v>2035</v>
      </c>
      <c r="T203" t="s">
        <v>2057</v>
      </c>
    </row>
    <row r="204" spans="1:20" x14ac:dyDescent="0.3">
      <c r="A204">
        <v>195</v>
      </c>
      <c r="B204" t="s">
        <v>442</v>
      </c>
      <c r="C204" s="3" t="s">
        <v>443</v>
      </c>
      <c r="D204">
        <v>15800</v>
      </c>
      <c r="E204">
        <v>57157</v>
      </c>
      <c r="F204" s="4" t="s">
        <v>20</v>
      </c>
      <c r="G204" s="4">
        <f>ROUND((E204/D204*100),0)</f>
        <v>362</v>
      </c>
      <c r="H204">
        <v>524</v>
      </c>
      <c r="I204">
        <f>IF(G204=0,0,ROUND((E204/H204),2))</f>
        <v>109.08</v>
      </c>
      <c r="J204" t="s">
        <v>21</v>
      </c>
      <c r="K204" t="s">
        <v>22</v>
      </c>
      <c r="L204">
        <v>1532840400</v>
      </c>
      <c r="M204" s="8">
        <f>(((L204/60)/60)/124) + DATE(1970,1,1)</f>
        <v>29002.782258064515</v>
      </c>
      <c r="N204">
        <v>1533445200</v>
      </c>
      <c r="O204" s="8">
        <f>(((N204/60)/60)/124) + DATE(1970,1,1)</f>
        <v>29004.137096774193</v>
      </c>
      <c r="P204" t="b">
        <v>0</v>
      </c>
      <c r="Q204" t="b">
        <v>0</v>
      </c>
      <c r="R204" t="s">
        <v>50</v>
      </c>
      <c r="S204" t="s">
        <v>2035</v>
      </c>
      <c r="T204" t="s">
        <v>2043</v>
      </c>
    </row>
    <row r="205" spans="1:20" x14ac:dyDescent="0.3">
      <c r="A205">
        <v>200</v>
      </c>
      <c r="B205" t="s">
        <v>452</v>
      </c>
      <c r="C205" s="3" t="s">
        <v>453</v>
      </c>
      <c r="D205">
        <v>100</v>
      </c>
      <c r="E205">
        <v>2</v>
      </c>
      <c r="F205" s="4" t="s">
        <v>14</v>
      </c>
      <c r="G205" s="4">
        <f>ROUND((E205/D205*100),0)</f>
        <v>2</v>
      </c>
      <c r="H205">
        <v>1</v>
      </c>
      <c r="I205">
        <f>IF(G205=0,0,ROUND((E205/H205),2))</f>
        <v>2</v>
      </c>
      <c r="J205" t="s">
        <v>15</v>
      </c>
      <c r="K205" t="s">
        <v>16</v>
      </c>
      <c r="L205">
        <v>1269493200</v>
      </c>
      <c r="M205" s="8">
        <f>(((L205/60)/60)/124) + DATE(1970,1,1)</f>
        <v>28412.846774193549</v>
      </c>
      <c r="N205">
        <v>1270443600</v>
      </c>
      <c r="O205" s="8">
        <f>(((N205/60)/60)/124) + DATE(1970,1,1)</f>
        <v>28414.975806451614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197</v>
      </c>
      <c r="B206" t="s">
        <v>446</v>
      </c>
      <c r="C206" s="3" t="s">
        <v>447</v>
      </c>
      <c r="D206">
        <v>54700</v>
      </c>
      <c r="E206">
        <v>163118</v>
      </c>
      <c r="F206" s="4" t="s">
        <v>20</v>
      </c>
      <c r="G206" s="4">
        <f>ROUND((E206/D206*100),0)</f>
        <v>298</v>
      </c>
      <c r="H206">
        <v>1989</v>
      </c>
      <c r="I206">
        <f>IF(G206=0,0,ROUND((E206/H206),2))</f>
        <v>82.01</v>
      </c>
      <c r="J206" t="s">
        <v>21</v>
      </c>
      <c r="K206" t="s">
        <v>22</v>
      </c>
      <c r="L206">
        <v>1498194000</v>
      </c>
      <c r="M206" s="8">
        <f>(((L206/60)/60)/124) + DATE(1970,1,1)</f>
        <v>28925.169354838708</v>
      </c>
      <c r="N206">
        <v>1499403600</v>
      </c>
      <c r="O206" s="8">
        <f>(((N206/60)/60)/124) + DATE(1970,1,1)</f>
        <v>28927.879032258064</v>
      </c>
      <c r="P206" t="b">
        <v>0</v>
      </c>
      <c r="Q206" t="b">
        <v>0</v>
      </c>
      <c r="R206" t="s">
        <v>53</v>
      </c>
      <c r="S206" t="s">
        <v>2041</v>
      </c>
      <c r="T206" t="s">
        <v>2044</v>
      </c>
    </row>
    <row r="207" spans="1:20" ht="31.2" x14ac:dyDescent="0.3">
      <c r="A207">
        <v>201</v>
      </c>
      <c r="B207" t="s">
        <v>454</v>
      </c>
      <c r="C207" s="3" t="s">
        <v>455</v>
      </c>
      <c r="D207">
        <v>2100</v>
      </c>
      <c r="E207">
        <v>14305</v>
      </c>
      <c r="F207" s="4" t="s">
        <v>20</v>
      </c>
      <c r="G207" s="4">
        <f>ROUND((E207/D207*100),0)</f>
        <v>681</v>
      </c>
      <c r="H207">
        <v>157</v>
      </c>
      <c r="I207">
        <f>IF(G207=0,0,ROUND((E207/H207),2))</f>
        <v>91.11</v>
      </c>
      <c r="J207" t="s">
        <v>21</v>
      </c>
      <c r="K207" t="s">
        <v>22</v>
      </c>
      <c r="L207">
        <v>1406264400</v>
      </c>
      <c r="M207" s="8">
        <f>(((L207/60)/60)/124) + DATE(1970,1,1)</f>
        <v>28719.233870967742</v>
      </c>
      <c r="N207">
        <v>1407819600</v>
      </c>
      <c r="O207" s="8">
        <f>(((N207/60)/60)/124) + DATE(1970,1,1)</f>
        <v>28722.717741935485</v>
      </c>
      <c r="P207" t="b">
        <v>0</v>
      </c>
      <c r="Q207" t="b">
        <v>0</v>
      </c>
      <c r="R207" t="s">
        <v>28</v>
      </c>
      <c r="S207" t="s">
        <v>2037</v>
      </c>
      <c r="T207" t="s">
        <v>2038</v>
      </c>
    </row>
    <row r="208" spans="1:20" x14ac:dyDescent="0.3">
      <c r="A208">
        <v>204</v>
      </c>
      <c r="B208" t="s">
        <v>460</v>
      </c>
      <c r="C208" s="3" t="s">
        <v>461</v>
      </c>
      <c r="D208">
        <v>75000</v>
      </c>
      <c r="E208">
        <v>2529</v>
      </c>
      <c r="F208" s="4" t="s">
        <v>14</v>
      </c>
      <c r="G208" s="4">
        <f>ROUND((E208/D208*100),0)</f>
        <v>3</v>
      </c>
      <c r="H208">
        <v>40</v>
      </c>
      <c r="I208">
        <f>IF(G208=0,0,ROUND((E208/H208),2))</f>
        <v>63.23</v>
      </c>
      <c r="J208" t="s">
        <v>21</v>
      </c>
      <c r="K208" t="s">
        <v>22</v>
      </c>
      <c r="L208">
        <v>1301806800</v>
      </c>
      <c r="M208" s="8">
        <f>(((L208/60)/60)/124) + DATE(1970,1,1)</f>
        <v>28485.233870967742</v>
      </c>
      <c r="N208">
        <v>1302670800</v>
      </c>
      <c r="O208" s="8">
        <f>(((N208/60)/60)/124) + DATE(1970,1,1)</f>
        <v>28487.169354838708</v>
      </c>
      <c r="P208" t="b">
        <v>0</v>
      </c>
      <c r="Q208" t="b">
        <v>0</v>
      </c>
      <c r="R208" t="s">
        <v>159</v>
      </c>
      <c r="S208" t="s">
        <v>2035</v>
      </c>
      <c r="T208" t="s">
        <v>2058</v>
      </c>
    </row>
    <row r="209" spans="1:20" x14ac:dyDescent="0.3">
      <c r="A209">
        <v>210</v>
      </c>
      <c r="B209" t="s">
        <v>472</v>
      </c>
      <c r="C209" s="3" t="s">
        <v>473</v>
      </c>
      <c r="D209">
        <v>9400</v>
      </c>
      <c r="E209">
        <v>6338</v>
      </c>
      <c r="F209" s="4" t="s">
        <v>14</v>
      </c>
      <c r="G209" s="4">
        <f>ROUND((E209/D209*100),0)</f>
        <v>67</v>
      </c>
      <c r="H209">
        <v>226</v>
      </c>
      <c r="I209">
        <f>IF(G209=0,0,ROUND((E209/H209),2))</f>
        <v>28.04</v>
      </c>
      <c r="J209" t="s">
        <v>36</v>
      </c>
      <c r="K209" t="s">
        <v>37</v>
      </c>
      <c r="L209">
        <v>1488520800</v>
      </c>
      <c r="M209" s="8">
        <f>(((L209/60)/60)/124) + DATE(1970,1,1)</f>
        <v>28903.5</v>
      </c>
      <c r="N209">
        <v>1490850000</v>
      </c>
      <c r="O209" s="8">
        <f>(((N209/60)/60)/124) + DATE(1970,1,1)</f>
        <v>28908.717741935485</v>
      </c>
      <c r="P209" t="b">
        <v>0</v>
      </c>
      <c r="Q209" t="b">
        <v>0</v>
      </c>
      <c r="R209" t="s">
        <v>474</v>
      </c>
      <c r="S209" t="s">
        <v>2041</v>
      </c>
      <c r="T209" t="s">
        <v>2063</v>
      </c>
    </row>
    <row r="210" spans="1:20" ht="31.2" x14ac:dyDescent="0.3">
      <c r="A210">
        <v>203</v>
      </c>
      <c r="B210" t="s">
        <v>458</v>
      </c>
      <c r="C210" s="3" t="s">
        <v>459</v>
      </c>
      <c r="D210">
        <v>143900</v>
      </c>
      <c r="E210">
        <v>193413</v>
      </c>
      <c r="F210" s="4" t="s">
        <v>20</v>
      </c>
      <c r="G210" s="4">
        <f>ROUND((E210/D210*100),0)</f>
        <v>134</v>
      </c>
      <c r="H210">
        <v>4498</v>
      </c>
      <c r="I210">
        <f>IF(G210=0,0,ROUND((E210/H210),2))</f>
        <v>43</v>
      </c>
      <c r="J210" t="s">
        <v>26</v>
      </c>
      <c r="K210" t="s">
        <v>27</v>
      </c>
      <c r="L210">
        <v>1484632800</v>
      </c>
      <c r="M210" s="8">
        <f>(((L210/60)/60)/124) + DATE(1970,1,1)</f>
        <v>28894.790322580644</v>
      </c>
      <c r="N210">
        <v>1484805600</v>
      </c>
      <c r="O210" s="8">
        <f>(((N210/60)/60)/124) + DATE(1970,1,1)</f>
        <v>28895.177419354837</v>
      </c>
      <c r="P210" t="b">
        <v>0</v>
      </c>
      <c r="Q210" t="b">
        <v>0</v>
      </c>
      <c r="R210" t="s">
        <v>33</v>
      </c>
      <c r="S210" t="s">
        <v>2039</v>
      </c>
      <c r="T210" t="s">
        <v>2040</v>
      </c>
    </row>
    <row r="211" spans="1:20" x14ac:dyDescent="0.3">
      <c r="A211">
        <v>205</v>
      </c>
      <c r="B211" t="s">
        <v>462</v>
      </c>
      <c r="C211" s="3" t="s">
        <v>463</v>
      </c>
      <c r="D211">
        <v>1300</v>
      </c>
      <c r="E211">
        <v>5614</v>
      </c>
      <c r="F211" s="4" t="s">
        <v>20</v>
      </c>
      <c r="G211" s="4">
        <f>ROUND((E211/D211*100),0)</f>
        <v>432</v>
      </c>
      <c r="H211">
        <v>80</v>
      </c>
      <c r="I211">
        <f>IF(G211=0,0,ROUND((E211/H211),2))</f>
        <v>70.180000000000007</v>
      </c>
      <c r="J211" t="s">
        <v>21</v>
      </c>
      <c r="K211" t="s">
        <v>22</v>
      </c>
      <c r="L211">
        <v>1539752400</v>
      </c>
      <c r="M211" s="8">
        <f>(((L211/60)/60)/124) + DATE(1970,1,1)</f>
        <v>29018.266129032258</v>
      </c>
      <c r="N211">
        <v>1540789200</v>
      </c>
      <c r="O211" s="8">
        <f>(((N211/60)/60)/124) + DATE(1970,1,1)</f>
        <v>29020.58870967742</v>
      </c>
      <c r="P211" t="b">
        <v>1</v>
      </c>
      <c r="Q211" t="b">
        <v>0</v>
      </c>
      <c r="R211" t="s">
        <v>33</v>
      </c>
      <c r="S211" t="s">
        <v>2039</v>
      </c>
      <c r="T211" t="s">
        <v>2040</v>
      </c>
    </row>
    <row r="212" spans="1:20" ht="31.2" x14ac:dyDescent="0.3">
      <c r="A212">
        <v>207</v>
      </c>
      <c r="B212" t="s">
        <v>466</v>
      </c>
      <c r="C212" s="3" t="s">
        <v>467</v>
      </c>
      <c r="D212">
        <v>1000</v>
      </c>
      <c r="E212">
        <v>4257</v>
      </c>
      <c r="F212" s="4" t="s">
        <v>20</v>
      </c>
      <c r="G212" s="4">
        <f>ROUND((E212/D212*100),0)</f>
        <v>426</v>
      </c>
      <c r="H212">
        <v>43</v>
      </c>
      <c r="I212">
        <f>IF(G212=0,0,ROUND((E212/H212),2))</f>
        <v>99</v>
      </c>
      <c r="J212" t="s">
        <v>21</v>
      </c>
      <c r="K212" t="s">
        <v>22</v>
      </c>
      <c r="L212">
        <v>1535432400</v>
      </c>
      <c r="M212" s="8">
        <f>(((L212/60)/60)/124) + DATE(1970,1,1)</f>
        <v>29008.58870967742</v>
      </c>
      <c r="N212">
        <v>1537160400</v>
      </c>
      <c r="O212" s="8">
        <f>(((N212/60)/60)/124) + DATE(1970,1,1)</f>
        <v>29012.459677419356</v>
      </c>
      <c r="P212" t="b">
        <v>0</v>
      </c>
      <c r="Q212" t="b">
        <v>1</v>
      </c>
      <c r="R212" t="s">
        <v>23</v>
      </c>
      <c r="S212" t="s">
        <v>2035</v>
      </c>
      <c r="T212" t="s">
        <v>2036</v>
      </c>
    </row>
    <row r="213" spans="1:20" x14ac:dyDescent="0.3">
      <c r="A213">
        <v>208</v>
      </c>
      <c r="B213" t="s">
        <v>468</v>
      </c>
      <c r="C213" s="3" t="s">
        <v>469</v>
      </c>
      <c r="D213">
        <v>196900</v>
      </c>
      <c r="E213">
        <v>199110</v>
      </c>
      <c r="F213" s="4" t="s">
        <v>20</v>
      </c>
      <c r="G213" s="4">
        <f>ROUND((E213/D213*100),0)</f>
        <v>101</v>
      </c>
      <c r="H213">
        <v>2053</v>
      </c>
      <c r="I213">
        <f>IF(G213=0,0,ROUND((E213/H213),2))</f>
        <v>96.98</v>
      </c>
      <c r="J213" t="s">
        <v>21</v>
      </c>
      <c r="K213" t="s">
        <v>22</v>
      </c>
      <c r="L213">
        <v>1510207200</v>
      </c>
      <c r="M213" s="8">
        <f>(((L213/60)/60)/124) + DATE(1970,1,1)</f>
        <v>28952.080645161292</v>
      </c>
      <c r="N213">
        <v>1512280800</v>
      </c>
      <c r="O213" s="8">
        <f>(((N213/60)/60)/124) + DATE(1970,1,1)</f>
        <v>28956.725806451614</v>
      </c>
      <c r="P213" t="b">
        <v>0</v>
      </c>
      <c r="Q213" t="b">
        <v>0</v>
      </c>
      <c r="R213" t="s">
        <v>42</v>
      </c>
      <c r="S213" t="s">
        <v>2041</v>
      </c>
      <c r="T213" t="s">
        <v>2042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 t="s">
        <v>20</v>
      </c>
      <c r="G214" s="4">
        <f>ROUND((E214/D214*100),0)</f>
        <v>152</v>
      </c>
      <c r="H214">
        <v>168</v>
      </c>
      <c r="I214">
        <f>IF(G214=0,0,ROUND((E214/H214),2))</f>
        <v>73.209999999999994</v>
      </c>
      <c r="J214" t="s">
        <v>21</v>
      </c>
      <c r="K214" t="s">
        <v>22</v>
      </c>
      <c r="L214">
        <v>1576389600</v>
      </c>
      <c r="M214" s="8">
        <f>(((L214/60)/60)/124) + DATE(1970,1,1)</f>
        <v>29100.33870967742</v>
      </c>
      <c r="N214">
        <v>1580364000</v>
      </c>
      <c r="O214" s="8">
        <f>(((N214/60)/60)/124) + DATE(1970,1,1)</f>
        <v>29109.241935483871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 t="s">
        <v>20</v>
      </c>
      <c r="G215" s="4">
        <f>ROUND((E215/D215*100),0)</f>
        <v>195</v>
      </c>
      <c r="H215">
        <v>4289</v>
      </c>
      <c r="I215">
        <f>IF(G215=0,0,ROUND((E215/H215),2))</f>
        <v>40</v>
      </c>
      <c r="J215" t="s">
        <v>21</v>
      </c>
      <c r="K215" t="s">
        <v>22</v>
      </c>
      <c r="L215">
        <v>1289019600</v>
      </c>
      <c r="M215" s="8">
        <f>(((L215/60)/60)/124) + DATE(1970,1,1)</f>
        <v>28456.58870967742</v>
      </c>
      <c r="N215">
        <v>1289714400</v>
      </c>
      <c r="O215" s="8">
        <f>(((N215/60)/60)/124) + DATE(1970,1,1)</f>
        <v>28458.145161290322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31.2" x14ac:dyDescent="0.3">
      <c r="A216">
        <v>211</v>
      </c>
      <c r="B216" t="s">
        <v>475</v>
      </c>
      <c r="C216" s="3" t="s">
        <v>476</v>
      </c>
      <c r="D216">
        <v>104400</v>
      </c>
      <c r="E216">
        <v>99100</v>
      </c>
      <c r="F216" s="4" t="s">
        <v>14</v>
      </c>
      <c r="G216" s="4">
        <f>ROUND((E216/D216*100),0)</f>
        <v>95</v>
      </c>
      <c r="H216">
        <v>1625</v>
      </c>
      <c r="I216">
        <f>IF(G216=0,0,ROUND((E216/H216),2))</f>
        <v>60.98</v>
      </c>
      <c r="J216" t="s">
        <v>21</v>
      </c>
      <c r="K216" t="s">
        <v>22</v>
      </c>
      <c r="L216">
        <v>1377579600</v>
      </c>
      <c r="M216" s="8">
        <f>(((L216/60)/60)/124) + DATE(1970,1,1)</f>
        <v>28654.975806451614</v>
      </c>
      <c r="N216">
        <v>1379653200</v>
      </c>
      <c r="O216" s="8">
        <f>(((N216/60)/60)/124) + DATE(1970,1,1)</f>
        <v>28659.620967741936</v>
      </c>
      <c r="P216" t="b">
        <v>0</v>
      </c>
      <c r="Q216" t="b">
        <v>0</v>
      </c>
      <c r="R216" t="s">
        <v>33</v>
      </c>
      <c r="S216" t="s">
        <v>2039</v>
      </c>
      <c r="T216" t="s">
        <v>2040</v>
      </c>
    </row>
    <row r="217" spans="1:20" x14ac:dyDescent="0.3">
      <c r="A217">
        <v>214</v>
      </c>
      <c r="B217" t="s">
        <v>481</v>
      </c>
      <c r="C217" s="3" t="s">
        <v>482</v>
      </c>
      <c r="D217">
        <v>1400</v>
      </c>
      <c r="E217">
        <v>14324</v>
      </c>
      <c r="F217" s="4" t="s">
        <v>20</v>
      </c>
      <c r="G217" s="4">
        <f>ROUND((E217/D217*100),0)</f>
        <v>1023</v>
      </c>
      <c r="H217">
        <v>165</v>
      </c>
      <c r="I217">
        <f>IF(G217=0,0,ROUND((E217/H217),2))</f>
        <v>86.81</v>
      </c>
      <c r="J217" t="s">
        <v>21</v>
      </c>
      <c r="K217" t="s">
        <v>22</v>
      </c>
      <c r="L217">
        <v>1282194000</v>
      </c>
      <c r="M217" s="8">
        <f>(((L217/60)/60)/124) + DATE(1970,1,1)</f>
        <v>28441.298387096773</v>
      </c>
      <c r="N217">
        <v>1282712400</v>
      </c>
      <c r="O217" s="8">
        <f>(((N217/60)/60)/124) + DATE(1970,1,1)</f>
        <v>28442.459677419356</v>
      </c>
      <c r="P217" t="b">
        <v>0</v>
      </c>
      <c r="Q217" t="b">
        <v>0</v>
      </c>
      <c r="R217" t="s">
        <v>23</v>
      </c>
      <c r="S217" t="s">
        <v>2035</v>
      </c>
      <c r="T217" t="s">
        <v>2036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 t="s">
        <v>20</v>
      </c>
      <c r="G218" s="4">
        <f>ROUND((E218/D218*100),0)</f>
        <v>155</v>
      </c>
      <c r="H218">
        <v>1815</v>
      </c>
      <c r="I218">
        <f>IF(G218=0,0,ROUND((E218/H218),2))</f>
        <v>103.98</v>
      </c>
      <c r="J218" t="s">
        <v>21</v>
      </c>
      <c r="K218" t="s">
        <v>22</v>
      </c>
      <c r="L218">
        <v>1321941600</v>
      </c>
      <c r="M218" s="8">
        <f>(((L218/60)/60)/124) + DATE(1970,1,1)</f>
        <v>28530.33870967742</v>
      </c>
      <c r="N218">
        <v>1322114400</v>
      </c>
      <c r="O218" s="8">
        <f>(((N218/60)/60)/124) + DATE(1970,1,1)</f>
        <v>28530.725806451614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215</v>
      </c>
      <c r="B219" t="s">
        <v>483</v>
      </c>
      <c r="C219" s="3" t="s">
        <v>484</v>
      </c>
      <c r="D219">
        <v>156800</v>
      </c>
      <c r="E219">
        <v>6024</v>
      </c>
      <c r="F219" s="4" t="s">
        <v>14</v>
      </c>
      <c r="G219" s="4">
        <f>ROUND((E219/D219*100),0)</f>
        <v>4</v>
      </c>
      <c r="H219">
        <v>143</v>
      </c>
      <c r="I219">
        <f>IF(G219=0,0,ROUND((E219/H219),2))</f>
        <v>42.13</v>
      </c>
      <c r="J219" t="s">
        <v>21</v>
      </c>
      <c r="K219" t="s">
        <v>22</v>
      </c>
      <c r="L219">
        <v>1550037600</v>
      </c>
      <c r="M219" s="8">
        <f>(((L219/60)/60)/124) + DATE(1970,1,1)</f>
        <v>29041.306451612902</v>
      </c>
      <c r="N219">
        <v>1550210400</v>
      </c>
      <c r="O219" s="8">
        <f>(((N219/60)/60)/124) + DATE(1970,1,1)</f>
        <v>29041.693548387098</v>
      </c>
      <c r="P219" t="b">
        <v>0</v>
      </c>
      <c r="Q219" t="b">
        <v>0</v>
      </c>
      <c r="R219" t="s">
        <v>33</v>
      </c>
      <c r="S219" t="s">
        <v>2039</v>
      </c>
      <c r="T219" t="s">
        <v>2040</v>
      </c>
    </row>
    <row r="220" spans="1:20" x14ac:dyDescent="0.3">
      <c r="A220">
        <v>217</v>
      </c>
      <c r="B220" t="s">
        <v>487</v>
      </c>
      <c r="C220" s="3" t="s">
        <v>488</v>
      </c>
      <c r="D220">
        <v>129400</v>
      </c>
      <c r="E220">
        <v>57911</v>
      </c>
      <c r="F220" s="4" t="s">
        <v>14</v>
      </c>
      <c r="G220" s="4">
        <f>ROUND((E220/D220*100),0)</f>
        <v>45</v>
      </c>
      <c r="H220">
        <v>934</v>
      </c>
      <c r="I220">
        <f>IF(G220=0,0,ROUND((E220/H220),2))</f>
        <v>62</v>
      </c>
      <c r="J220" t="s">
        <v>21</v>
      </c>
      <c r="K220" t="s">
        <v>22</v>
      </c>
      <c r="L220">
        <v>1556427600</v>
      </c>
      <c r="M220" s="8">
        <f>(((L220/60)/60)/124) + DATE(1970,1,1)</f>
        <v>29055.620967741936</v>
      </c>
      <c r="N220">
        <v>1557205200</v>
      </c>
      <c r="O220" s="8">
        <f>(((N220/60)/60)/124) + DATE(1970,1,1)</f>
        <v>29057.362903225807</v>
      </c>
      <c r="P220" t="b">
        <v>0</v>
      </c>
      <c r="Q220" t="b">
        <v>0</v>
      </c>
      <c r="R220" t="s">
        <v>474</v>
      </c>
      <c r="S220" t="s">
        <v>2041</v>
      </c>
      <c r="T220" t="s">
        <v>2063</v>
      </c>
    </row>
    <row r="221" spans="1:20" x14ac:dyDescent="0.3">
      <c r="A221">
        <v>220</v>
      </c>
      <c r="B221" t="s">
        <v>493</v>
      </c>
      <c r="C221" s="3" t="s">
        <v>494</v>
      </c>
      <c r="D221">
        <v>7900</v>
      </c>
      <c r="E221">
        <v>667</v>
      </c>
      <c r="F221" s="4" t="s">
        <v>14</v>
      </c>
      <c r="G221" s="4">
        <f>ROUND((E221/D221*100),0)</f>
        <v>8</v>
      </c>
      <c r="H221">
        <v>17</v>
      </c>
      <c r="I221">
        <f>IF(G221=0,0,ROUND((E221/H221),2))</f>
        <v>39.24</v>
      </c>
      <c r="J221" t="s">
        <v>21</v>
      </c>
      <c r="K221" t="s">
        <v>22</v>
      </c>
      <c r="L221">
        <v>1309496400</v>
      </c>
      <c r="M221" s="8">
        <f>(((L221/60)/60)/124) + DATE(1970,1,1)</f>
        <v>28502.459677419356</v>
      </c>
      <c r="N221">
        <v>1311051600</v>
      </c>
      <c r="O221" s="8">
        <f>(((N221/60)/60)/124) + DATE(1970,1,1)</f>
        <v>28505.943548387098</v>
      </c>
      <c r="P221" t="b">
        <v>1</v>
      </c>
      <c r="Q221" t="b">
        <v>0</v>
      </c>
      <c r="R221" t="s">
        <v>33</v>
      </c>
      <c r="S221" t="s">
        <v>2039</v>
      </c>
      <c r="T221" t="s">
        <v>2040</v>
      </c>
    </row>
    <row r="222" spans="1:20" x14ac:dyDescent="0.3">
      <c r="A222">
        <v>218</v>
      </c>
      <c r="B222" t="s">
        <v>489</v>
      </c>
      <c r="C222" s="3" t="s">
        <v>490</v>
      </c>
      <c r="D222">
        <v>5700</v>
      </c>
      <c r="E222">
        <v>12309</v>
      </c>
      <c r="F222" s="4" t="s">
        <v>20</v>
      </c>
      <c r="G222" s="4">
        <f>ROUND((E222/D222*100),0)</f>
        <v>216</v>
      </c>
      <c r="H222">
        <v>397</v>
      </c>
      <c r="I222">
        <f>IF(G222=0,0,ROUND((E222/H222),2))</f>
        <v>31.01</v>
      </c>
      <c r="J222" t="s">
        <v>40</v>
      </c>
      <c r="K222" t="s">
        <v>41</v>
      </c>
      <c r="L222">
        <v>1320991200</v>
      </c>
      <c r="M222" s="8">
        <f>(((L222/60)/60)/124) + DATE(1970,1,1)</f>
        <v>28528.209677419356</v>
      </c>
      <c r="N222">
        <v>1323928800</v>
      </c>
      <c r="O222" s="8">
        <f>(((N222/60)/60)/124) + DATE(1970,1,1)</f>
        <v>28534.790322580644</v>
      </c>
      <c r="P222" t="b">
        <v>0</v>
      </c>
      <c r="Q222" t="b">
        <v>1</v>
      </c>
      <c r="R222" t="s">
        <v>100</v>
      </c>
      <c r="S222" t="s">
        <v>2041</v>
      </c>
      <c r="T222" t="s">
        <v>2052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 t="s">
        <v>14</v>
      </c>
      <c r="G223" s="4">
        <f>ROUND((E223/D223*100),0)</f>
        <v>99</v>
      </c>
      <c r="H223">
        <v>2179</v>
      </c>
      <c r="I223">
        <f>IF(G223=0,0,ROUND((E223/H223),2))</f>
        <v>54.99</v>
      </c>
      <c r="J223" t="s">
        <v>21</v>
      </c>
      <c r="K223" t="s">
        <v>22</v>
      </c>
      <c r="L223">
        <v>1340254800</v>
      </c>
      <c r="M223" s="8">
        <f>(((L223/60)/60)/124) + DATE(1970,1,1)</f>
        <v>28571.362903225807</v>
      </c>
      <c r="N223">
        <v>1340427600</v>
      </c>
      <c r="O223" s="8">
        <f>(((N223/60)/60)/124) + DATE(1970,1,1)</f>
        <v>28571.75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721</v>
      </c>
      <c r="B224" t="s">
        <v>1480</v>
      </c>
      <c r="C224" s="3" t="s">
        <v>1481</v>
      </c>
      <c r="D224">
        <v>123600</v>
      </c>
      <c r="E224">
        <v>5429</v>
      </c>
      <c r="F224" s="4" t="s">
        <v>74</v>
      </c>
      <c r="G224" s="4">
        <f>ROUND((E224/D224*100),0)</f>
        <v>4</v>
      </c>
      <c r="H224">
        <v>60</v>
      </c>
      <c r="I224">
        <f>IF(G224=0,0,ROUND((E224/H224),2))</f>
        <v>90.48</v>
      </c>
      <c r="J224" t="s">
        <v>21</v>
      </c>
      <c r="K224" t="s">
        <v>22</v>
      </c>
      <c r="L224">
        <v>1522818000</v>
      </c>
      <c r="M224" s="8">
        <f>(((L224/60)/60)/124) + DATE(1970,1,1)</f>
        <v>28980.330645161292</v>
      </c>
      <c r="N224">
        <v>1523336400</v>
      </c>
      <c r="O224" s="8">
        <f>(((N224/60)/60)/124) + DATE(1970,1,1)</f>
        <v>28981.491935483871</v>
      </c>
      <c r="P224" t="b">
        <v>0</v>
      </c>
      <c r="Q224" t="b">
        <v>0</v>
      </c>
      <c r="R224" t="s">
        <v>23</v>
      </c>
      <c r="S224" t="s">
        <v>2035</v>
      </c>
      <c r="T224" t="s">
        <v>2036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 t="s">
        <v>14</v>
      </c>
      <c r="G225" s="4">
        <f>ROUND((E225/D225*100),0)</f>
        <v>94</v>
      </c>
      <c r="H225">
        <v>931</v>
      </c>
      <c r="I225">
        <f>IF(G225=0,0,ROUND((E225/H225),2))</f>
        <v>87.97</v>
      </c>
      <c r="J225" t="s">
        <v>21</v>
      </c>
      <c r="K225" t="s">
        <v>22</v>
      </c>
      <c r="L225">
        <v>1458104400</v>
      </c>
      <c r="M225" s="8">
        <f>(((L225/60)/60)/124) + DATE(1970,1,1)</f>
        <v>28835.362903225807</v>
      </c>
      <c r="N225">
        <v>1459314000</v>
      </c>
      <c r="O225" s="8">
        <f>(((N225/60)/60)/124) + DATE(1970,1,1)</f>
        <v>28838.072580645163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219</v>
      </c>
      <c r="B226" t="s">
        <v>491</v>
      </c>
      <c r="C226" s="3" t="s">
        <v>492</v>
      </c>
      <c r="D226">
        <v>41700</v>
      </c>
      <c r="E226">
        <v>138497</v>
      </c>
      <c r="F226" s="4" t="s">
        <v>20</v>
      </c>
      <c r="G226" s="4">
        <f>ROUND((E226/D226*100),0)</f>
        <v>332</v>
      </c>
      <c r="H226">
        <v>1539</v>
      </c>
      <c r="I226">
        <f>IF(G226=0,0,ROUND((E226/H226),2))</f>
        <v>89.99</v>
      </c>
      <c r="J226" t="s">
        <v>21</v>
      </c>
      <c r="K226" t="s">
        <v>22</v>
      </c>
      <c r="L226">
        <v>1345093200</v>
      </c>
      <c r="M226" s="8">
        <f>(((L226/60)/60)/124) + DATE(1970,1,1)</f>
        <v>28582.201612903227</v>
      </c>
      <c r="N226">
        <v>1346130000</v>
      </c>
      <c r="O226" s="8">
        <f>(((N226/60)/60)/124) + DATE(1970,1,1)</f>
        <v>28584.524193548386</v>
      </c>
      <c r="P226" t="b">
        <v>0</v>
      </c>
      <c r="Q226" t="b">
        <v>0</v>
      </c>
      <c r="R226" t="s">
        <v>71</v>
      </c>
      <c r="S226" t="s">
        <v>2041</v>
      </c>
      <c r="T226" t="s">
        <v>2049</v>
      </c>
    </row>
    <row r="227" spans="1:20" ht="31.2" x14ac:dyDescent="0.3">
      <c r="A227">
        <v>235</v>
      </c>
      <c r="B227" t="s">
        <v>522</v>
      </c>
      <c r="C227" s="3" t="s">
        <v>523</v>
      </c>
      <c r="D227">
        <v>8600</v>
      </c>
      <c r="E227">
        <v>3589</v>
      </c>
      <c r="F227" s="4" t="s">
        <v>14</v>
      </c>
      <c r="G227" s="4">
        <f>ROUND((E227/D227*100),0)</f>
        <v>42</v>
      </c>
      <c r="H227">
        <v>92</v>
      </c>
      <c r="I227">
        <f>IF(G227=0,0,ROUND((E227/H227),2))</f>
        <v>39.01</v>
      </c>
      <c r="J227" t="s">
        <v>21</v>
      </c>
      <c r="K227" t="s">
        <v>22</v>
      </c>
      <c r="L227">
        <v>1486965600</v>
      </c>
      <c r="M227" s="8">
        <f>(((L227/60)/60)/124) + DATE(1970,1,1)</f>
        <v>28900.016129032258</v>
      </c>
      <c r="N227">
        <v>1487397600</v>
      </c>
      <c r="O227" s="8">
        <f>(((N227/60)/60)/124) + DATE(1970,1,1)</f>
        <v>28900.983870967742</v>
      </c>
      <c r="P227" t="b">
        <v>0</v>
      </c>
      <c r="Q227" t="b">
        <v>0</v>
      </c>
      <c r="R227" t="s">
        <v>71</v>
      </c>
      <c r="S227" t="s">
        <v>2041</v>
      </c>
      <c r="T227" t="s">
        <v>2049</v>
      </c>
    </row>
    <row r="228" spans="1:20" x14ac:dyDescent="0.3">
      <c r="A228">
        <v>222</v>
      </c>
      <c r="B228" t="s">
        <v>497</v>
      </c>
      <c r="C228" s="3" t="s">
        <v>498</v>
      </c>
      <c r="D228">
        <v>4800</v>
      </c>
      <c r="E228">
        <v>6623</v>
      </c>
      <c r="F228" s="4" t="s">
        <v>20</v>
      </c>
      <c r="G228" s="4">
        <f>ROUND((E228/D228*100),0)</f>
        <v>138</v>
      </c>
      <c r="H228">
        <v>138</v>
      </c>
      <c r="I228">
        <f>IF(G228=0,0,ROUND((E228/H228),2))</f>
        <v>47.99</v>
      </c>
      <c r="J228" t="s">
        <v>21</v>
      </c>
      <c r="K228" t="s">
        <v>22</v>
      </c>
      <c r="L228">
        <v>1412226000</v>
      </c>
      <c r="M228" s="8">
        <f>(((L228/60)/60)/124) + DATE(1970,1,1)</f>
        <v>28732.58870967742</v>
      </c>
      <c r="N228">
        <v>1412312400</v>
      </c>
      <c r="O228" s="8">
        <f>(((N228/60)/60)/124) + DATE(1970,1,1)</f>
        <v>28732.782258064515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">
      <c r="A229">
        <v>224</v>
      </c>
      <c r="B229" t="s">
        <v>501</v>
      </c>
      <c r="C229" s="3" t="s">
        <v>502</v>
      </c>
      <c r="D229">
        <v>46300</v>
      </c>
      <c r="E229">
        <v>186885</v>
      </c>
      <c r="F229" s="4" t="s">
        <v>20</v>
      </c>
      <c r="G229" s="4">
        <f>ROUND((E229/D229*100),0)</f>
        <v>404</v>
      </c>
      <c r="H229">
        <v>3594</v>
      </c>
      <c r="I229">
        <f>IF(G229=0,0,ROUND((E229/H229),2))</f>
        <v>52</v>
      </c>
      <c r="J229" t="s">
        <v>21</v>
      </c>
      <c r="K229" t="s">
        <v>22</v>
      </c>
      <c r="L229">
        <v>1411534800</v>
      </c>
      <c r="M229" s="8">
        <f>(((L229/60)/60)/124) + DATE(1970,1,1)</f>
        <v>28731.040322580644</v>
      </c>
      <c r="N229">
        <v>1415426400</v>
      </c>
      <c r="O229" s="8">
        <f>(((N229/60)/60)/124) + DATE(1970,1,1)</f>
        <v>28739.758064516129</v>
      </c>
      <c r="P229" t="b">
        <v>0</v>
      </c>
      <c r="Q229" t="b">
        <v>0</v>
      </c>
      <c r="R229" t="s">
        <v>474</v>
      </c>
      <c r="S229" t="s">
        <v>2041</v>
      </c>
      <c r="T229" t="s">
        <v>2063</v>
      </c>
    </row>
    <row r="230" spans="1:20" x14ac:dyDescent="0.3">
      <c r="A230">
        <v>225</v>
      </c>
      <c r="B230" t="s">
        <v>503</v>
      </c>
      <c r="C230" s="3" t="s">
        <v>504</v>
      </c>
      <c r="D230">
        <v>67800</v>
      </c>
      <c r="E230">
        <v>176398</v>
      </c>
      <c r="F230" s="4" t="s">
        <v>20</v>
      </c>
      <c r="G230" s="4">
        <f>ROUND((E230/D230*100),0)</f>
        <v>260</v>
      </c>
      <c r="H230">
        <v>5880</v>
      </c>
      <c r="I230">
        <f>IF(G230=0,0,ROUND((E230/H230),2))</f>
        <v>30</v>
      </c>
      <c r="J230" t="s">
        <v>21</v>
      </c>
      <c r="K230" t="s">
        <v>22</v>
      </c>
      <c r="L230">
        <v>1399093200</v>
      </c>
      <c r="M230" s="8">
        <f>(((L230/60)/60)/124) + DATE(1970,1,1)</f>
        <v>28703.169354838708</v>
      </c>
      <c r="N230">
        <v>1399093200</v>
      </c>
      <c r="O230" s="8">
        <f>(((N230/60)/60)/124) + DATE(1970,1,1)</f>
        <v>28703.169354838708</v>
      </c>
      <c r="P230" t="b">
        <v>1</v>
      </c>
      <c r="Q230" t="b">
        <v>0</v>
      </c>
      <c r="R230" t="s">
        <v>23</v>
      </c>
      <c r="S230" t="s">
        <v>2035</v>
      </c>
      <c r="T230" t="s">
        <v>2036</v>
      </c>
    </row>
    <row r="231" spans="1:20" x14ac:dyDescent="0.3">
      <c r="A231">
        <v>226</v>
      </c>
      <c r="B231" t="s">
        <v>253</v>
      </c>
      <c r="C231" s="3" t="s">
        <v>505</v>
      </c>
      <c r="D231">
        <v>3000</v>
      </c>
      <c r="E231">
        <v>10999</v>
      </c>
      <c r="F231" s="4" t="s">
        <v>20</v>
      </c>
      <c r="G231" s="4">
        <f>ROUND((E231/D231*100),0)</f>
        <v>367</v>
      </c>
      <c r="H231">
        <v>112</v>
      </c>
      <c r="I231">
        <f>IF(G231=0,0,ROUND((E231/H231),2))</f>
        <v>98.21</v>
      </c>
      <c r="J231" t="s">
        <v>21</v>
      </c>
      <c r="K231" t="s">
        <v>22</v>
      </c>
      <c r="L231">
        <v>1270702800</v>
      </c>
      <c r="M231" s="8">
        <f>(((L231/60)/60)/124) + DATE(1970,1,1)</f>
        <v>28415.556451612902</v>
      </c>
      <c r="N231">
        <v>1273899600</v>
      </c>
      <c r="O231" s="8">
        <f>(((N231/60)/60)/124) + DATE(1970,1,1)</f>
        <v>28422.717741935485</v>
      </c>
      <c r="P231" t="b">
        <v>0</v>
      </c>
      <c r="Q231" t="b">
        <v>0</v>
      </c>
      <c r="R231" t="s">
        <v>122</v>
      </c>
      <c r="S231" t="s">
        <v>2054</v>
      </c>
      <c r="T231" t="s">
        <v>2055</v>
      </c>
    </row>
    <row r="232" spans="1:20" ht="31.2" x14ac:dyDescent="0.3">
      <c r="A232">
        <v>227</v>
      </c>
      <c r="B232" t="s">
        <v>506</v>
      </c>
      <c r="C232" s="3" t="s">
        <v>507</v>
      </c>
      <c r="D232">
        <v>60900</v>
      </c>
      <c r="E232">
        <v>102751</v>
      </c>
      <c r="F232" s="4" t="s">
        <v>20</v>
      </c>
      <c r="G232" s="4">
        <f>ROUND((E232/D232*100),0)</f>
        <v>169</v>
      </c>
      <c r="H232">
        <v>943</v>
      </c>
      <c r="I232">
        <f>IF(G232=0,0,ROUND((E232/H232),2))</f>
        <v>108.96</v>
      </c>
      <c r="J232" t="s">
        <v>21</v>
      </c>
      <c r="K232" t="s">
        <v>22</v>
      </c>
      <c r="L232">
        <v>1431666000</v>
      </c>
      <c r="M232" s="8">
        <f>(((L232/60)/60)/124) + DATE(1970,1,1)</f>
        <v>28776.137096774193</v>
      </c>
      <c r="N232">
        <v>1432184400</v>
      </c>
      <c r="O232" s="8">
        <f>(((N232/60)/60)/124) + DATE(1970,1,1)</f>
        <v>28777.298387096773</v>
      </c>
      <c r="P232" t="b">
        <v>0</v>
      </c>
      <c r="Q232" t="b">
        <v>0</v>
      </c>
      <c r="R232" t="s">
        <v>292</v>
      </c>
      <c r="S232" t="s">
        <v>2050</v>
      </c>
      <c r="T232" t="s">
        <v>2061</v>
      </c>
    </row>
    <row r="233" spans="1:20" x14ac:dyDescent="0.3">
      <c r="A233">
        <v>236</v>
      </c>
      <c r="B233" t="s">
        <v>524</v>
      </c>
      <c r="C233" s="3" t="s">
        <v>525</v>
      </c>
      <c r="D233">
        <v>39500</v>
      </c>
      <c r="E233">
        <v>4323</v>
      </c>
      <c r="F233" s="4" t="s">
        <v>14</v>
      </c>
      <c r="G233" s="4">
        <f>ROUND((E233/D233*100),0)</f>
        <v>11</v>
      </c>
      <c r="H233">
        <v>57</v>
      </c>
      <c r="I233">
        <f>IF(G233=0,0,ROUND((E233/H233),2))</f>
        <v>75.84</v>
      </c>
      <c r="J233" t="s">
        <v>26</v>
      </c>
      <c r="K233" t="s">
        <v>27</v>
      </c>
      <c r="L233">
        <v>1561438800</v>
      </c>
      <c r="M233" s="8">
        <f>(((L233/60)/60)/124) + DATE(1970,1,1)</f>
        <v>29066.846774193549</v>
      </c>
      <c r="N233">
        <v>1562043600</v>
      </c>
      <c r="O233" s="8">
        <f>(((N233/60)/60)/124) + DATE(1970,1,1)</f>
        <v>29068.201612903227</v>
      </c>
      <c r="P233" t="b">
        <v>0</v>
      </c>
      <c r="Q233" t="b">
        <v>1</v>
      </c>
      <c r="R233" t="s">
        <v>23</v>
      </c>
      <c r="S233" t="s">
        <v>2035</v>
      </c>
      <c r="T233" t="s">
        <v>2036</v>
      </c>
    </row>
    <row r="234" spans="1:20" x14ac:dyDescent="0.3">
      <c r="A234">
        <v>228</v>
      </c>
      <c r="B234" t="s">
        <v>508</v>
      </c>
      <c r="C234" s="3" t="s">
        <v>509</v>
      </c>
      <c r="D234">
        <v>137900</v>
      </c>
      <c r="E234">
        <v>165352</v>
      </c>
      <c r="F234" s="4" t="s">
        <v>20</v>
      </c>
      <c r="G234" s="4">
        <f>ROUND((E234/D234*100),0)</f>
        <v>120</v>
      </c>
      <c r="H234">
        <v>2468</v>
      </c>
      <c r="I234">
        <f>IF(G234=0,0,ROUND((E234/H234),2))</f>
        <v>67</v>
      </c>
      <c r="J234" t="s">
        <v>21</v>
      </c>
      <c r="K234" t="s">
        <v>22</v>
      </c>
      <c r="L234">
        <v>1472619600</v>
      </c>
      <c r="M234" s="8">
        <f>(((L234/60)/60)/124) + DATE(1970,1,1)</f>
        <v>28867.879032258064</v>
      </c>
      <c r="N234">
        <v>1474779600</v>
      </c>
      <c r="O234" s="8">
        <f>(((N234/60)/60)/124) + DATE(1970,1,1)</f>
        <v>28872.717741935485</v>
      </c>
      <c r="P234" t="b">
        <v>0</v>
      </c>
      <c r="Q234" t="b">
        <v>0</v>
      </c>
      <c r="R234" t="s">
        <v>71</v>
      </c>
      <c r="S234" t="s">
        <v>2041</v>
      </c>
      <c r="T234" t="s">
        <v>2049</v>
      </c>
    </row>
    <row r="235" spans="1:20" x14ac:dyDescent="0.3">
      <c r="A235">
        <v>229</v>
      </c>
      <c r="B235" t="s">
        <v>510</v>
      </c>
      <c r="C235" s="3" t="s">
        <v>511</v>
      </c>
      <c r="D235">
        <v>85600</v>
      </c>
      <c r="E235">
        <v>165798</v>
      </c>
      <c r="F235" s="4" t="s">
        <v>20</v>
      </c>
      <c r="G235" s="4">
        <f>ROUND((E235/D235*100),0)</f>
        <v>194</v>
      </c>
      <c r="H235">
        <v>2551</v>
      </c>
      <c r="I235">
        <f>IF(G235=0,0,ROUND((E235/H235),2))</f>
        <v>64.989999999999995</v>
      </c>
      <c r="J235" t="s">
        <v>21</v>
      </c>
      <c r="K235" t="s">
        <v>22</v>
      </c>
      <c r="L235">
        <v>1496293200</v>
      </c>
      <c r="M235" s="8">
        <f>(((L235/60)/60)/124) + DATE(1970,1,1)</f>
        <v>28920.91129032258</v>
      </c>
      <c r="N235">
        <v>1500440400</v>
      </c>
      <c r="O235" s="8">
        <f>(((N235/60)/60)/124) + DATE(1970,1,1)</f>
        <v>28930.201612903227</v>
      </c>
      <c r="P235" t="b">
        <v>0</v>
      </c>
      <c r="Q235" t="b">
        <v>1</v>
      </c>
      <c r="R235" t="s">
        <v>292</v>
      </c>
      <c r="S235" t="s">
        <v>2050</v>
      </c>
      <c r="T235" t="s">
        <v>2061</v>
      </c>
    </row>
    <row r="236" spans="1:20" x14ac:dyDescent="0.3">
      <c r="A236">
        <v>230</v>
      </c>
      <c r="B236" t="s">
        <v>512</v>
      </c>
      <c r="C236" s="3" t="s">
        <v>513</v>
      </c>
      <c r="D236">
        <v>2400</v>
      </c>
      <c r="E236">
        <v>10084</v>
      </c>
      <c r="F236" s="4" t="s">
        <v>20</v>
      </c>
      <c r="G236" s="4">
        <f>ROUND((E236/D236*100),0)</f>
        <v>420</v>
      </c>
      <c r="H236">
        <v>101</v>
      </c>
      <c r="I236">
        <f>IF(G236=0,0,ROUND((E236/H236),2))</f>
        <v>99.84</v>
      </c>
      <c r="J236" t="s">
        <v>21</v>
      </c>
      <c r="K236" t="s">
        <v>22</v>
      </c>
      <c r="L236">
        <v>1575612000</v>
      </c>
      <c r="M236" s="8">
        <f>(((L236/60)/60)/124) + DATE(1970,1,1)</f>
        <v>29098.596774193549</v>
      </c>
      <c r="N236">
        <v>1575612000</v>
      </c>
      <c r="O236" s="8">
        <f>(((N236/60)/60)/124) + DATE(1970,1,1)</f>
        <v>29098.596774193549</v>
      </c>
      <c r="P236" t="b">
        <v>0</v>
      </c>
      <c r="Q236" t="b">
        <v>0</v>
      </c>
      <c r="R236" t="s">
        <v>89</v>
      </c>
      <c r="S236" t="s">
        <v>2050</v>
      </c>
      <c r="T236" t="s">
        <v>2051</v>
      </c>
    </row>
    <row r="237" spans="1:20" x14ac:dyDescent="0.3">
      <c r="A237">
        <v>993</v>
      </c>
      <c r="B237" t="s">
        <v>2013</v>
      </c>
      <c r="C237" s="3" t="s">
        <v>2014</v>
      </c>
      <c r="D237">
        <v>9800</v>
      </c>
      <c r="E237">
        <v>7608</v>
      </c>
      <c r="F237" s="4" t="s">
        <v>74</v>
      </c>
      <c r="G237" s="4">
        <f>ROUND((E237/D237*100),0)</f>
        <v>78</v>
      </c>
      <c r="H237">
        <v>75</v>
      </c>
      <c r="I237">
        <f>IF(G237=0,0,ROUND((E237/H237),2))</f>
        <v>101.44</v>
      </c>
      <c r="J237" t="s">
        <v>107</v>
      </c>
      <c r="K237" t="s">
        <v>108</v>
      </c>
      <c r="L237">
        <v>1450936800</v>
      </c>
      <c r="M237" s="8">
        <f>(((L237/60)/60)/124) + DATE(1970,1,1)</f>
        <v>28819.306451612902</v>
      </c>
      <c r="N237">
        <v>1452405600</v>
      </c>
      <c r="O237" s="8">
        <f>(((N237/60)/60)/124) + DATE(1970,1,1)</f>
        <v>28822.596774193549</v>
      </c>
      <c r="P237" t="b">
        <v>0</v>
      </c>
      <c r="Q237" t="b">
        <v>1</v>
      </c>
      <c r="R237" t="s">
        <v>122</v>
      </c>
      <c r="S237" t="s">
        <v>2054</v>
      </c>
      <c r="T237" t="s">
        <v>2055</v>
      </c>
    </row>
    <row r="238" spans="1:20" x14ac:dyDescent="0.3">
      <c r="A238">
        <v>232</v>
      </c>
      <c r="B238" t="s">
        <v>516</v>
      </c>
      <c r="C238" s="3" t="s">
        <v>517</v>
      </c>
      <c r="D238">
        <v>3400</v>
      </c>
      <c r="E238">
        <v>5823</v>
      </c>
      <c r="F238" s="4" t="s">
        <v>20</v>
      </c>
      <c r="G238" s="4">
        <f>ROUND((E238/D238*100),0)</f>
        <v>171</v>
      </c>
      <c r="H238">
        <v>92</v>
      </c>
      <c r="I238">
        <f>IF(G238=0,0,ROUND((E238/H238),2))</f>
        <v>63.29</v>
      </c>
      <c r="J238" t="s">
        <v>21</v>
      </c>
      <c r="K238" t="s">
        <v>22</v>
      </c>
      <c r="L238">
        <v>1469422800</v>
      </c>
      <c r="M238" s="8">
        <f>(((L238/60)/60)/124) + DATE(1970,1,1)</f>
        <v>28860.717741935485</v>
      </c>
      <c r="N238">
        <v>1469509200</v>
      </c>
      <c r="O238" s="8">
        <f>(((N238/60)/60)/124) + DATE(1970,1,1)</f>
        <v>28860.91129032258</v>
      </c>
      <c r="P238" t="b">
        <v>0</v>
      </c>
      <c r="Q238" t="b">
        <v>0</v>
      </c>
      <c r="R238" t="s">
        <v>33</v>
      </c>
      <c r="S238" t="s">
        <v>2039</v>
      </c>
      <c r="T238" t="s">
        <v>2040</v>
      </c>
    </row>
    <row r="239" spans="1:20" ht="31.2" x14ac:dyDescent="0.3">
      <c r="A239">
        <v>239</v>
      </c>
      <c r="B239" t="s">
        <v>530</v>
      </c>
      <c r="C239" s="3" t="s">
        <v>531</v>
      </c>
      <c r="D239">
        <v>3200</v>
      </c>
      <c r="E239">
        <v>3127</v>
      </c>
      <c r="F239" s="4" t="s">
        <v>14</v>
      </c>
      <c r="G239" s="4">
        <f>ROUND((E239/D239*100),0)</f>
        <v>98</v>
      </c>
      <c r="H239">
        <v>41</v>
      </c>
      <c r="I239">
        <f>IF(G239=0,0,ROUND((E239/H239),2))</f>
        <v>76.27</v>
      </c>
      <c r="J239" t="s">
        <v>21</v>
      </c>
      <c r="K239" t="s">
        <v>22</v>
      </c>
      <c r="L239">
        <v>1440824400</v>
      </c>
      <c r="M239" s="8">
        <f>(((L239/60)/60)/124) + DATE(1970,1,1)</f>
        <v>28796.653225806451</v>
      </c>
      <c r="N239">
        <v>1441170000</v>
      </c>
      <c r="O239" s="8">
        <f>(((N239/60)/60)/124) + DATE(1970,1,1)</f>
        <v>28797.427419354837</v>
      </c>
      <c r="P239" t="b">
        <v>0</v>
      </c>
      <c r="Q239" t="b">
        <v>0</v>
      </c>
      <c r="R239" t="s">
        <v>65</v>
      </c>
      <c r="S239" t="s">
        <v>2037</v>
      </c>
      <c r="T239" t="s">
        <v>2046</v>
      </c>
    </row>
    <row r="240" spans="1:20" x14ac:dyDescent="0.3">
      <c r="A240">
        <v>233</v>
      </c>
      <c r="B240" t="s">
        <v>518</v>
      </c>
      <c r="C240" s="3" t="s">
        <v>519</v>
      </c>
      <c r="D240">
        <v>3800</v>
      </c>
      <c r="E240">
        <v>6000</v>
      </c>
      <c r="F240" s="4" t="s">
        <v>20</v>
      </c>
      <c r="G240" s="4">
        <f>ROUND((E240/D240*100),0)</f>
        <v>158</v>
      </c>
      <c r="H240">
        <v>62</v>
      </c>
      <c r="I240">
        <f>IF(G240=0,0,ROUND((E240/H240),2))</f>
        <v>96.77</v>
      </c>
      <c r="J240" t="s">
        <v>21</v>
      </c>
      <c r="K240" t="s">
        <v>22</v>
      </c>
      <c r="L240">
        <v>1307854800</v>
      </c>
      <c r="M240" s="8">
        <f>(((L240/60)/60)/124) + DATE(1970,1,1)</f>
        <v>28498.782258064515</v>
      </c>
      <c r="N240">
        <v>1309237200</v>
      </c>
      <c r="O240" s="8">
        <f>(((N240/60)/60)/124) + DATE(1970,1,1)</f>
        <v>28501.879032258064</v>
      </c>
      <c r="P240" t="b">
        <v>0</v>
      </c>
      <c r="Q240" t="b">
        <v>0</v>
      </c>
      <c r="R240" t="s">
        <v>71</v>
      </c>
      <c r="S240" t="s">
        <v>2041</v>
      </c>
      <c r="T240" t="s">
        <v>2049</v>
      </c>
    </row>
    <row r="241" spans="1:20" x14ac:dyDescent="0.3">
      <c r="A241">
        <v>234</v>
      </c>
      <c r="B241" t="s">
        <v>520</v>
      </c>
      <c r="C241" s="3" t="s">
        <v>521</v>
      </c>
      <c r="D241">
        <v>7500</v>
      </c>
      <c r="E241">
        <v>8181</v>
      </c>
      <c r="F241" s="4" t="s">
        <v>20</v>
      </c>
      <c r="G241" s="4">
        <f>ROUND((E241/D241*100),0)</f>
        <v>109</v>
      </c>
      <c r="H241">
        <v>149</v>
      </c>
      <c r="I241">
        <f>IF(G241=0,0,ROUND((E241/H241),2))</f>
        <v>54.91</v>
      </c>
      <c r="J241" t="s">
        <v>107</v>
      </c>
      <c r="K241" t="s">
        <v>108</v>
      </c>
      <c r="L241">
        <v>1503378000</v>
      </c>
      <c r="M241" s="8">
        <f>(((L241/60)/60)/124) + DATE(1970,1,1)</f>
        <v>28936.782258064515</v>
      </c>
      <c r="N241">
        <v>1503982800</v>
      </c>
      <c r="O241" s="8">
        <f>(((N241/60)/60)/124) + DATE(1970,1,1)</f>
        <v>28938.137096774193</v>
      </c>
      <c r="P241" t="b">
        <v>0</v>
      </c>
      <c r="Q241" t="b">
        <v>1</v>
      </c>
      <c r="R241" t="s">
        <v>89</v>
      </c>
      <c r="S241" t="s">
        <v>2050</v>
      </c>
      <c r="T241" t="s">
        <v>2051</v>
      </c>
    </row>
    <row r="242" spans="1:20" x14ac:dyDescent="0.3">
      <c r="A242">
        <v>250</v>
      </c>
      <c r="B242" t="s">
        <v>552</v>
      </c>
      <c r="C242" s="3" t="s">
        <v>553</v>
      </c>
      <c r="D242">
        <v>100</v>
      </c>
      <c r="E242">
        <v>3</v>
      </c>
      <c r="F242" s="4" t="s">
        <v>14</v>
      </c>
      <c r="G242" s="4">
        <f>ROUND((E242/D242*100),0)</f>
        <v>3</v>
      </c>
      <c r="H242">
        <v>1</v>
      </c>
      <c r="I242">
        <f>IF(G242=0,0,ROUND((E242/H242),2))</f>
        <v>3</v>
      </c>
      <c r="J242" t="s">
        <v>21</v>
      </c>
      <c r="K242" t="s">
        <v>22</v>
      </c>
      <c r="L242">
        <v>1264399200</v>
      </c>
      <c r="M242" s="8">
        <f>(((L242/60)/60)/124) + DATE(1970,1,1)</f>
        <v>28401.43548387097</v>
      </c>
      <c r="N242">
        <v>1267423200</v>
      </c>
      <c r="O242" s="8">
        <f>(((N242/60)/60)/124) + DATE(1970,1,1)</f>
        <v>28408.209677419356</v>
      </c>
      <c r="P242" t="b">
        <v>0</v>
      </c>
      <c r="Q242" t="b">
        <v>0</v>
      </c>
      <c r="R242" t="s">
        <v>23</v>
      </c>
      <c r="S242" t="s">
        <v>2035</v>
      </c>
      <c r="T242" t="s">
        <v>2036</v>
      </c>
    </row>
    <row r="243" spans="1:20" x14ac:dyDescent="0.3">
      <c r="A243">
        <v>251</v>
      </c>
      <c r="B243" t="s">
        <v>554</v>
      </c>
      <c r="C243" s="3" t="s">
        <v>555</v>
      </c>
      <c r="D243">
        <v>7100</v>
      </c>
      <c r="E243">
        <v>3840</v>
      </c>
      <c r="F243" s="4" t="s">
        <v>14</v>
      </c>
      <c r="G243" s="4">
        <f>ROUND((E243/D243*100),0)</f>
        <v>54</v>
      </c>
      <c r="H243">
        <v>101</v>
      </c>
      <c r="I243">
        <f>IF(G243=0,0,ROUND((E243/H243),2))</f>
        <v>38.020000000000003</v>
      </c>
      <c r="J243" t="s">
        <v>21</v>
      </c>
      <c r="K243" t="s">
        <v>22</v>
      </c>
      <c r="L243">
        <v>1355032800</v>
      </c>
      <c r="M243" s="8">
        <f>(((L243/60)/60)/124) + DATE(1970,1,1)</f>
        <v>28604.467741935485</v>
      </c>
      <c r="N243">
        <v>1355205600</v>
      </c>
      <c r="O243" s="8">
        <f>(((N243/60)/60)/124) + DATE(1970,1,1)</f>
        <v>28604.854838709678</v>
      </c>
      <c r="P243" t="b">
        <v>0</v>
      </c>
      <c r="Q243" t="b">
        <v>0</v>
      </c>
      <c r="R243" t="s">
        <v>33</v>
      </c>
      <c r="S243" t="s">
        <v>2039</v>
      </c>
      <c r="T243" t="s">
        <v>2040</v>
      </c>
    </row>
    <row r="244" spans="1:20" ht="31.2" x14ac:dyDescent="0.3">
      <c r="A244">
        <v>237</v>
      </c>
      <c r="B244" t="s">
        <v>526</v>
      </c>
      <c r="C244" s="3" t="s">
        <v>527</v>
      </c>
      <c r="D244">
        <v>9300</v>
      </c>
      <c r="E244">
        <v>14822</v>
      </c>
      <c r="F244" s="4" t="s">
        <v>20</v>
      </c>
      <c r="G244" s="4">
        <f>ROUND((E244/D244*100),0)</f>
        <v>159</v>
      </c>
      <c r="H244">
        <v>329</v>
      </c>
      <c r="I244">
        <f>IF(G244=0,0,ROUND((E244/H244),2))</f>
        <v>45.05</v>
      </c>
      <c r="J244" t="s">
        <v>21</v>
      </c>
      <c r="K244" t="s">
        <v>22</v>
      </c>
      <c r="L244">
        <v>1398402000</v>
      </c>
      <c r="M244" s="8">
        <f>(((L244/60)/60)/124) + DATE(1970,1,1)</f>
        <v>28701.620967741936</v>
      </c>
      <c r="N244">
        <v>1398574800</v>
      </c>
      <c r="O244" s="8">
        <f>(((N244/60)/60)/124) + DATE(1970,1,1)</f>
        <v>28702.008064516129</v>
      </c>
      <c r="P244" t="b">
        <v>0</v>
      </c>
      <c r="Q244" t="b">
        <v>0</v>
      </c>
      <c r="R244" t="s">
        <v>71</v>
      </c>
      <c r="S244" t="s">
        <v>2041</v>
      </c>
      <c r="T244" t="s">
        <v>2049</v>
      </c>
    </row>
    <row r="245" spans="1:20" x14ac:dyDescent="0.3">
      <c r="A245">
        <v>253</v>
      </c>
      <c r="B245" t="s">
        <v>558</v>
      </c>
      <c r="C245" s="3" t="s">
        <v>559</v>
      </c>
      <c r="D245">
        <v>121500</v>
      </c>
      <c r="E245">
        <v>108161</v>
      </c>
      <c r="F245" s="4" t="s">
        <v>14</v>
      </c>
      <c r="G245" s="4">
        <f>ROUND((E245/D245*100),0)</f>
        <v>89</v>
      </c>
      <c r="H245">
        <v>1335</v>
      </c>
      <c r="I245">
        <f>IF(G245=0,0,ROUND((E245/H245),2))</f>
        <v>81.02</v>
      </c>
      <c r="J245" t="s">
        <v>15</v>
      </c>
      <c r="K245" t="s">
        <v>16</v>
      </c>
      <c r="L245">
        <v>1302238800</v>
      </c>
      <c r="M245" s="8">
        <f>(((L245/60)/60)/124) + DATE(1970,1,1)</f>
        <v>28486.201612903227</v>
      </c>
      <c r="N245">
        <v>1303275600</v>
      </c>
      <c r="O245" s="8">
        <f>(((N245/60)/60)/124) + DATE(1970,1,1)</f>
        <v>28488.524193548386</v>
      </c>
      <c r="P245" t="b">
        <v>0</v>
      </c>
      <c r="Q245" t="b">
        <v>0</v>
      </c>
      <c r="R245" t="s">
        <v>53</v>
      </c>
      <c r="S245" t="s">
        <v>2041</v>
      </c>
      <c r="T245" t="s">
        <v>2044</v>
      </c>
    </row>
    <row r="246" spans="1:20" x14ac:dyDescent="0.3">
      <c r="A246">
        <v>256</v>
      </c>
      <c r="B246" t="s">
        <v>564</v>
      </c>
      <c r="C246" s="3" t="s">
        <v>565</v>
      </c>
      <c r="D246">
        <v>4100</v>
      </c>
      <c r="E246">
        <v>959</v>
      </c>
      <c r="F246" s="4" t="s">
        <v>14</v>
      </c>
      <c r="G246" s="4">
        <f>ROUND((E246/D246*100),0)</f>
        <v>23</v>
      </c>
      <c r="H246">
        <v>15</v>
      </c>
      <c r="I246">
        <f>IF(G246=0,0,ROUND((E246/H246),2))</f>
        <v>63.93</v>
      </c>
      <c r="J246" t="s">
        <v>40</v>
      </c>
      <c r="K246" t="s">
        <v>41</v>
      </c>
      <c r="L246">
        <v>1453615200</v>
      </c>
      <c r="M246" s="8">
        <f>(((L246/60)/60)/124) + DATE(1970,1,1)</f>
        <v>28825.306451612902</v>
      </c>
      <c r="N246">
        <v>1456812000</v>
      </c>
      <c r="O246" s="8">
        <f>(((N246/60)/60)/124) + DATE(1970,1,1)</f>
        <v>28832.467741935485</v>
      </c>
      <c r="P246" t="b">
        <v>0</v>
      </c>
      <c r="Q246" t="b">
        <v>0</v>
      </c>
      <c r="R246" t="s">
        <v>23</v>
      </c>
      <c r="S246" t="s">
        <v>2035</v>
      </c>
      <c r="T246" t="s">
        <v>2036</v>
      </c>
    </row>
    <row r="247" spans="1:20" ht="31.2" x14ac:dyDescent="0.3">
      <c r="A247">
        <v>261</v>
      </c>
      <c r="B247" t="s">
        <v>574</v>
      </c>
      <c r="C247" s="3" t="s">
        <v>575</v>
      </c>
      <c r="D247">
        <v>84300</v>
      </c>
      <c r="E247">
        <v>26303</v>
      </c>
      <c r="F247" s="4" t="s">
        <v>14</v>
      </c>
      <c r="G247" s="4">
        <f>ROUND((E247/D247*100),0)</f>
        <v>31</v>
      </c>
      <c r="H247">
        <v>454</v>
      </c>
      <c r="I247">
        <f>IF(G247=0,0,ROUND((E247/H247),2))</f>
        <v>57.94</v>
      </c>
      <c r="J247" t="s">
        <v>21</v>
      </c>
      <c r="K247" t="s">
        <v>22</v>
      </c>
      <c r="L247">
        <v>1282712400</v>
      </c>
      <c r="M247" s="8">
        <f>(((L247/60)/60)/124) + DATE(1970,1,1)</f>
        <v>28442.459677419356</v>
      </c>
      <c r="N247">
        <v>1283058000</v>
      </c>
      <c r="O247" s="8">
        <f>(((N247/60)/60)/124) + DATE(1970,1,1)</f>
        <v>28443.233870967742</v>
      </c>
      <c r="P247" t="b">
        <v>0</v>
      </c>
      <c r="Q247" t="b">
        <v>1</v>
      </c>
      <c r="R247" t="s">
        <v>23</v>
      </c>
      <c r="S247" t="s">
        <v>2035</v>
      </c>
      <c r="T247" t="s">
        <v>2036</v>
      </c>
    </row>
    <row r="248" spans="1:20" x14ac:dyDescent="0.3">
      <c r="A248">
        <v>238</v>
      </c>
      <c r="B248" t="s">
        <v>528</v>
      </c>
      <c r="C248" s="3" t="s">
        <v>529</v>
      </c>
      <c r="D248">
        <v>2400</v>
      </c>
      <c r="E248">
        <v>10138</v>
      </c>
      <c r="F248" s="4" t="s">
        <v>20</v>
      </c>
      <c r="G248" s="4">
        <f>ROUND((E248/D248*100),0)</f>
        <v>422</v>
      </c>
      <c r="H248">
        <v>97</v>
      </c>
      <c r="I248">
        <f>IF(G248=0,0,ROUND((E248/H248),2))</f>
        <v>104.52</v>
      </c>
      <c r="J248" t="s">
        <v>36</v>
      </c>
      <c r="K248" t="s">
        <v>37</v>
      </c>
      <c r="L248">
        <v>1513231200</v>
      </c>
      <c r="M248" s="8">
        <f>(((L248/60)/60)/124) + DATE(1970,1,1)</f>
        <v>28958.854838709678</v>
      </c>
      <c r="N248">
        <v>1515391200</v>
      </c>
      <c r="O248" s="8">
        <f>(((N248/60)/60)/124) + DATE(1970,1,1)</f>
        <v>28963.693548387098</v>
      </c>
      <c r="P248" t="b">
        <v>0</v>
      </c>
      <c r="Q248" t="b">
        <v>1</v>
      </c>
      <c r="R248" t="s">
        <v>33</v>
      </c>
      <c r="S248" t="s">
        <v>2039</v>
      </c>
      <c r="T248" t="s">
        <v>2040</v>
      </c>
    </row>
    <row r="249" spans="1:20" x14ac:dyDescent="0.3">
      <c r="A249">
        <v>240</v>
      </c>
      <c r="B249" t="s">
        <v>532</v>
      </c>
      <c r="C249" s="3" t="s">
        <v>533</v>
      </c>
      <c r="D249">
        <v>29400</v>
      </c>
      <c r="E249">
        <v>123124</v>
      </c>
      <c r="F249" s="4" t="s">
        <v>20</v>
      </c>
      <c r="G249" s="4">
        <f>ROUND((E249/D249*100),0)</f>
        <v>419</v>
      </c>
      <c r="H249">
        <v>1784</v>
      </c>
      <c r="I249">
        <f>IF(G249=0,0,ROUND((E249/H249),2))</f>
        <v>69.02</v>
      </c>
      <c r="J249" t="s">
        <v>21</v>
      </c>
      <c r="K249" t="s">
        <v>22</v>
      </c>
      <c r="L249">
        <v>1281070800</v>
      </c>
      <c r="M249" s="8">
        <f>(((L249/60)/60)/124) + DATE(1970,1,1)</f>
        <v>28438.782258064515</v>
      </c>
      <c r="N249">
        <v>1281157200</v>
      </c>
      <c r="O249" s="8">
        <f>(((N249/60)/60)/124) + DATE(1970,1,1)</f>
        <v>28438.975806451614</v>
      </c>
      <c r="P249" t="b">
        <v>0</v>
      </c>
      <c r="Q249" t="b">
        <v>0</v>
      </c>
      <c r="R249" t="s">
        <v>33</v>
      </c>
      <c r="S249" t="s">
        <v>2039</v>
      </c>
      <c r="T249" t="s">
        <v>2040</v>
      </c>
    </row>
    <row r="250" spans="1:20" ht="31.2" x14ac:dyDescent="0.3">
      <c r="A250">
        <v>241</v>
      </c>
      <c r="B250" t="s">
        <v>534</v>
      </c>
      <c r="C250" s="3" t="s">
        <v>535</v>
      </c>
      <c r="D250">
        <v>168500</v>
      </c>
      <c r="E250">
        <v>171729</v>
      </c>
      <c r="F250" s="4" t="s">
        <v>20</v>
      </c>
      <c r="G250" s="4">
        <f>ROUND((E250/D250*100),0)</f>
        <v>102</v>
      </c>
      <c r="H250">
        <v>1684</v>
      </c>
      <c r="I250">
        <f>IF(G250=0,0,ROUND((E250/H250),2))</f>
        <v>101.98</v>
      </c>
      <c r="J250" t="s">
        <v>26</v>
      </c>
      <c r="K250" t="s">
        <v>27</v>
      </c>
      <c r="L250">
        <v>1397365200</v>
      </c>
      <c r="M250" s="8">
        <f>(((L250/60)/60)/124) + DATE(1970,1,1)</f>
        <v>28699.298387096773</v>
      </c>
      <c r="N250">
        <v>1398229200</v>
      </c>
      <c r="O250" s="8">
        <f>(((N250/60)/60)/124) + DATE(1970,1,1)</f>
        <v>28701.233870967742</v>
      </c>
      <c r="P250" t="b">
        <v>0</v>
      </c>
      <c r="Q250" t="b">
        <v>1</v>
      </c>
      <c r="R250" t="s">
        <v>68</v>
      </c>
      <c r="S250" t="s">
        <v>2047</v>
      </c>
      <c r="T250" t="s">
        <v>2048</v>
      </c>
    </row>
    <row r="251" spans="1:20" x14ac:dyDescent="0.3">
      <c r="A251">
        <v>266</v>
      </c>
      <c r="B251" t="s">
        <v>584</v>
      </c>
      <c r="C251" s="3" t="s">
        <v>585</v>
      </c>
      <c r="D251">
        <v>111900</v>
      </c>
      <c r="E251">
        <v>85902</v>
      </c>
      <c r="F251" s="4" t="s">
        <v>14</v>
      </c>
      <c r="G251" s="4">
        <f>ROUND((E251/D251*100),0)</f>
        <v>77</v>
      </c>
      <c r="H251">
        <v>3182</v>
      </c>
      <c r="I251">
        <f>IF(G251=0,0,ROUND((E251/H251),2))</f>
        <v>27</v>
      </c>
      <c r="J251" t="s">
        <v>107</v>
      </c>
      <c r="K251" t="s">
        <v>108</v>
      </c>
      <c r="L251">
        <v>1415340000</v>
      </c>
      <c r="M251" s="8">
        <f>(((L251/60)/60)/124) + DATE(1970,1,1)</f>
        <v>28739.56451612903</v>
      </c>
      <c r="N251">
        <v>1418191200</v>
      </c>
      <c r="O251" s="8">
        <f>(((N251/60)/60)/124) + DATE(1970,1,1)</f>
        <v>28745.951612903227</v>
      </c>
      <c r="P251" t="b">
        <v>0</v>
      </c>
      <c r="Q251" t="b">
        <v>1</v>
      </c>
      <c r="R251" t="s">
        <v>159</v>
      </c>
      <c r="S251" t="s">
        <v>2035</v>
      </c>
      <c r="T251" t="s">
        <v>2058</v>
      </c>
    </row>
    <row r="252" spans="1:20" x14ac:dyDescent="0.3">
      <c r="A252">
        <v>242</v>
      </c>
      <c r="B252" t="s">
        <v>536</v>
      </c>
      <c r="C252" s="3" t="s">
        <v>537</v>
      </c>
      <c r="D252">
        <v>8400</v>
      </c>
      <c r="E252">
        <v>10729</v>
      </c>
      <c r="F252" s="4" t="s">
        <v>20</v>
      </c>
      <c r="G252" s="4">
        <f>ROUND((E252/D252*100),0)</f>
        <v>128</v>
      </c>
      <c r="H252">
        <v>250</v>
      </c>
      <c r="I252">
        <f>IF(G252=0,0,ROUND((E252/H252),2))</f>
        <v>42.92</v>
      </c>
      <c r="J252" t="s">
        <v>21</v>
      </c>
      <c r="K252" t="s">
        <v>22</v>
      </c>
      <c r="L252">
        <v>1494392400</v>
      </c>
      <c r="M252" s="8">
        <f>(((L252/60)/60)/124) + DATE(1970,1,1)</f>
        <v>28916.653225806451</v>
      </c>
      <c r="N252">
        <v>1495256400</v>
      </c>
      <c r="O252" s="8">
        <f>(((N252/60)/60)/124) + DATE(1970,1,1)</f>
        <v>28918.58870967742</v>
      </c>
      <c r="P252" t="b">
        <v>0</v>
      </c>
      <c r="Q252" t="b">
        <v>1</v>
      </c>
      <c r="R252" t="s">
        <v>23</v>
      </c>
      <c r="S252" t="s">
        <v>2035</v>
      </c>
      <c r="T252" t="s">
        <v>2036</v>
      </c>
    </row>
    <row r="253" spans="1:20" ht="31.2" x14ac:dyDescent="0.3">
      <c r="A253">
        <v>274</v>
      </c>
      <c r="B253" t="s">
        <v>600</v>
      </c>
      <c r="C253" s="3" t="s">
        <v>601</v>
      </c>
      <c r="D253">
        <v>2400</v>
      </c>
      <c r="E253">
        <v>773</v>
      </c>
      <c r="F253" s="4" t="s">
        <v>14</v>
      </c>
      <c r="G253" s="4">
        <f>ROUND((E253/D253*100),0)</f>
        <v>32</v>
      </c>
      <c r="H253">
        <v>15</v>
      </c>
      <c r="I253">
        <f>IF(G253=0,0,ROUND((E253/H253),2))</f>
        <v>51.53</v>
      </c>
      <c r="J253" t="s">
        <v>21</v>
      </c>
      <c r="K253" t="s">
        <v>22</v>
      </c>
      <c r="L253">
        <v>1509948000</v>
      </c>
      <c r="M253" s="8">
        <f>(((L253/60)/60)/124) + DATE(1970,1,1)</f>
        <v>28951.5</v>
      </c>
      <c r="N253">
        <v>1510380000</v>
      </c>
      <c r="O253" s="8">
        <f>(((N253/60)/60)/124) + DATE(1970,1,1)</f>
        <v>28952.467741935485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243</v>
      </c>
      <c r="B254" t="s">
        <v>538</v>
      </c>
      <c r="C254" s="3" t="s">
        <v>539</v>
      </c>
      <c r="D254">
        <v>2300</v>
      </c>
      <c r="E254">
        <v>10240</v>
      </c>
      <c r="F254" s="4" t="s">
        <v>20</v>
      </c>
      <c r="G254" s="4">
        <f>ROUND((E254/D254*100),0)</f>
        <v>445</v>
      </c>
      <c r="H254">
        <v>238</v>
      </c>
      <c r="I254">
        <f>IF(G254=0,0,ROUND((E254/H254),2))</f>
        <v>43.03</v>
      </c>
      <c r="J254" t="s">
        <v>21</v>
      </c>
      <c r="K254" t="s">
        <v>22</v>
      </c>
      <c r="L254">
        <v>1520143200</v>
      </c>
      <c r="M254" s="8">
        <f>(((L254/60)/60)/124) + DATE(1970,1,1)</f>
        <v>28974.33870967742</v>
      </c>
      <c r="N254">
        <v>1520402400</v>
      </c>
      <c r="O254" s="8">
        <f>(((N254/60)/60)/124) + DATE(1970,1,1)</f>
        <v>28974.919354838708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276</v>
      </c>
      <c r="B255" t="s">
        <v>604</v>
      </c>
      <c r="C255" s="3" t="s">
        <v>605</v>
      </c>
      <c r="D255">
        <v>5500</v>
      </c>
      <c r="E255">
        <v>5324</v>
      </c>
      <c r="F255" s="4" t="s">
        <v>14</v>
      </c>
      <c r="G255" s="4">
        <f>ROUND((E255/D255*100),0)</f>
        <v>97</v>
      </c>
      <c r="H255">
        <v>133</v>
      </c>
      <c r="I255">
        <f>IF(G255=0,0,ROUND((E255/H255),2))</f>
        <v>40.03</v>
      </c>
      <c r="J255" t="s">
        <v>21</v>
      </c>
      <c r="K255" t="s">
        <v>22</v>
      </c>
      <c r="L255">
        <v>1334811600</v>
      </c>
      <c r="M255" s="8">
        <f>(((L255/60)/60)/124) + DATE(1970,1,1)</f>
        <v>28559.169354838708</v>
      </c>
      <c r="N255">
        <v>1335243600</v>
      </c>
      <c r="O255" s="8">
        <f>(((N255/60)/60)/124) + DATE(1970,1,1)</f>
        <v>28560.137096774193</v>
      </c>
      <c r="P255" t="b">
        <v>0</v>
      </c>
      <c r="Q255" t="b">
        <v>1</v>
      </c>
      <c r="R255" t="s">
        <v>89</v>
      </c>
      <c r="S255" t="s">
        <v>2050</v>
      </c>
      <c r="T255" t="s">
        <v>2051</v>
      </c>
    </row>
    <row r="256" spans="1:20" ht="31.2" x14ac:dyDescent="0.3">
      <c r="A256">
        <v>244</v>
      </c>
      <c r="B256" t="s">
        <v>540</v>
      </c>
      <c r="C256" s="3" t="s">
        <v>541</v>
      </c>
      <c r="D256">
        <v>700</v>
      </c>
      <c r="E256">
        <v>3988</v>
      </c>
      <c r="F256" s="4" t="s">
        <v>20</v>
      </c>
      <c r="G256" s="4">
        <f>ROUND((E256/D256*100),0)</f>
        <v>570</v>
      </c>
      <c r="H256">
        <v>53</v>
      </c>
      <c r="I256">
        <f>IF(G256=0,0,ROUND((E256/H256),2))</f>
        <v>75.25</v>
      </c>
      <c r="J256" t="s">
        <v>21</v>
      </c>
      <c r="K256" t="s">
        <v>22</v>
      </c>
      <c r="L256">
        <v>1405314000</v>
      </c>
      <c r="M256" s="8">
        <f>(((L256/60)/60)/124) + DATE(1970,1,1)</f>
        <v>28717.104838709678</v>
      </c>
      <c r="N256">
        <v>1409806800</v>
      </c>
      <c r="O256" s="8">
        <f>(((N256/60)/60)/124) + DATE(1970,1,1)</f>
        <v>28727.169354838708</v>
      </c>
      <c r="P256" t="b">
        <v>0</v>
      </c>
      <c r="Q256" t="b">
        <v>0</v>
      </c>
      <c r="R256" t="s">
        <v>33</v>
      </c>
      <c r="S256" t="s">
        <v>2039</v>
      </c>
      <c r="T256" t="s">
        <v>2040</v>
      </c>
    </row>
    <row r="257" spans="1:20" x14ac:dyDescent="0.3">
      <c r="A257">
        <v>245</v>
      </c>
      <c r="B257" t="s">
        <v>542</v>
      </c>
      <c r="C257" s="3" t="s">
        <v>543</v>
      </c>
      <c r="D257">
        <v>2900</v>
      </c>
      <c r="E257">
        <v>14771</v>
      </c>
      <c r="F257" s="4" t="s">
        <v>20</v>
      </c>
      <c r="G257" s="4">
        <f>ROUND((E257/D257*100),0)</f>
        <v>509</v>
      </c>
      <c r="H257">
        <v>214</v>
      </c>
      <c r="I257">
        <f>IF(G257=0,0,ROUND((E257/H257),2))</f>
        <v>69.02</v>
      </c>
      <c r="J257" t="s">
        <v>21</v>
      </c>
      <c r="K257" t="s">
        <v>22</v>
      </c>
      <c r="L257">
        <v>1396846800</v>
      </c>
      <c r="M257" s="8">
        <f>(((L257/60)/60)/124) + DATE(1970,1,1)</f>
        <v>28698.137096774193</v>
      </c>
      <c r="N257">
        <v>1396933200</v>
      </c>
      <c r="O257" s="8">
        <f>(((N257/60)/60)/124) + DATE(1970,1,1)</f>
        <v>28698.330645161292</v>
      </c>
      <c r="P257" t="b">
        <v>0</v>
      </c>
      <c r="Q257" t="b">
        <v>0</v>
      </c>
      <c r="R257" t="s">
        <v>33</v>
      </c>
      <c r="S257" t="s">
        <v>2039</v>
      </c>
      <c r="T257" t="s">
        <v>2040</v>
      </c>
    </row>
    <row r="258" spans="1:20" x14ac:dyDescent="0.3">
      <c r="A258">
        <v>281</v>
      </c>
      <c r="B258" t="s">
        <v>614</v>
      </c>
      <c r="C258" s="3" t="s">
        <v>615</v>
      </c>
      <c r="D258">
        <v>164500</v>
      </c>
      <c r="E258">
        <v>150552</v>
      </c>
      <c r="F258" s="4" t="s">
        <v>14</v>
      </c>
      <c r="G258" s="4">
        <f>ROUND((E258/D258*100),0)</f>
        <v>92</v>
      </c>
      <c r="H258">
        <v>2062</v>
      </c>
      <c r="I258">
        <f>IF(G258=0,0,ROUND((E258/H258),2))</f>
        <v>73.010000000000005</v>
      </c>
      <c r="J258" t="s">
        <v>21</v>
      </c>
      <c r="K258" t="s">
        <v>22</v>
      </c>
      <c r="L258">
        <v>1331445600</v>
      </c>
      <c r="M258" s="8">
        <f>(((L258/60)/60)/124) + DATE(1970,1,1)</f>
        <v>28551.629032258064</v>
      </c>
      <c r="N258">
        <v>1333256400</v>
      </c>
      <c r="O258" s="8">
        <f>(((N258/60)/60)/124) + DATE(1970,1,1)</f>
        <v>28555.68548387097</v>
      </c>
      <c r="P258" t="b">
        <v>0</v>
      </c>
      <c r="Q258" t="b">
        <v>1</v>
      </c>
      <c r="R258" t="s">
        <v>33</v>
      </c>
      <c r="S258" t="s">
        <v>2039</v>
      </c>
      <c r="T258" t="s">
        <v>2040</v>
      </c>
    </row>
    <row r="259" spans="1:20" ht="31.2" x14ac:dyDescent="0.3">
      <c r="A259">
        <v>246</v>
      </c>
      <c r="B259" t="s">
        <v>544</v>
      </c>
      <c r="C259" s="3" t="s">
        <v>545</v>
      </c>
      <c r="D259">
        <v>4500</v>
      </c>
      <c r="E259">
        <v>14649</v>
      </c>
      <c r="F259" s="4" t="s">
        <v>20</v>
      </c>
      <c r="G259" s="4">
        <f>ROUND((E259/D259*100),0)</f>
        <v>326</v>
      </c>
      <c r="H259">
        <v>222</v>
      </c>
      <c r="I259">
        <f>IF(G259=0,0,ROUND((E259/H259),2))</f>
        <v>65.989999999999995</v>
      </c>
      <c r="J259" t="s">
        <v>21</v>
      </c>
      <c r="K259" t="s">
        <v>22</v>
      </c>
      <c r="L259">
        <v>1375678800</v>
      </c>
      <c r="M259" s="8">
        <f>(((L259/60)/60)/124) + DATE(1970,1,1)</f>
        <v>28650.717741935485</v>
      </c>
      <c r="N259">
        <v>1376024400</v>
      </c>
      <c r="O259" s="8">
        <f>(((N259/60)/60)/124) + DATE(1970,1,1)</f>
        <v>28651.491935483871</v>
      </c>
      <c r="P259" t="b">
        <v>0</v>
      </c>
      <c r="Q259" t="b">
        <v>0</v>
      </c>
      <c r="R259" t="s">
        <v>28</v>
      </c>
      <c r="S259" t="s">
        <v>2037</v>
      </c>
      <c r="T259" t="s">
        <v>2038</v>
      </c>
    </row>
    <row r="260" spans="1:20" x14ac:dyDescent="0.3">
      <c r="A260">
        <v>434</v>
      </c>
      <c r="B260" t="s">
        <v>917</v>
      </c>
      <c r="C260" s="3" t="s">
        <v>918</v>
      </c>
      <c r="D260">
        <v>5400</v>
      </c>
      <c r="E260">
        <v>903</v>
      </c>
      <c r="F260" s="4" t="s">
        <v>74</v>
      </c>
      <c r="G260" s="4">
        <f>ROUND((E260/D260*100),0)</f>
        <v>17</v>
      </c>
      <c r="H260">
        <v>10</v>
      </c>
      <c r="I260">
        <f>IF(G260=0,0,ROUND((E260/H260),2))</f>
        <v>90.3</v>
      </c>
      <c r="J260" t="s">
        <v>15</v>
      </c>
      <c r="K260" t="s">
        <v>16</v>
      </c>
      <c r="L260">
        <v>1480572000</v>
      </c>
      <c r="M260" s="8">
        <f>(((L260/60)/60)/124) + DATE(1970,1,1)</f>
        <v>28885.693548387098</v>
      </c>
      <c r="N260">
        <v>1481781600</v>
      </c>
      <c r="O260" s="8">
        <f>(((N260/60)/60)/124) + DATE(1970,1,1)</f>
        <v>28888.403225806451</v>
      </c>
      <c r="P260" t="b">
        <v>1</v>
      </c>
      <c r="Q260" t="b">
        <v>0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271</v>
      </c>
      <c r="B261" t="s">
        <v>594</v>
      </c>
      <c r="C261" s="3" t="s">
        <v>595</v>
      </c>
      <c r="D261">
        <v>153700</v>
      </c>
      <c r="E261">
        <v>1953</v>
      </c>
      <c r="F261" s="4" t="s">
        <v>47</v>
      </c>
      <c r="G261" s="4">
        <f>ROUND((E261/D261*100),0)</f>
        <v>1</v>
      </c>
      <c r="H261">
        <v>61</v>
      </c>
      <c r="I261">
        <f>IF(G261=0,0,ROUND((E261/H261),2))</f>
        <v>32.020000000000003</v>
      </c>
      <c r="J261" t="s">
        <v>21</v>
      </c>
      <c r="K261" t="s">
        <v>22</v>
      </c>
      <c r="L261">
        <v>1449468000</v>
      </c>
      <c r="M261" s="8">
        <f>(((L261/60)/60)/124) + DATE(1970,1,1)</f>
        <v>28816.016129032258</v>
      </c>
      <c r="N261">
        <v>1452146400</v>
      </c>
      <c r="O261" s="8">
        <f>(((N261/60)/60)/124) + DATE(1970,1,1)</f>
        <v>28822.016129032258</v>
      </c>
      <c r="P261" t="b">
        <v>0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31.2" x14ac:dyDescent="0.3">
      <c r="A262">
        <v>283</v>
      </c>
      <c r="B262" t="s">
        <v>618</v>
      </c>
      <c r="C262" s="3" t="s">
        <v>619</v>
      </c>
      <c r="D262">
        <v>8100</v>
      </c>
      <c r="E262">
        <v>1517</v>
      </c>
      <c r="F262" s="4" t="s">
        <v>14</v>
      </c>
      <c r="G262" s="4">
        <f>ROUND((E262/D262*100),0)</f>
        <v>19</v>
      </c>
      <c r="H262">
        <v>29</v>
      </c>
      <c r="I262">
        <f>IF(G262=0,0,ROUND((E262/H262),2))</f>
        <v>52.31</v>
      </c>
      <c r="J262" t="s">
        <v>36</v>
      </c>
      <c r="K262" t="s">
        <v>37</v>
      </c>
      <c r="L262">
        <v>1464584400</v>
      </c>
      <c r="M262" s="8">
        <f>(((L262/60)/60)/124) + DATE(1970,1,1)</f>
        <v>28849.879032258064</v>
      </c>
      <c r="N262">
        <v>1465016400</v>
      </c>
      <c r="O262" s="8">
        <f>(((N262/60)/60)/124) + DATE(1970,1,1)</f>
        <v>28850.846774193549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3">
      <c r="A263">
        <v>247</v>
      </c>
      <c r="B263" t="s">
        <v>546</v>
      </c>
      <c r="C263" s="3" t="s">
        <v>547</v>
      </c>
      <c r="D263">
        <v>19800</v>
      </c>
      <c r="E263">
        <v>184658</v>
      </c>
      <c r="F263" s="4" t="s">
        <v>20</v>
      </c>
      <c r="G263" s="4">
        <f>ROUND((E263/D263*100),0)</f>
        <v>933</v>
      </c>
      <c r="H263">
        <v>1884</v>
      </c>
      <c r="I263">
        <f>IF(G263=0,0,ROUND((E263/H263),2))</f>
        <v>98.01</v>
      </c>
      <c r="J263" t="s">
        <v>21</v>
      </c>
      <c r="K263" t="s">
        <v>22</v>
      </c>
      <c r="L263">
        <v>1482386400</v>
      </c>
      <c r="M263" s="8">
        <f>(((L263/60)/60)/124) + DATE(1970,1,1)</f>
        <v>28889.758064516129</v>
      </c>
      <c r="N263">
        <v>1483682400</v>
      </c>
      <c r="O263" s="8">
        <f>(((N263/60)/60)/124) + DATE(1970,1,1)</f>
        <v>28892.66129032258</v>
      </c>
      <c r="P263" t="b">
        <v>0</v>
      </c>
      <c r="Q263" t="b">
        <v>1</v>
      </c>
      <c r="R263" t="s">
        <v>119</v>
      </c>
      <c r="S263" t="s">
        <v>2047</v>
      </c>
      <c r="T263" t="s">
        <v>2053</v>
      </c>
    </row>
    <row r="264" spans="1:20" x14ac:dyDescent="0.3">
      <c r="A264">
        <v>248</v>
      </c>
      <c r="B264" t="s">
        <v>548</v>
      </c>
      <c r="C264" s="3" t="s">
        <v>549</v>
      </c>
      <c r="D264">
        <v>6200</v>
      </c>
      <c r="E264">
        <v>13103</v>
      </c>
      <c r="F264" s="4" t="s">
        <v>20</v>
      </c>
      <c r="G264" s="4">
        <f>ROUND((E264/D264*100),0)</f>
        <v>211</v>
      </c>
      <c r="H264">
        <v>218</v>
      </c>
      <c r="I264">
        <f>IF(G264=0,0,ROUND((E264/H264),2))</f>
        <v>60.11</v>
      </c>
      <c r="J264" t="s">
        <v>26</v>
      </c>
      <c r="K264" t="s">
        <v>27</v>
      </c>
      <c r="L264">
        <v>1420005600</v>
      </c>
      <c r="M264" s="8">
        <f>(((L264/60)/60)/124) + DATE(1970,1,1)</f>
        <v>28750.016129032258</v>
      </c>
      <c r="N264">
        <v>1420437600</v>
      </c>
      <c r="O264" s="8">
        <f>(((N264/60)/60)/124) + DATE(1970,1,1)</f>
        <v>28750.983870967742</v>
      </c>
      <c r="P264" t="b">
        <v>0</v>
      </c>
      <c r="Q264" t="b">
        <v>0</v>
      </c>
      <c r="R264" t="s">
        <v>292</v>
      </c>
      <c r="S264" t="s">
        <v>2050</v>
      </c>
      <c r="T264" t="s">
        <v>2061</v>
      </c>
    </row>
    <row r="265" spans="1:20" x14ac:dyDescent="0.3">
      <c r="A265">
        <v>284</v>
      </c>
      <c r="B265" t="s">
        <v>620</v>
      </c>
      <c r="C265" s="3" t="s">
        <v>621</v>
      </c>
      <c r="D265">
        <v>9800</v>
      </c>
      <c r="E265">
        <v>8153</v>
      </c>
      <c r="F265" s="4" t="s">
        <v>14</v>
      </c>
      <c r="G265" s="4">
        <f>ROUND((E265/D265*100),0)</f>
        <v>83</v>
      </c>
      <c r="H265">
        <v>132</v>
      </c>
      <c r="I265">
        <f>IF(G265=0,0,ROUND((E265/H265),2))</f>
        <v>61.77</v>
      </c>
      <c r="J265" t="s">
        <v>21</v>
      </c>
      <c r="K265" t="s">
        <v>22</v>
      </c>
      <c r="L265">
        <v>1335848400</v>
      </c>
      <c r="M265" s="8">
        <f>(((L265/60)/60)/124) + DATE(1970,1,1)</f>
        <v>28561.491935483871</v>
      </c>
      <c r="N265">
        <v>1336280400</v>
      </c>
      <c r="O265" s="8">
        <f>(((N265/60)/60)/124) + DATE(1970,1,1)</f>
        <v>28562.459677419356</v>
      </c>
      <c r="P265" t="b">
        <v>0</v>
      </c>
      <c r="Q265" t="b">
        <v>0</v>
      </c>
      <c r="R265" t="s">
        <v>28</v>
      </c>
      <c r="S265" t="s">
        <v>2037</v>
      </c>
      <c r="T265" t="s">
        <v>2038</v>
      </c>
    </row>
    <row r="266" spans="1:20" x14ac:dyDescent="0.3">
      <c r="A266">
        <v>249</v>
      </c>
      <c r="B266" t="s">
        <v>550</v>
      </c>
      <c r="C266" s="3" t="s">
        <v>551</v>
      </c>
      <c r="D266">
        <v>61500</v>
      </c>
      <c r="E266">
        <v>168095</v>
      </c>
      <c r="F266" s="4" t="s">
        <v>20</v>
      </c>
      <c r="G266" s="4">
        <f>ROUND((E266/D266*100),0)</f>
        <v>273</v>
      </c>
      <c r="H266">
        <v>6465</v>
      </c>
      <c r="I266">
        <f>IF(G266=0,0,ROUND((E266/H266),2))</f>
        <v>26</v>
      </c>
      <c r="J266" t="s">
        <v>21</v>
      </c>
      <c r="K266" t="s">
        <v>22</v>
      </c>
      <c r="L266">
        <v>1420178400</v>
      </c>
      <c r="M266" s="8">
        <f>(((L266/60)/60)/124) + DATE(1970,1,1)</f>
        <v>28750.403225806451</v>
      </c>
      <c r="N266">
        <v>1420783200</v>
      </c>
      <c r="O266" s="8">
        <f>(((N266/60)/60)/124) + DATE(1970,1,1)</f>
        <v>28751.758064516129</v>
      </c>
      <c r="P266" t="b">
        <v>0</v>
      </c>
      <c r="Q266" t="b">
        <v>0</v>
      </c>
      <c r="R266" t="s">
        <v>206</v>
      </c>
      <c r="S266" t="s">
        <v>2047</v>
      </c>
      <c r="T266" t="s">
        <v>2059</v>
      </c>
    </row>
    <row r="267" spans="1:20" ht="31.2" x14ac:dyDescent="0.3">
      <c r="A267">
        <v>252</v>
      </c>
      <c r="B267" t="s">
        <v>556</v>
      </c>
      <c r="C267" s="3" t="s">
        <v>557</v>
      </c>
      <c r="D267">
        <v>1000</v>
      </c>
      <c r="E267">
        <v>6263</v>
      </c>
      <c r="F267" s="4" t="s">
        <v>20</v>
      </c>
      <c r="G267" s="4">
        <f>ROUND((E267/D267*100),0)</f>
        <v>626</v>
      </c>
      <c r="H267">
        <v>59</v>
      </c>
      <c r="I267">
        <f>IF(G267=0,0,ROUND((E267/H267),2))</f>
        <v>106.15</v>
      </c>
      <c r="J267" t="s">
        <v>21</v>
      </c>
      <c r="K267" t="s">
        <v>22</v>
      </c>
      <c r="L267">
        <v>1382677200</v>
      </c>
      <c r="M267" s="8">
        <f>(((L267/60)/60)/124) + DATE(1970,1,1)</f>
        <v>28666.395161290322</v>
      </c>
      <c r="N267">
        <v>1383109200</v>
      </c>
      <c r="O267" s="8">
        <f>(((N267/60)/60)/124) + DATE(1970,1,1)</f>
        <v>28667.362903225807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31.2" x14ac:dyDescent="0.3">
      <c r="A268">
        <v>254</v>
      </c>
      <c r="B268" t="s">
        <v>560</v>
      </c>
      <c r="C268" s="3" t="s">
        <v>561</v>
      </c>
      <c r="D268">
        <v>4600</v>
      </c>
      <c r="E268">
        <v>8505</v>
      </c>
      <c r="F268" s="4" t="s">
        <v>20</v>
      </c>
      <c r="G268" s="4">
        <f>ROUND((E268/D268*100),0)</f>
        <v>185</v>
      </c>
      <c r="H268">
        <v>88</v>
      </c>
      <c r="I268">
        <f>IF(G268=0,0,ROUND((E268/H268),2))</f>
        <v>96.65</v>
      </c>
      <c r="J268" t="s">
        <v>21</v>
      </c>
      <c r="K268" t="s">
        <v>22</v>
      </c>
      <c r="L268">
        <v>1487656800</v>
      </c>
      <c r="M268" s="8">
        <f>(((L268/60)/60)/124) + DATE(1970,1,1)</f>
        <v>28901.56451612903</v>
      </c>
      <c r="N268">
        <v>1487829600</v>
      </c>
      <c r="O268" s="8">
        <f>(((N268/60)/60)/124) + DATE(1970,1,1)</f>
        <v>28901.951612903227</v>
      </c>
      <c r="P268" t="b">
        <v>0</v>
      </c>
      <c r="Q268" t="b">
        <v>0</v>
      </c>
      <c r="R268" t="s">
        <v>68</v>
      </c>
      <c r="S268" t="s">
        <v>2047</v>
      </c>
      <c r="T268" t="s">
        <v>2048</v>
      </c>
    </row>
    <row r="269" spans="1:20" x14ac:dyDescent="0.3">
      <c r="A269">
        <v>288</v>
      </c>
      <c r="B269" t="s">
        <v>628</v>
      </c>
      <c r="C269" s="3" t="s">
        <v>629</v>
      </c>
      <c r="D269">
        <v>5600</v>
      </c>
      <c r="E269">
        <v>5476</v>
      </c>
      <c r="F269" s="4" t="s">
        <v>14</v>
      </c>
      <c r="G269" s="4">
        <f>ROUND((E269/D269*100),0)</f>
        <v>98</v>
      </c>
      <c r="H269">
        <v>137</v>
      </c>
      <c r="I269">
        <f>IF(G269=0,0,ROUND((E269/H269),2))</f>
        <v>39.97</v>
      </c>
      <c r="J269" t="s">
        <v>36</v>
      </c>
      <c r="K269" t="s">
        <v>37</v>
      </c>
      <c r="L269">
        <v>1331701200</v>
      </c>
      <c r="M269" s="8">
        <f>(((L269/60)/60)/124) + DATE(1970,1,1)</f>
        <v>28552.201612903227</v>
      </c>
      <c r="N269">
        <v>1331787600</v>
      </c>
      <c r="O269" s="8">
        <f>(((N269/60)/60)/124) + DATE(1970,1,1)</f>
        <v>28552.395161290322</v>
      </c>
      <c r="P269" t="b">
        <v>0</v>
      </c>
      <c r="Q269" t="b">
        <v>1</v>
      </c>
      <c r="R269" t="s">
        <v>148</v>
      </c>
      <c r="S269" t="s">
        <v>2035</v>
      </c>
      <c r="T269" t="s">
        <v>2057</v>
      </c>
    </row>
    <row r="270" spans="1:20" ht="31.2" x14ac:dyDescent="0.3">
      <c r="A270">
        <v>255</v>
      </c>
      <c r="B270" t="s">
        <v>562</v>
      </c>
      <c r="C270" s="3" t="s">
        <v>563</v>
      </c>
      <c r="D270">
        <v>80500</v>
      </c>
      <c r="E270">
        <v>96735</v>
      </c>
      <c r="F270" s="4" t="s">
        <v>20</v>
      </c>
      <c r="G270" s="4">
        <f>ROUND((E270/D270*100),0)</f>
        <v>120</v>
      </c>
      <c r="H270">
        <v>1697</v>
      </c>
      <c r="I270">
        <f>IF(G270=0,0,ROUND((E270/H270),2))</f>
        <v>57</v>
      </c>
      <c r="J270" t="s">
        <v>21</v>
      </c>
      <c r="K270" t="s">
        <v>22</v>
      </c>
      <c r="L270">
        <v>1297836000</v>
      </c>
      <c r="M270" s="8">
        <f>(((L270/60)/60)/124) + DATE(1970,1,1)</f>
        <v>28476.33870967742</v>
      </c>
      <c r="N270">
        <v>1298268000</v>
      </c>
      <c r="O270" s="8">
        <f>(((N270/60)/60)/124) + DATE(1970,1,1)</f>
        <v>28477.306451612902</v>
      </c>
      <c r="P270" t="b">
        <v>0</v>
      </c>
      <c r="Q270" t="b">
        <v>1</v>
      </c>
      <c r="R270" t="s">
        <v>23</v>
      </c>
      <c r="S270" t="s">
        <v>2035</v>
      </c>
      <c r="T270" t="s">
        <v>2036</v>
      </c>
    </row>
    <row r="271" spans="1:20" x14ac:dyDescent="0.3">
      <c r="A271">
        <v>290</v>
      </c>
      <c r="B271" t="s">
        <v>632</v>
      </c>
      <c r="C271" s="3" t="s">
        <v>633</v>
      </c>
      <c r="D271">
        <v>168600</v>
      </c>
      <c r="E271">
        <v>91722</v>
      </c>
      <c r="F271" s="4" t="s">
        <v>14</v>
      </c>
      <c r="G271" s="4">
        <f>ROUND((E271/D271*100),0)</f>
        <v>54</v>
      </c>
      <c r="H271">
        <v>908</v>
      </c>
      <c r="I271">
        <f>IF(G271=0,0,ROUND((E271/H271),2))</f>
        <v>101.02</v>
      </c>
      <c r="J271" t="s">
        <v>21</v>
      </c>
      <c r="K271" t="s">
        <v>22</v>
      </c>
      <c r="L271">
        <v>1368162000</v>
      </c>
      <c r="M271" s="8">
        <f>(((L271/60)/60)/124) + DATE(1970,1,1)</f>
        <v>28633.879032258064</v>
      </c>
      <c r="N271">
        <v>1370926800</v>
      </c>
      <c r="O271" s="8">
        <f>(((N271/60)/60)/124) + DATE(1970,1,1)</f>
        <v>28640.072580645163</v>
      </c>
      <c r="P271" t="b">
        <v>0</v>
      </c>
      <c r="Q271" t="b">
        <v>1</v>
      </c>
      <c r="R271" t="s">
        <v>42</v>
      </c>
      <c r="S271" t="s">
        <v>2041</v>
      </c>
      <c r="T271" t="s">
        <v>2042</v>
      </c>
    </row>
    <row r="272" spans="1:20" x14ac:dyDescent="0.3">
      <c r="A272">
        <v>292</v>
      </c>
      <c r="B272" t="s">
        <v>636</v>
      </c>
      <c r="C272" s="3" t="s">
        <v>637</v>
      </c>
      <c r="D272">
        <v>7300</v>
      </c>
      <c r="E272">
        <v>717</v>
      </c>
      <c r="F272" s="4" t="s">
        <v>14</v>
      </c>
      <c r="G272" s="4">
        <f>ROUND((E272/D272*100),0)</f>
        <v>10</v>
      </c>
      <c r="H272">
        <v>10</v>
      </c>
      <c r="I272">
        <f>IF(G272=0,0,ROUND((E272/H272),2))</f>
        <v>71.7</v>
      </c>
      <c r="J272" t="s">
        <v>21</v>
      </c>
      <c r="K272" t="s">
        <v>22</v>
      </c>
      <c r="L272">
        <v>1331874000</v>
      </c>
      <c r="M272" s="8">
        <f>(((L272/60)/60)/124) + DATE(1970,1,1)</f>
        <v>28552.58870967742</v>
      </c>
      <c r="N272">
        <v>1333429200</v>
      </c>
      <c r="O272" s="8">
        <f>(((N272/60)/60)/124) + DATE(1970,1,1)</f>
        <v>28556.072580645163</v>
      </c>
      <c r="P272" t="b">
        <v>0</v>
      </c>
      <c r="Q272" t="b">
        <v>0</v>
      </c>
      <c r="R272" t="s">
        <v>17</v>
      </c>
      <c r="S272" t="s">
        <v>2033</v>
      </c>
      <c r="T272" t="s">
        <v>2034</v>
      </c>
    </row>
    <row r="273" spans="1:20" ht="31.2" x14ac:dyDescent="0.3">
      <c r="A273">
        <v>295</v>
      </c>
      <c r="B273" t="s">
        <v>642</v>
      </c>
      <c r="C273" s="3" t="s">
        <v>643</v>
      </c>
      <c r="D273">
        <v>192900</v>
      </c>
      <c r="E273">
        <v>68769</v>
      </c>
      <c r="F273" s="4" t="s">
        <v>14</v>
      </c>
      <c r="G273" s="4">
        <f>ROUND((E273/D273*100),0)</f>
        <v>36</v>
      </c>
      <c r="H273">
        <v>1910</v>
      </c>
      <c r="I273">
        <f>IF(G273=0,0,ROUND((E273/H273),2))</f>
        <v>36</v>
      </c>
      <c r="J273" t="s">
        <v>98</v>
      </c>
      <c r="K273" t="s">
        <v>99</v>
      </c>
      <c r="L273">
        <v>1381813200</v>
      </c>
      <c r="M273" s="8">
        <f>(((L273/60)/60)/124) + DATE(1970,1,1)</f>
        <v>28664.459677419356</v>
      </c>
      <c r="N273">
        <v>1383976800</v>
      </c>
      <c r="O273" s="8">
        <f>(((N273/60)/60)/124) + DATE(1970,1,1)</f>
        <v>28669.306451612902</v>
      </c>
      <c r="P273" t="b">
        <v>0</v>
      </c>
      <c r="Q273" t="b">
        <v>0</v>
      </c>
      <c r="R273" t="s">
        <v>33</v>
      </c>
      <c r="S273" t="s">
        <v>2039</v>
      </c>
      <c r="T273" t="s">
        <v>2040</v>
      </c>
    </row>
    <row r="274" spans="1:20" ht="31.2" x14ac:dyDescent="0.3">
      <c r="A274">
        <v>296</v>
      </c>
      <c r="B274" t="s">
        <v>644</v>
      </c>
      <c r="C274" s="3" t="s">
        <v>645</v>
      </c>
      <c r="D274">
        <v>6100</v>
      </c>
      <c r="E274">
        <v>3352</v>
      </c>
      <c r="F274" s="4" t="s">
        <v>14</v>
      </c>
      <c r="G274" s="4">
        <f>ROUND((E274/D274*100),0)</f>
        <v>55</v>
      </c>
      <c r="H274">
        <v>38</v>
      </c>
      <c r="I274">
        <f>IF(G274=0,0,ROUND((E274/H274),2))</f>
        <v>88.21</v>
      </c>
      <c r="J274" t="s">
        <v>26</v>
      </c>
      <c r="K274" t="s">
        <v>27</v>
      </c>
      <c r="L274">
        <v>1548655200</v>
      </c>
      <c r="M274" s="8">
        <f>(((L274/60)/60)/124) + DATE(1970,1,1)</f>
        <v>29038.209677419356</v>
      </c>
      <c r="N274">
        <v>1550556000</v>
      </c>
      <c r="O274" s="8">
        <f>(((N274/60)/60)/124) + DATE(1970,1,1)</f>
        <v>29042.467741935485</v>
      </c>
      <c r="P274" t="b">
        <v>0</v>
      </c>
      <c r="Q274" t="b">
        <v>0</v>
      </c>
      <c r="R274" t="s">
        <v>33</v>
      </c>
      <c r="S274" t="s">
        <v>2039</v>
      </c>
      <c r="T274" t="s">
        <v>2040</v>
      </c>
    </row>
    <row r="275" spans="1:20" x14ac:dyDescent="0.3">
      <c r="A275">
        <v>297</v>
      </c>
      <c r="B275" t="s">
        <v>646</v>
      </c>
      <c r="C275" s="3" t="s">
        <v>647</v>
      </c>
      <c r="D275">
        <v>7200</v>
      </c>
      <c r="E275">
        <v>6785</v>
      </c>
      <c r="F275" s="4" t="s">
        <v>14</v>
      </c>
      <c r="G275" s="4">
        <f>ROUND((E275/D275*100),0)</f>
        <v>94</v>
      </c>
      <c r="H275">
        <v>104</v>
      </c>
      <c r="I275">
        <f>IF(G275=0,0,ROUND((E275/H275),2))</f>
        <v>65.239999999999995</v>
      </c>
      <c r="J275" t="s">
        <v>26</v>
      </c>
      <c r="K275" t="s">
        <v>27</v>
      </c>
      <c r="L275">
        <v>1389679200</v>
      </c>
      <c r="M275" s="8">
        <f>(((L275/60)/60)/124) + DATE(1970,1,1)</f>
        <v>28682.080645161292</v>
      </c>
      <c r="N275">
        <v>1390456800</v>
      </c>
      <c r="O275" s="8">
        <f>(((N275/60)/60)/124) + DATE(1970,1,1)</f>
        <v>28683.822580645163</v>
      </c>
      <c r="P275" t="b">
        <v>0</v>
      </c>
      <c r="Q275" t="b">
        <v>1</v>
      </c>
      <c r="R275" t="s">
        <v>33</v>
      </c>
      <c r="S275" t="s">
        <v>2039</v>
      </c>
      <c r="T275" t="s">
        <v>2040</v>
      </c>
    </row>
    <row r="276" spans="1:20" x14ac:dyDescent="0.3">
      <c r="A276">
        <v>257</v>
      </c>
      <c r="B276" t="s">
        <v>566</v>
      </c>
      <c r="C276" s="3" t="s">
        <v>567</v>
      </c>
      <c r="D276">
        <v>5700</v>
      </c>
      <c r="E276">
        <v>8322</v>
      </c>
      <c r="F276" s="4" t="s">
        <v>20</v>
      </c>
      <c r="G276" s="4">
        <f>ROUND((E276/D276*100),0)</f>
        <v>146</v>
      </c>
      <c r="H276">
        <v>92</v>
      </c>
      <c r="I276">
        <f>IF(G276=0,0,ROUND((E276/H276),2))</f>
        <v>90.46</v>
      </c>
      <c r="J276" t="s">
        <v>21</v>
      </c>
      <c r="K276" t="s">
        <v>22</v>
      </c>
      <c r="L276">
        <v>1362463200</v>
      </c>
      <c r="M276" s="8">
        <f>(((L276/60)/60)/124) + DATE(1970,1,1)</f>
        <v>28621.112903225807</v>
      </c>
      <c r="N276">
        <v>1363669200</v>
      </c>
      <c r="O276" s="8">
        <f>(((N276/60)/60)/124) + DATE(1970,1,1)</f>
        <v>28623.81451612903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299</v>
      </c>
      <c r="B277" t="s">
        <v>650</v>
      </c>
      <c r="C277" s="3" t="s">
        <v>651</v>
      </c>
      <c r="D277">
        <v>3800</v>
      </c>
      <c r="E277">
        <v>1954</v>
      </c>
      <c r="F277" s="4" t="s">
        <v>14</v>
      </c>
      <c r="G277" s="4">
        <f>ROUND((E277/D277*100),0)</f>
        <v>51</v>
      </c>
      <c r="H277">
        <v>49</v>
      </c>
      <c r="I277">
        <f>IF(G277=0,0,ROUND((E277/H277),2))</f>
        <v>39.880000000000003</v>
      </c>
      <c r="J277" t="s">
        <v>21</v>
      </c>
      <c r="K277" t="s">
        <v>22</v>
      </c>
      <c r="L277">
        <v>1456984800</v>
      </c>
      <c r="M277" s="8">
        <f>(((L277/60)/60)/124) + DATE(1970,1,1)</f>
        <v>28832.854838709678</v>
      </c>
      <c r="N277">
        <v>1461819600</v>
      </c>
      <c r="O277" s="8">
        <f>(((N277/60)/60)/124) + DATE(1970,1,1)</f>
        <v>28843.68548387097</v>
      </c>
      <c r="P277" t="b">
        <v>0</v>
      </c>
      <c r="Q277" t="b">
        <v>0</v>
      </c>
      <c r="R277" t="s">
        <v>17</v>
      </c>
      <c r="S277" t="s">
        <v>2033</v>
      </c>
      <c r="T277" t="s">
        <v>2034</v>
      </c>
    </row>
    <row r="278" spans="1:20" x14ac:dyDescent="0.3">
      <c r="A278">
        <v>492</v>
      </c>
      <c r="B278" t="s">
        <v>1032</v>
      </c>
      <c r="C278" s="3" t="s">
        <v>1033</v>
      </c>
      <c r="D278">
        <v>191000</v>
      </c>
      <c r="E278">
        <v>45831</v>
      </c>
      <c r="F278" s="4" t="s">
        <v>74</v>
      </c>
      <c r="G278" s="4">
        <f>ROUND((E278/D278*100),0)</f>
        <v>24</v>
      </c>
      <c r="H278">
        <v>595</v>
      </c>
      <c r="I278">
        <f>IF(G278=0,0,ROUND((E278/H278),2))</f>
        <v>77.03</v>
      </c>
      <c r="J278" t="s">
        <v>21</v>
      </c>
      <c r="K278" t="s">
        <v>22</v>
      </c>
      <c r="L278">
        <v>1275886800</v>
      </c>
      <c r="M278" s="8">
        <f>(((L278/60)/60)/124) + DATE(1970,1,1)</f>
        <v>28427.169354838708</v>
      </c>
      <c r="N278">
        <v>1278910800</v>
      </c>
      <c r="O278" s="8">
        <f>(((N278/60)/60)/124) + DATE(1970,1,1)</f>
        <v>28433.943548387098</v>
      </c>
      <c r="P278" t="b">
        <v>1</v>
      </c>
      <c r="Q278" t="b">
        <v>1</v>
      </c>
      <c r="R278" t="s">
        <v>100</v>
      </c>
      <c r="S278" t="s">
        <v>2041</v>
      </c>
      <c r="T278" t="s">
        <v>2052</v>
      </c>
    </row>
    <row r="279" spans="1:20" x14ac:dyDescent="0.3">
      <c r="A279">
        <v>300</v>
      </c>
      <c r="B279" t="s">
        <v>652</v>
      </c>
      <c r="C279" s="3" t="s">
        <v>653</v>
      </c>
      <c r="D279">
        <v>100</v>
      </c>
      <c r="E279">
        <v>5</v>
      </c>
      <c r="F279" s="4" t="s">
        <v>14</v>
      </c>
      <c r="G279" s="4">
        <f>ROUND((E279/D279*100),0)</f>
        <v>5</v>
      </c>
      <c r="H279">
        <v>1</v>
      </c>
      <c r="I279">
        <f>IF(G279=0,0,ROUND((E279/H279),2))</f>
        <v>5</v>
      </c>
      <c r="J279" t="s">
        <v>36</v>
      </c>
      <c r="K279" t="s">
        <v>37</v>
      </c>
      <c r="L279">
        <v>1504069200</v>
      </c>
      <c r="M279" s="8">
        <f>(((L279/60)/60)/124) + DATE(1970,1,1)</f>
        <v>28938.330645161292</v>
      </c>
      <c r="N279">
        <v>1504155600</v>
      </c>
      <c r="O279" s="8">
        <f>(((N279/60)/60)/124) + DATE(1970,1,1)</f>
        <v>28938.524193548386</v>
      </c>
      <c r="P279" t="b">
        <v>0</v>
      </c>
      <c r="Q279" t="b">
        <v>1</v>
      </c>
      <c r="R279" t="s">
        <v>68</v>
      </c>
      <c r="S279" t="s">
        <v>2047</v>
      </c>
      <c r="T279" t="s">
        <v>2048</v>
      </c>
    </row>
    <row r="280" spans="1:20" x14ac:dyDescent="0.3">
      <c r="A280">
        <v>258</v>
      </c>
      <c r="B280" t="s">
        <v>568</v>
      </c>
      <c r="C280" s="3" t="s">
        <v>569</v>
      </c>
      <c r="D280">
        <v>5000</v>
      </c>
      <c r="E280">
        <v>13424</v>
      </c>
      <c r="F280" s="4" t="s">
        <v>20</v>
      </c>
      <c r="G280" s="4">
        <f>ROUND((E280/D280*100),0)</f>
        <v>268</v>
      </c>
      <c r="H280">
        <v>186</v>
      </c>
      <c r="I280">
        <f>IF(G280=0,0,ROUND((E280/H280),2))</f>
        <v>72.17</v>
      </c>
      <c r="J280" t="s">
        <v>21</v>
      </c>
      <c r="K280" t="s">
        <v>22</v>
      </c>
      <c r="L280">
        <v>1481176800</v>
      </c>
      <c r="M280" s="8">
        <f>(((L280/60)/60)/124) + DATE(1970,1,1)</f>
        <v>28887.048387096773</v>
      </c>
      <c r="N280">
        <v>1482904800</v>
      </c>
      <c r="O280" s="8">
        <f>(((N280/60)/60)/124) + DATE(1970,1,1)</f>
        <v>28890.919354838708</v>
      </c>
      <c r="P280" t="b">
        <v>0</v>
      </c>
      <c r="Q280" t="b">
        <v>1</v>
      </c>
      <c r="R280" t="s">
        <v>33</v>
      </c>
      <c r="S280" t="s">
        <v>2039</v>
      </c>
      <c r="T280" t="s">
        <v>2040</v>
      </c>
    </row>
    <row r="281" spans="1:20" ht="31.2" x14ac:dyDescent="0.3">
      <c r="A281">
        <v>259</v>
      </c>
      <c r="B281" t="s">
        <v>570</v>
      </c>
      <c r="C281" s="3" t="s">
        <v>571</v>
      </c>
      <c r="D281">
        <v>1800</v>
      </c>
      <c r="E281">
        <v>10755</v>
      </c>
      <c r="F281" s="4" t="s">
        <v>20</v>
      </c>
      <c r="G281" s="4">
        <f>ROUND((E281/D281*100),0)</f>
        <v>598</v>
      </c>
      <c r="H281">
        <v>138</v>
      </c>
      <c r="I281">
        <f>IF(G281=0,0,ROUND((E281/H281),2))</f>
        <v>77.930000000000007</v>
      </c>
      <c r="J281" t="s">
        <v>21</v>
      </c>
      <c r="K281" t="s">
        <v>22</v>
      </c>
      <c r="L281">
        <v>1354946400</v>
      </c>
      <c r="M281" s="8">
        <f>(((L281/60)/60)/124) + DATE(1970,1,1)</f>
        <v>28604.274193548386</v>
      </c>
      <c r="N281">
        <v>1356588000</v>
      </c>
      <c r="O281" s="8">
        <f>(((N281/60)/60)/124) + DATE(1970,1,1)</f>
        <v>28607.951612903227</v>
      </c>
      <c r="P281" t="b">
        <v>1</v>
      </c>
      <c r="Q281" t="b">
        <v>0</v>
      </c>
      <c r="R281" t="s">
        <v>122</v>
      </c>
      <c r="S281" t="s">
        <v>2054</v>
      </c>
      <c r="T281" t="s">
        <v>2055</v>
      </c>
    </row>
    <row r="282" spans="1:20" x14ac:dyDescent="0.3">
      <c r="A282">
        <v>302</v>
      </c>
      <c r="B282" t="s">
        <v>656</v>
      </c>
      <c r="C282" s="3" t="s">
        <v>657</v>
      </c>
      <c r="D282">
        <v>76100</v>
      </c>
      <c r="E282">
        <v>24234</v>
      </c>
      <c r="F282" s="4" t="s">
        <v>14</v>
      </c>
      <c r="G282" s="4">
        <f>ROUND((E282/D282*100),0)</f>
        <v>32</v>
      </c>
      <c r="H282">
        <v>245</v>
      </c>
      <c r="I282">
        <f>IF(G282=0,0,ROUND((E282/H282),2))</f>
        <v>98.91</v>
      </c>
      <c r="J282" t="s">
        <v>21</v>
      </c>
      <c r="K282" t="s">
        <v>22</v>
      </c>
      <c r="L282">
        <v>1535864400</v>
      </c>
      <c r="M282" s="8">
        <f>(((L282/60)/60)/124) + DATE(1970,1,1)</f>
        <v>29009.556451612902</v>
      </c>
      <c r="N282">
        <v>1537074000</v>
      </c>
      <c r="O282" s="8">
        <f>(((N282/60)/60)/124) + DATE(1970,1,1)</f>
        <v>29012.266129032258</v>
      </c>
      <c r="P282" t="b">
        <v>0</v>
      </c>
      <c r="Q282" t="b">
        <v>0</v>
      </c>
      <c r="R282" t="s">
        <v>33</v>
      </c>
      <c r="S282" t="s">
        <v>2039</v>
      </c>
      <c r="T282" t="s">
        <v>2040</v>
      </c>
    </row>
    <row r="283" spans="1:20" x14ac:dyDescent="0.3">
      <c r="A283">
        <v>260</v>
      </c>
      <c r="B283" t="s">
        <v>572</v>
      </c>
      <c r="C283" s="3" t="s">
        <v>573</v>
      </c>
      <c r="D283">
        <v>6300</v>
      </c>
      <c r="E283">
        <v>9935</v>
      </c>
      <c r="F283" s="4" t="s">
        <v>20</v>
      </c>
      <c r="G283" s="4">
        <f>ROUND((E283/D283*100),0)</f>
        <v>158</v>
      </c>
      <c r="H283">
        <v>261</v>
      </c>
      <c r="I283">
        <f>IF(G283=0,0,ROUND((E283/H283),2))</f>
        <v>38.07</v>
      </c>
      <c r="J283" t="s">
        <v>21</v>
      </c>
      <c r="K283" t="s">
        <v>22</v>
      </c>
      <c r="L283">
        <v>1348808400</v>
      </c>
      <c r="M283" s="8">
        <f>(((L283/60)/60)/124) + DATE(1970,1,1)</f>
        <v>28590.524193548386</v>
      </c>
      <c r="N283">
        <v>1349845200</v>
      </c>
      <c r="O283" s="8">
        <f>(((N283/60)/60)/124) + DATE(1970,1,1)</f>
        <v>28592.846774193549</v>
      </c>
      <c r="P283" t="b">
        <v>0</v>
      </c>
      <c r="Q283" t="b">
        <v>0</v>
      </c>
      <c r="R283" t="s">
        <v>23</v>
      </c>
      <c r="S283" t="s">
        <v>2035</v>
      </c>
      <c r="T283" t="s">
        <v>2036</v>
      </c>
    </row>
    <row r="284" spans="1:20" x14ac:dyDescent="0.3">
      <c r="A284">
        <v>262</v>
      </c>
      <c r="B284" t="s">
        <v>576</v>
      </c>
      <c r="C284" s="3" t="s">
        <v>577</v>
      </c>
      <c r="D284">
        <v>1700</v>
      </c>
      <c r="E284">
        <v>5328</v>
      </c>
      <c r="F284" s="4" t="s">
        <v>20</v>
      </c>
      <c r="G284" s="4">
        <f>ROUND((E284/D284*100),0)</f>
        <v>313</v>
      </c>
      <c r="H284">
        <v>107</v>
      </c>
      <c r="I284">
        <f>IF(G284=0,0,ROUND((E284/H284),2))</f>
        <v>49.79</v>
      </c>
      <c r="J284" t="s">
        <v>21</v>
      </c>
      <c r="K284" t="s">
        <v>22</v>
      </c>
      <c r="L284">
        <v>1301979600</v>
      </c>
      <c r="M284" s="8">
        <f>(((L284/60)/60)/124) + DATE(1970,1,1)</f>
        <v>28485.620967741936</v>
      </c>
      <c r="N284">
        <v>1304226000</v>
      </c>
      <c r="O284" s="8">
        <f>(((N284/60)/60)/124) + DATE(1970,1,1)</f>
        <v>28490.653225806451</v>
      </c>
      <c r="P284" t="b">
        <v>0</v>
      </c>
      <c r="Q284" t="b">
        <v>1</v>
      </c>
      <c r="R284" t="s">
        <v>60</v>
      </c>
      <c r="S284" t="s">
        <v>2035</v>
      </c>
      <c r="T284" t="s">
        <v>2045</v>
      </c>
    </row>
    <row r="285" spans="1:20" x14ac:dyDescent="0.3">
      <c r="A285">
        <v>263</v>
      </c>
      <c r="B285" t="s">
        <v>578</v>
      </c>
      <c r="C285" s="3" t="s">
        <v>579</v>
      </c>
      <c r="D285">
        <v>2900</v>
      </c>
      <c r="E285">
        <v>10756</v>
      </c>
      <c r="F285" s="4" t="s">
        <v>20</v>
      </c>
      <c r="G285" s="4">
        <f>ROUND((E285/D285*100),0)</f>
        <v>371</v>
      </c>
      <c r="H285">
        <v>199</v>
      </c>
      <c r="I285">
        <f>IF(G285=0,0,ROUND((E285/H285),2))</f>
        <v>54.05</v>
      </c>
      <c r="J285" t="s">
        <v>21</v>
      </c>
      <c r="K285" t="s">
        <v>22</v>
      </c>
      <c r="L285">
        <v>1263016800</v>
      </c>
      <c r="M285" s="8">
        <f>(((L285/60)/60)/124) + DATE(1970,1,1)</f>
        <v>28398.33870967742</v>
      </c>
      <c r="N285">
        <v>1263016800</v>
      </c>
      <c r="O285" s="8">
        <f>(((N285/60)/60)/124) + DATE(1970,1,1)</f>
        <v>28398.33870967742</v>
      </c>
      <c r="P285" t="b">
        <v>0</v>
      </c>
      <c r="Q285" t="b">
        <v>0</v>
      </c>
      <c r="R285" t="s">
        <v>122</v>
      </c>
      <c r="S285" t="s">
        <v>2054</v>
      </c>
      <c r="T285" t="s">
        <v>2055</v>
      </c>
    </row>
    <row r="286" spans="1:20" x14ac:dyDescent="0.3">
      <c r="A286">
        <v>264</v>
      </c>
      <c r="B286" t="s">
        <v>580</v>
      </c>
      <c r="C286" s="3" t="s">
        <v>581</v>
      </c>
      <c r="D286">
        <v>45600</v>
      </c>
      <c r="E286">
        <v>165375</v>
      </c>
      <c r="F286" s="4" t="s">
        <v>20</v>
      </c>
      <c r="G286" s="4">
        <f>ROUND((E286/D286*100),0)</f>
        <v>363</v>
      </c>
      <c r="H286">
        <v>5512</v>
      </c>
      <c r="I286">
        <f>IF(G286=0,0,ROUND((E286/H286),2))</f>
        <v>30</v>
      </c>
      <c r="J286" t="s">
        <v>21</v>
      </c>
      <c r="K286" t="s">
        <v>22</v>
      </c>
      <c r="L286">
        <v>1360648800</v>
      </c>
      <c r="M286" s="8">
        <f>(((L286/60)/60)/124) + DATE(1970,1,1)</f>
        <v>28617.048387096773</v>
      </c>
      <c r="N286">
        <v>1362031200</v>
      </c>
      <c r="O286" s="8">
        <f>(((N286/60)/60)/124) + DATE(1970,1,1)</f>
        <v>28620.145161290322</v>
      </c>
      <c r="P286" t="b">
        <v>0</v>
      </c>
      <c r="Q286" t="b">
        <v>0</v>
      </c>
      <c r="R286" t="s">
        <v>33</v>
      </c>
      <c r="S286" t="s">
        <v>2039</v>
      </c>
      <c r="T286" t="s">
        <v>2040</v>
      </c>
    </row>
    <row r="287" spans="1:20" x14ac:dyDescent="0.3">
      <c r="A287">
        <v>303</v>
      </c>
      <c r="B287" t="s">
        <v>658</v>
      </c>
      <c r="C287" s="3" t="s">
        <v>659</v>
      </c>
      <c r="D287">
        <v>3400</v>
      </c>
      <c r="E287">
        <v>2809</v>
      </c>
      <c r="F287" s="4" t="s">
        <v>14</v>
      </c>
      <c r="G287" s="4">
        <f>ROUND((E287/D287*100),0)</f>
        <v>83</v>
      </c>
      <c r="H287">
        <v>32</v>
      </c>
      <c r="I287">
        <f>IF(G287=0,0,ROUND((E287/H287),2))</f>
        <v>87.78</v>
      </c>
      <c r="J287" t="s">
        <v>21</v>
      </c>
      <c r="K287" t="s">
        <v>22</v>
      </c>
      <c r="L287">
        <v>1452146400</v>
      </c>
      <c r="M287" s="8">
        <f>(((L287/60)/60)/124) + DATE(1970,1,1)</f>
        <v>28822.016129032258</v>
      </c>
      <c r="N287">
        <v>1452578400</v>
      </c>
      <c r="O287" s="8">
        <f>(((N287/60)/60)/124) + DATE(1970,1,1)</f>
        <v>28822.983870967742</v>
      </c>
      <c r="P287" t="b">
        <v>0</v>
      </c>
      <c r="Q287" t="b">
        <v>0</v>
      </c>
      <c r="R287" t="s">
        <v>60</v>
      </c>
      <c r="S287" t="s">
        <v>2035</v>
      </c>
      <c r="T287" t="s">
        <v>2045</v>
      </c>
    </row>
    <row r="288" spans="1:20" x14ac:dyDescent="0.3">
      <c r="A288">
        <v>265</v>
      </c>
      <c r="B288" t="s">
        <v>582</v>
      </c>
      <c r="C288" s="3" t="s">
        <v>583</v>
      </c>
      <c r="D288">
        <v>4900</v>
      </c>
      <c r="E288">
        <v>6031</v>
      </c>
      <c r="F288" s="4" t="s">
        <v>20</v>
      </c>
      <c r="G288" s="4">
        <f>ROUND((E288/D288*100),0)</f>
        <v>123</v>
      </c>
      <c r="H288">
        <v>86</v>
      </c>
      <c r="I288">
        <f>IF(G288=0,0,ROUND((E288/H288),2))</f>
        <v>70.13</v>
      </c>
      <c r="J288" t="s">
        <v>21</v>
      </c>
      <c r="K288" t="s">
        <v>22</v>
      </c>
      <c r="L288">
        <v>1451800800</v>
      </c>
      <c r="M288" s="8">
        <f>(((L288/60)/60)/124) + DATE(1970,1,1)</f>
        <v>28821.241935483871</v>
      </c>
      <c r="N288">
        <v>1455602400</v>
      </c>
      <c r="O288" s="8">
        <f>(((N288/60)/60)/124) + DATE(1970,1,1)</f>
        <v>28829.758064516129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31.2" x14ac:dyDescent="0.3">
      <c r="A289">
        <v>306</v>
      </c>
      <c r="B289" t="s">
        <v>664</v>
      </c>
      <c r="C289" s="3" t="s">
        <v>665</v>
      </c>
      <c r="D289">
        <v>6500</v>
      </c>
      <c r="E289">
        <v>514</v>
      </c>
      <c r="F289" s="4" t="s">
        <v>14</v>
      </c>
      <c r="G289" s="4">
        <f>ROUND((E289/D289*100),0)</f>
        <v>8</v>
      </c>
      <c r="H289">
        <v>7</v>
      </c>
      <c r="I289">
        <f>IF(G289=0,0,ROUND((E289/H289),2))</f>
        <v>73.430000000000007</v>
      </c>
      <c r="J289" t="s">
        <v>21</v>
      </c>
      <c r="K289" t="s">
        <v>22</v>
      </c>
      <c r="L289">
        <v>1500008400</v>
      </c>
      <c r="M289" s="8">
        <f>(((L289/60)/60)/124) + DATE(1970,1,1)</f>
        <v>28929.233870967742</v>
      </c>
      <c r="N289">
        <v>1500267600</v>
      </c>
      <c r="O289" s="8">
        <f>(((N289/60)/60)/124) + DATE(1970,1,1)</f>
        <v>28929.81451612903</v>
      </c>
      <c r="P289" t="b">
        <v>0</v>
      </c>
      <c r="Q289" t="b">
        <v>1</v>
      </c>
      <c r="R289" t="s">
        <v>33</v>
      </c>
      <c r="S289" t="s">
        <v>2039</v>
      </c>
      <c r="T289" t="s">
        <v>2040</v>
      </c>
    </row>
    <row r="290" spans="1:20" x14ac:dyDescent="0.3">
      <c r="A290">
        <v>308</v>
      </c>
      <c r="B290" t="s">
        <v>668</v>
      </c>
      <c r="C290" s="3" t="s">
        <v>669</v>
      </c>
      <c r="D290">
        <v>118200</v>
      </c>
      <c r="E290">
        <v>87560</v>
      </c>
      <c r="F290" s="4" t="s">
        <v>14</v>
      </c>
      <c r="G290" s="4">
        <f>ROUND((E290/D290*100),0)</f>
        <v>74</v>
      </c>
      <c r="H290">
        <v>803</v>
      </c>
      <c r="I290">
        <f>IF(G290=0,0,ROUND((E290/H290),2))</f>
        <v>109.04</v>
      </c>
      <c r="J290" t="s">
        <v>21</v>
      </c>
      <c r="K290" t="s">
        <v>22</v>
      </c>
      <c r="L290">
        <v>1303102800</v>
      </c>
      <c r="M290" s="8">
        <f>(((L290/60)/60)/124) + DATE(1970,1,1)</f>
        <v>28488.137096774193</v>
      </c>
      <c r="N290">
        <v>1303189200</v>
      </c>
      <c r="O290" s="8">
        <f>(((N290/60)/60)/124) + DATE(1970,1,1)</f>
        <v>28488.330645161292</v>
      </c>
      <c r="P290" t="b">
        <v>0</v>
      </c>
      <c r="Q290" t="b">
        <v>0</v>
      </c>
      <c r="R290" t="s">
        <v>33</v>
      </c>
      <c r="S290" t="s">
        <v>2039</v>
      </c>
      <c r="T290" t="s">
        <v>2040</v>
      </c>
    </row>
    <row r="291" spans="1:20" x14ac:dyDescent="0.3">
      <c r="A291">
        <v>267</v>
      </c>
      <c r="B291" t="s">
        <v>586</v>
      </c>
      <c r="C291" s="3" t="s">
        <v>587</v>
      </c>
      <c r="D291">
        <v>61600</v>
      </c>
      <c r="E291">
        <v>143910</v>
      </c>
      <c r="F291" s="4" t="s">
        <v>20</v>
      </c>
      <c r="G291" s="4">
        <f>ROUND((E291/D291*100),0)</f>
        <v>234</v>
      </c>
      <c r="H291">
        <v>2768</v>
      </c>
      <c r="I291">
        <f>IF(G291=0,0,ROUND((E291/H291),2))</f>
        <v>51.99</v>
      </c>
      <c r="J291" t="s">
        <v>26</v>
      </c>
      <c r="K291" t="s">
        <v>27</v>
      </c>
      <c r="L291">
        <v>1351054800</v>
      </c>
      <c r="M291" s="8">
        <f>(((L291/60)/60)/124) + DATE(1970,1,1)</f>
        <v>28595.556451612902</v>
      </c>
      <c r="N291">
        <v>1352440800</v>
      </c>
      <c r="O291" s="8">
        <f>(((N291/60)/60)/124) + DATE(1970,1,1)</f>
        <v>28598.66129032258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268</v>
      </c>
      <c r="B292" t="s">
        <v>588</v>
      </c>
      <c r="C292" s="3" t="s">
        <v>589</v>
      </c>
      <c r="D292">
        <v>1500</v>
      </c>
      <c r="E292">
        <v>2708</v>
      </c>
      <c r="F292" s="4" t="s">
        <v>20</v>
      </c>
      <c r="G292" s="4">
        <f>ROUND((E292/D292*100),0)</f>
        <v>181</v>
      </c>
      <c r="H292">
        <v>48</v>
      </c>
      <c r="I292">
        <f>IF(G292=0,0,ROUND((E292/H292),2))</f>
        <v>56.42</v>
      </c>
      <c r="J292" t="s">
        <v>21</v>
      </c>
      <c r="K292" t="s">
        <v>22</v>
      </c>
      <c r="L292">
        <v>1349326800</v>
      </c>
      <c r="M292" s="8">
        <f>(((L292/60)/60)/124) + DATE(1970,1,1)</f>
        <v>28591.68548387097</v>
      </c>
      <c r="N292">
        <v>1353304800</v>
      </c>
      <c r="O292" s="8">
        <f>(((N292/60)/60)/124) + DATE(1970,1,1)</f>
        <v>28600.596774193549</v>
      </c>
      <c r="P292" t="b">
        <v>0</v>
      </c>
      <c r="Q292" t="b">
        <v>0</v>
      </c>
      <c r="R292" t="s">
        <v>42</v>
      </c>
      <c r="S292" t="s">
        <v>2041</v>
      </c>
      <c r="T292" t="s">
        <v>2042</v>
      </c>
    </row>
    <row r="293" spans="1:20" x14ac:dyDescent="0.3">
      <c r="A293">
        <v>269</v>
      </c>
      <c r="B293" t="s">
        <v>590</v>
      </c>
      <c r="C293" s="3" t="s">
        <v>591</v>
      </c>
      <c r="D293">
        <v>3500</v>
      </c>
      <c r="E293">
        <v>8842</v>
      </c>
      <c r="F293" s="4" t="s">
        <v>20</v>
      </c>
      <c r="G293" s="4">
        <f>ROUND((E293/D293*100),0)</f>
        <v>253</v>
      </c>
      <c r="H293">
        <v>87</v>
      </c>
      <c r="I293">
        <f>IF(G293=0,0,ROUND((E293/H293),2))</f>
        <v>101.63</v>
      </c>
      <c r="J293" t="s">
        <v>21</v>
      </c>
      <c r="K293" t="s">
        <v>22</v>
      </c>
      <c r="L293">
        <v>1548914400</v>
      </c>
      <c r="M293" s="8">
        <f>(((L293/60)/60)/124) + DATE(1970,1,1)</f>
        <v>29038.790322580644</v>
      </c>
      <c r="N293">
        <v>1550728800</v>
      </c>
      <c r="O293" s="8">
        <f>(((N293/60)/60)/124) + DATE(1970,1,1)</f>
        <v>29042.854838709678</v>
      </c>
      <c r="P293" t="b">
        <v>0</v>
      </c>
      <c r="Q293" t="b">
        <v>0</v>
      </c>
      <c r="R293" t="s">
        <v>269</v>
      </c>
      <c r="S293" t="s">
        <v>2041</v>
      </c>
      <c r="T293" t="s">
        <v>2060</v>
      </c>
    </row>
    <row r="294" spans="1:20" x14ac:dyDescent="0.3">
      <c r="A294">
        <v>272</v>
      </c>
      <c r="B294" t="s">
        <v>596</v>
      </c>
      <c r="C294" s="3" t="s">
        <v>597</v>
      </c>
      <c r="D294">
        <v>51100</v>
      </c>
      <c r="E294">
        <v>155349</v>
      </c>
      <c r="F294" s="4" t="s">
        <v>20</v>
      </c>
      <c r="G294" s="4">
        <f>ROUND((E294/D294*100),0)</f>
        <v>304</v>
      </c>
      <c r="H294">
        <v>1894</v>
      </c>
      <c r="I294">
        <f>IF(G294=0,0,ROUND((E294/H294),2))</f>
        <v>82.02</v>
      </c>
      <c r="J294" t="s">
        <v>21</v>
      </c>
      <c r="K294" t="s">
        <v>22</v>
      </c>
      <c r="L294">
        <v>1562734800</v>
      </c>
      <c r="M294" s="8">
        <f>(((L294/60)/60)/124) + DATE(1970,1,1)</f>
        <v>29069.75</v>
      </c>
      <c r="N294">
        <v>1564894800</v>
      </c>
      <c r="O294" s="8">
        <f>(((N294/60)/60)/124) + DATE(1970,1,1)</f>
        <v>29074.58870967742</v>
      </c>
      <c r="P294" t="b">
        <v>0</v>
      </c>
      <c r="Q294" t="b">
        <v>1</v>
      </c>
      <c r="R294" t="s">
        <v>33</v>
      </c>
      <c r="S294" t="s">
        <v>2039</v>
      </c>
      <c r="T294" t="s">
        <v>2040</v>
      </c>
    </row>
    <row r="295" spans="1:20" x14ac:dyDescent="0.3">
      <c r="A295">
        <v>310</v>
      </c>
      <c r="B295" t="s">
        <v>672</v>
      </c>
      <c r="C295" s="3" t="s">
        <v>673</v>
      </c>
      <c r="D295">
        <v>7800</v>
      </c>
      <c r="E295">
        <v>1586</v>
      </c>
      <c r="F295" s="4" t="s">
        <v>14</v>
      </c>
      <c r="G295" s="4">
        <f>ROUND((E295/D295*100),0)</f>
        <v>20</v>
      </c>
      <c r="H295">
        <v>16</v>
      </c>
      <c r="I295">
        <f>IF(G295=0,0,ROUND((E295/H295),2))</f>
        <v>99.13</v>
      </c>
      <c r="J295" t="s">
        <v>21</v>
      </c>
      <c r="K295" t="s">
        <v>22</v>
      </c>
      <c r="L295">
        <v>1270789200</v>
      </c>
      <c r="M295" s="8">
        <f>(((L295/60)/60)/124) + DATE(1970,1,1)</f>
        <v>28415.75</v>
      </c>
      <c r="N295">
        <v>1272171600</v>
      </c>
      <c r="O295" s="8">
        <f>(((N295/60)/60)/124) + DATE(1970,1,1)</f>
        <v>28418.846774193549</v>
      </c>
      <c r="P295" t="b">
        <v>0</v>
      </c>
      <c r="Q295" t="b">
        <v>0</v>
      </c>
      <c r="R295" t="s">
        <v>89</v>
      </c>
      <c r="S295" t="s">
        <v>2050</v>
      </c>
      <c r="T295" t="s">
        <v>2051</v>
      </c>
    </row>
    <row r="296" spans="1:20" x14ac:dyDescent="0.3">
      <c r="A296">
        <v>273</v>
      </c>
      <c r="B296" t="s">
        <v>598</v>
      </c>
      <c r="C296" s="3" t="s">
        <v>599</v>
      </c>
      <c r="D296">
        <v>7800</v>
      </c>
      <c r="E296">
        <v>10704</v>
      </c>
      <c r="F296" s="4" t="s">
        <v>20</v>
      </c>
      <c r="G296" s="4">
        <f>ROUND((E296/D296*100),0)</f>
        <v>137</v>
      </c>
      <c r="H296">
        <v>282</v>
      </c>
      <c r="I296">
        <f>IF(G296=0,0,ROUND((E296/H296),2))</f>
        <v>37.96</v>
      </c>
      <c r="J296" t="s">
        <v>15</v>
      </c>
      <c r="K296" t="s">
        <v>16</v>
      </c>
      <c r="L296">
        <v>1505624400</v>
      </c>
      <c r="M296" s="8">
        <f>(((L296/60)/60)/124) + DATE(1970,1,1)</f>
        <v>28941.81451612903</v>
      </c>
      <c r="N296">
        <v>1505883600</v>
      </c>
      <c r="O296" s="8">
        <f>(((N296/60)/60)/124) + DATE(1970,1,1)</f>
        <v>28942.395161290322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275</v>
      </c>
      <c r="B297" t="s">
        <v>602</v>
      </c>
      <c r="C297" s="3" t="s">
        <v>603</v>
      </c>
      <c r="D297">
        <v>3900</v>
      </c>
      <c r="E297">
        <v>9419</v>
      </c>
      <c r="F297" s="4" t="s">
        <v>20</v>
      </c>
      <c r="G297" s="4">
        <f>ROUND((E297/D297*100),0)</f>
        <v>242</v>
      </c>
      <c r="H297">
        <v>116</v>
      </c>
      <c r="I297">
        <f>IF(G297=0,0,ROUND((E297/H297),2))</f>
        <v>81.2</v>
      </c>
      <c r="J297" t="s">
        <v>21</v>
      </c>
      <c r="K297" t="s">
        <v>22</v>
      </c>
      <c r="L297">
        <v>1554526800</v>
      </c>
      <c r="M297" s="8">
        <f>(((L297/60)/60)/124) + DATE(1970,1,1)</f>
        <v>29051.362903225807</v>
      </c>
      <c r="N297">
        <v>1555218000</v>
      </c>
      <c r="O297" s="8">
        <f>(((N297/60)/60)/124) + DATE(1970,1,1)</f>
        <v>29052.91129032258</v>
      </c>
      <c r="P297" t="b">
        <v>0</v>
      </c>
      <c r="Q297" t="b">
        <v>0</v>
      </c>
      <c r="R297" t="s">
        <v>206</v>
      </c>
      <c r="S297" t="s">
        <v>2047</v>
      </c>
      <c r="T297" t="s">
        <v>2059</v>
      </c>
    </row>
    <row r="298" spans="1:20" ht="31.2" x14ac:dyDescent="0.3">
      <c r="A298">
        <v>315</v>
      </c>
      <c r="B298" t="s">
        <v>682</v>
      </c>
      <c r="C298" s="3" t="s">
        <v>683</v>
      </c>
      <c r="D298">
        <v>9500</v>
      </c>
      <c r="E298">
        <v>3220</v>
      </c>
      <c r="F298" s="4" t="s">
        <v>14</v>
      </c>
      <c r="G298" s="4">
        <f>ROUND((E298/D298*100),0)</f>
        <v>34</v>
      </c>
      <c r="H298">
        <v>31</v>
      </c>
      <c r="I298">
        <f>IF(G298=0,0,ROUND((E298/H298),2))</f>
        <v>103.87</v>
      </c>
      <c r="J298" t="s">
        <v>21</v>
      </c>
      <c r="K298" t="s">
        <v>22</v>
      </c>
      <c r="L298">
        <v>1400907600</v>
      </c>
      <c r="M298" s="8">
        <f>(((L298/60)/60)/124) + DATE(1970,1,1)</f>
        <v>28707.233870967742</v>
      </c>
      <c r="N298">
        <v>1403413200</v>
      </c>
      <c r="O298" s="8">
        <f>(((N298/60)/60)/124) + DATE(1970,1,1)</f>
        <v>28712.846774193549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316</v>
      </c>
      <c r="B299" t="s">
        <v>684</v>
      </c>
      <c r="C299" s="3" t="s">
        <v>685</v>
      </c>
      <c r="D299">
        <v>9600</v>
      </c>
      <c r="E299">
        <v>6401</v>
      </c>
      <c r="F299" s="4" t="s">
        <v>14</v>
      </c>
      <c r="G299" s="4">
        <f>ROUND((E299/D299*100),0)</f>
        <v>67</v>
      </c>
      <c r="H299">
        <v>108</v>
      </c>
      <c r="I299">
        <f>IF(G299=0,0,ROUND((E299/H299),2))</f>
        <v>59.27</v>
      </c>
      <c r="J299" t="s">
        <v>107</v>
      </c>
      <c r="K299" t="s">
        <v>108</v>
      </c>
      <c r="L299">
        <v>1574143200</v>
      </c>
      <c r="M299" s="8">
        <f>(((L299/60)/60)/124) + DATE(1970,1,1)</f>
        <v>29095.306451612902</v>
      </c>
      <c r="N299">
        <v>1574229600</v>
      </c>
      <c r="O299" s="8">
        <f>(((N299/60)/60)/124) + DATE(1970,1,1)</f>
        <v>29095.5</v>
      </c>
      <c r="P299" t="b">
        <v>0</v>
      </c>
      <c r="Q299" t="b">
        <v>1</v>
      </c>
      <c r="R299" t="s">
        <v>17</v>
      </c>
      <c r="S299" t="s">
        <v>2033</v>
      </c>
      <c r="T299" t="s">
        <v>2034</v>
      </c>
    </row>
    <row r="300" spans="1:20" x14ac:dyDescent="0.3">
      <c r="A300">
        <v>317</v>
      </c>
      <c r="B300" t="s">
        <v>686</v>
      </c>
      <c r="C300" s="3" t="s">
        <v>687</v>
      </c>
      <c r="D300">
        <v>6600</v>
      </c>
      <c r="E300">
        <v>1269</v>
      </c>
      <c r="F300" s="4" t="s">
        <v>14</v>
      </c>
      <c r="G300" s="4">
        <f>ROUND((E300/D300*100),0)</f>
        <v>19</v>
      </c>
      <c r="H300">
        <v>30</v>
      </c>
      <c r="I300">
        <f>IF(G300=0,0,ROUND((E300/H300),2))</f>
        <v>42.3</v>
      </c>
      <c r="J300" t="s">
        <v>21</v>
      </c>
      <c r="K300" t="s">
        <v>22</v>
      </c>
      <c r="L300">
        <v>1494738000</v>
      </c>
      <c r="M300" s="8">
        <f>(((L300/60)/60)/124) + DATE(1970,1,1)</f>
        <v>28917.427419354837</v>
      </c>
      <c r="N300">
        <v>1495861200</v>
      </c>
      <c r="O300" s="8">
        <f>(((N300/60)/60)/124) + DATE(1970,1,1)</f>
        <v>28919.943548387098</v>
      </c>
      <c r="P300" t="b">
        <v>0</v>
      </c>
      <c r="Q300" t="b">
        <v>0</v>
      </c>
      <c r="R300" t="s">
        <v>33</v>
      </c>
      <c r="S300" t="s">
        <v>2039</v>
      </c>
      <c r="T300" t="s">
        <v>2040</v>
      </c>
    </row>
    <row r="301" spans="1:20" ht="31.2" x14ac:dyDescent="0.3">
      <c r="A301">
        <v>277</v>
      </c>
      <c r="B301" t="s">
        <v>606</v>
      </c>
      <c r="C301" s="3" t="s">
        <v>607</v>
      </c>
      <c r="D301">
        <v>700</v>
      </c>
      <c r="E301">
        <v>7465</v>
      </c>
      <c r="F301" s="4" t="s">
        <v>20</v>
      </c>
      <c r="G301" s="4">
        <f>ROUND((E301/D301*100),0)</f>
        <v>1066</v>
      </c>
      <c r="H301">
        <v>83</v>
      </c>
      <c r="I301">
        <f>IF(G301=0,0,ROUND((E301/H301),2))</f>
        <v>89.94</v>
      </c>
      <c r="J301" t="s">
        <v>21</v>
      </c>
      <c r="K301" t="s">
        <v>22</v>
      </c>
      <c r="L301">
        <v>1279515600</v>
      </c>
      <c r="M301" s="8">
        <f>(((L301/60)/60)/124) + DATE(1970,1,1)</f>
        <v>28435.298387096773</v>
      </c>
      <c r="N301">
        <v>1279688400</v>
      </c>
      <c r="O301" s="8">
        <f>(((N301/60)/60)/124) + DATE(1970,1,1)</f>
        <v>28435.68548387097</v>
      </c>
      <c r="P301" t="b">
        <v>0</v>
      </c>
      <c r="Q301" t="b">
        <v>0</v>
      </c>
      <c r="R301" t="s">
        <v>33</v>
      </c>
      <c r="S301" t="s">
        <v>2039</v>
      </c>
      <c r="T301" t="s">
        <v>2040</v>
      </c>
    </row>
    <row r="302" spans="1:20" x14ac:dyDescent="0.3">
      <c r="A302">
        <v>278</v>
      </c>
      <c r="B302" t="s">
        <v>608</v>
      </c>
      <c r="C302" s="3" t="s">
        <v>609</v>
      </c>
      <c r="D302">
        <v>2700</v>
      </c>
      <c r="E302">
        <v>8799</v>
      </c>
      <c r="F302" s="4" t="s">
        <v>20</v>
      </c>
      <c r="G302" s="4">
        <f>ROUND((E302/D302*100),0)</f>
        <v>326</v>
      </c>
      <c r="H302">
        <v>91</v>
      </c>
      <c r="I302">
        <f>IF(G302=0,0,ROUND((E302/H302),2))</f>
        <v>96.69</v>
      </c>
      <c r="J302" t="s">
        <v>21</v>
      </c>
      <c r="K302" t="s">
        <v>22</v>
      </c>
      <c r="L302">
        <v>1353909600</v>
      </c>
      <c r="M302" s="8">
        <f>(((L302/60)/60)/124) + DATE(1970,1,1)</f>
        <v>28601.951612903227</v>
      </c>
      <c r="N302">
        <v>1356069600</v>
      </c>
      <c r="O302" s="8">
        <f>(((N302/60)/60)/124) + DATE(1970,1,1)</f>
        <v>28606.790322580644</v>
      </c>
      <c r="P302" t="b">
        <v>0</v>
      </c>
      <c r="Q302" t="b">
        <v>0</v>
      </c>
      <c r="R302" t="s">
        <v>28</v>
      </c>
      <c r="S302" t="s">
        <v>2037</v>
      </c>
      <c r="T302" t="s">
        <v>2038</v>
      </c>
    </row>
    <row r="303" spans="1:20" ht="31.2" x14ac:dyDescent="0.3">
      <c r="A303">
        <v>279</v>
      </c>
      <c r="B303" t="s">
        <v>610</v>
      </c>
      <c r="C303" s="3" t="s">
        <v>611</v>
      </c>
      <c r="D303">
        <v>8000</v>
      </c>
      <c r="E303">
        <v>13656</v>
      </c>
      <c r="F303" s="4" t="s">
        <v>20</v>
      </c>
      <c r="G303" s="4">
        <f>ROUND((E303/D303*100),0)</f>
        <v>171</v>
      </c>
      <c r="H303">
        <v>546</v>
      </c>
      <c r="I303">
        <f>IF(G303=0,0,ROUND((E303/H303),2))</f>
        <v>25.01</v>
      </c>
      <c r="J303" t="s">
        <v>21</v>
      </c>
      <c r="K303" t="s">
        <v>22</v>
      </c>
      <c r="L303">
        <v>1535950800</v>
      </c>
      <c r="M303" s="8">
        <f>(((L303/60)/60)/124) + DATE(1970,1,1)</f>
        <v>29009.75</v>
      </c>
      <c r="N303">
        <v>1536210000</v>
      </c>
      <c r="O303" s="8">
        <f>(((N303/60)/60)/124) + DATE(1970,1,1)</f>
        <v>29010.330645161292</v>
      </c>
      <c r="P303" t="b">
        <v>0</v>
      </c>
      <c r="Q303" t="b">
        <v>0</v>
      </c>
      <c r="R303" t="s">
        <v>33</v>
      </c>
      <c r="S303" t="s">
        <v>2039</v>
      </c>
      <c r="T303" t="s">
        <v>2040</v>
      </c>
    </row>
    <row r="304" spans="1:20" ht="31.2" x14ac:dyDescent="0.3">
      <c r="A304">
        <v>280</v>
      </c>
      <c r="B304" t="s">
        <v>612</v>
      </c>
      <c r="C304" s="3" t="s">
        <v>613</v>
      </c>
      <c r="D304">
        <v>2500</v>
      </c>
      <c r="E304">
        <v>14536</v>
      </c>
      <c r="F304" s="4" t="s">
        <v>20</v>
      </c>
      <c r="G304" s="4">
        <f>ROUND((E304/D304*100),0)</f>
        <v>581</v>
      </c>
      <c r="H304">
        <v>393</v>
      </c>
      <c r="I304">
        <f>IF(G304=0,0,ROUND((E304/H304),2))</f>
        <v>36.99</v>
      </c>
      <c r="J304" t="s">
        <v>21</v>
      </c>
      <c r="K304" t="s">
        <v>22</v>
      </c>
      <c r="L304">
        <v>1511244000</v>
      </c>
      <c r="M304" s="8">
        <f>(((L304/60)/60)/124) + DATE(1970,1,1)</f>
        <v>28954.403225806451</v>
      </c>
      <c r="N304">
        <v>1511762400</v>
      </c>
      <c r="O304" s="8">
        <f>(((N304/60)/60)/124) + DATE(1970,1,1)</f>
        <v>28955.56451612903</v>
      </c>
      <c r="P304" t="b">
        <v>0</v>
      </c>
      <c r="Q304" t="b">
        <v>0</v>
      </c>
      <c r="R304" t="s">
        <v>71</v>
      </c>
      <c r="S304" t="s">
        <v>2041</v>
      </c>
      <c r="T304" t="s">
        <v>2049</v>
      </c>
    </row>
    <row r="305" spans="1:20" x14ac:dyDescent="0.3">
      <c r="A305">
        <v>282</v>
      </c>
      <c r="B305" t="s">
        <v>616</v>
      </c>
      <c r="C305" s="3" t="s">
        <v>617</v>
      </c>
      <c r="D305">
        <v>8400</v>
      </c>
      <c r="E305">
        <v>9076</v>
      </c>
      <c r="F305" s="4" t="s">
        <v>20</v>
      </c>
      <c r="G305" s="4">
        <f>ROUND((E305/D305*100),0)</f>
        <v>108</v>
      </c>
      <c r="H305">
        <v>133</v>
      </c>
      <c r="I305">
        <f>IF(G305=0,0,ROUND((E305/H305),2))</f>
        <v>68.239999999999995</v>
      </c>
      <c r="J305" t="s">
        <v>21</v>
      </c>
      <c r="K305" t="s">
        <v>22</v>
      </c>
      <c r="L305">
        <v>1480226400</v>
      </c>
      <c r="M305" s="8">
        <f>(((L305/60)/60)/124) + DATE(1970,1,1)</f>
        <v>28884.919354838708</v>
      </c>
      <c r="N305">
        <v>1480744800</v>
      </c>
      <c r="O305" s="8">
        <f>(((N305/60)/60)/124) + DATE(1970,1,1)</f>
        <v>28886.080645161292</v>
      </c>
      <c r="P305" t="b">
        <v>0</v>
      </c>
      <c r="Q305" t="b">
        <v>1</v>
      </c>
      <c r="R305" t="s">
        <v>269</v>
      </c>
      <c r="S305" t="s">
        <v>2041</v>
      </c>
      <c r="T305" t="s">
        <v>2060</v>
      </c>
    </row>
    <row r="306" spans="1:20" x14ac:dyDescent="0.3">
      <c r="A306">
        <v>285</v>
      </c>
      <c r="B306" t="s">
        <v>622</v>
      </c>
      <c r="C306" s="3" t="s">
        <v>623</v>
      </c>
      <c r="D306">
        <v>900</v>
      </c>
      <c r="E306">
        <v>6357</v>
      </c>
      <c r="F306" s="4" t="s">
        <v>20</v>
      </c>
      <c r="G306" s="4">
        <f>ROUND((E306/D306*100),0)</f>
        <v>706</v>
      </c>
      <c r="H306">
        <v>254</v>
      </c>
      <c r="I306">
        <f>IF(G306=0,0,ROUND((E306/H306),2))</f>
        <v>25.03</v>
      </c>
      <c r="J306" t="s">
        <v>21</v>
      </c>
      <c r="K306" t="s">
        <v>22</v>
      </c>
      <c r="L306">
        <v>1473483600</v>
      </c>
      <c r="M306" s="8">
        <f>(((L306/60)/60)/124) + DATE(1970,1,1)</f>
        <v>28869.81451612903</v>
      </c>
      <c r="N306">
        <v>1476766800</v>
      </c>
      <c r="O306" s="8">
        <f>(((N306/60)/60)/124) + DATE(1970,1,1)</f>
        <v>28877.169354838708</v>
      </c>
      <c r="P306" t="b">
        <v>0</v>
      </c>
      <c r="Q306" t="b">
        <v>0</v>
      </c>
      <c r="R306" t="s">
        <v>33</v>
      </c>
      <c r="S306" t="s">
        <v>2039</v>
      </c>
      <c r="T306" t="s">
        <v>2040</v>
      </c>
    </row>
    <row r="307" spans="1:20" x14ac:dyDescent="0.3">
      <c r="A307">
        <v>287</v>
      </c>
      <c r="B307" t="s">
        <v>626</v>
      </c>
      <c r="C307" s="3" t="s">
        <v>627</v>
      </c>
      <c r="D307">
        <v>6300</v>
      </c>
      <c r="E307">
        <v>13213</v>
      </c>
      <c r="F307" s="4" t="s">
        <v>20</v>
      </c>
      <c r="G307" s="4">
        <f>ROUND((E307/D307*100),0)</f>
        <v>210</v>
      </c>
      <c r="H307">
        <v>176</v>
      </c>
      <c r="I307">
        <f>IF(G307=0,0,ROUND((E307/H307),2))</f>
        <v>75.069999999999993</v>
      </c>
      <c r="J307" t="s">
        <v>21</v>
      </c>
      <c r="K307" t="s">
        <v>22</v>
      </c>
      <c r="L307">
        <v>1430197200</v>
      </c>
      <c r="M307" s="8">
        <f>(((L307/60)/60)/124) + DATE(1970,1,1)</f>
        <v>28772.846774193549</v>
      </c>
      <c r="N307">
        <v>1430197200</v>
      </c>
      <c r="O307" s="8">
        <f>(((N307/60)/60)/124) + DATE(1970,1,1)</f>
        <v>28772.846774193549</v>
      </c>
      <c r="P307" t="b">
        <v>0</v>
      </c>
      <c r="Q307" t="b">
        <v>0</v>
      </c>
      <c r="R307" t="s">
        <v>50</v>
      </c>
      <c r="S307" t="s">
        <v>2035</v>
      </c>
      <c r="T307" t="s">
        <v>2043</v>
      </c>
    </row>
    <row r="308" spans="1:20" x14ac:dyDescent="0.3">
      <c r="A308">
        <v>289</v>
      </c>
      <c r="B308" t="s">
        <v>630</v>
      </c>
      <c r="C308" s="3" t="s">
        <v>631</v>
      </c>
      <c r="D308">
        <v>800</v>
      </c>
      <c r="E308">
        <v>13474</v>
      </c>
      <c r="F308" s="4" t="s">
        <v>20</v>
      </c>
      <c r="G308" s="4">
        <f>ROUND((E308/D308*100),0)</f>
        <v>1684</v>
      </c>
      <c r="H308">
        <v>337</v>
      </c>
      <c r="I308">
        <f>IF(G308=0,0,ROUND((E308/H308),2))</f>
        <v>39.979999999999997</v>
      </c>
      <c r="J308" t="s">
        <v>15</v>
      </c>
      <c r="K308" t="s">
        <v>16</v>
      </c>
      <c r="L308">
        <v>1438578000</v>
      </c>
      <c r="M308" s="8">
        <f>(((L308/60)/60)/124) + DATE(1970,1,1)</f>
        <v>28791.620967741936</v>
      </c>
      <c r="N308">
        <v>1438837200</v>
      </c>
      <c r="O308" s="8">
        <f>(((N308/60)/60)/124) + DATE(1970,1,1)</f>
        <v>28792.201612903227</v>
      </c>
      <c r="P308" t="b">
        <v>0</v>
      </c>
      <c r="Q308" t="b">
        <v>0</v>
      </c>
      <c r="R308" t="s">
        <v>33</v>
      </c>
      <c r="S308" t="s">
        <v>2039</v>
      </c>
      <c r="T308" t="s">
        <v>2040</v>
      </c>
    </row>
    <row r="309" spans="1:20" x14ac:dyDescent="0.3">
      <c r="A309">
        <v>291</v>
      </c>
      <c r="B309" t="s">
        <v>634</v>
      </c>
      <c r="C309" s="3" t="s">
        <v>635</v>
      </c>
      <c r="D309">
        <v>1800</v>
      </c>
      <c r="E309">
        <v>8219</v>
      </c>
      <c r="F309" s="4" t="s">
        <v>20</v>
      </c>
      <c r="G309" s="4">
        <f>ROUND((E309/D309*100),0)</f>
        <v>457</v>
      </c>
      <c r="H309">
        <v>107</v>
      </c>
      <c r="I309">
        <f>IF(G309=0,0,ROUND((E309/H309),2))</f>
        <v>76.81</v>
      </c>
      <c r="J309" t="s">
        <v>21</v>
      </c>
      <c r="K309" t="s">
        <v>22</v>
      </c>
      <c r="L309">
        <v>1318654800</v>
      </c>
      <c r="M309" s="8">
        <f>(((L309/60)/60)/124) + DATE(1970,1,1)</f>
        <v>28522.975806451614</v>
      </c>
      <c r="N309">
        <v>1319000400</v>
      </c>
      <c r="O309" s="8">
        <f>(((N309/60)/60)/124) + DATE(1970,1,1)</f>
        <v>28523.75</v>
      </c>
      <c r="P309" t="b">
        <v>1</v>
      </c>
      <c r="Q309" t="b">
        <v>0</v>
      </c>
      <c r="R309" t="s">
        <v>28</v>
      </c>
      <c r="S309" t="s">
        <v>2037</v>
      </c>
      <c r="T309" t="s">
        <v>2038</v>
      </c>
    </row>
    <row r="310" spans="1:20" x14ac:dyDescent="0.3">
      <c r="A310">
        <v>294</v>
      </c>
      <c r="B310" t="s">
        <v>640</v>
      </c>
      <c r="C310" s="3" t="s">
        <v>641</v>
      </c>
      <c r="D310">
        <v>600</v>
      </c>
      <c r="E310">
        <v>8038</v>
      </c>
      <c r="F310" s="4" t="s">
        <v>20</v>
      </c>
      <c r="G310" s="4">
        <f>ROUND((E310/D310*100),0)</f>
        <v>1340</v>
      </c>
      <c r="H310">
        <v>183</v>
      </c>
      <c r="I310">
        <f>IF(G310=0,0,ROUND((E310/H310),2))</f>
        <v>43.92</v>
      </c>
      <c r="J310" t="s">
        <v>21</v>
      </c>
      <c r="K310" t="s">
        <v>22</v>
      </c>
      <c r="L310">
        <v>1540530000</v>
      </c>
      <c r="M310" s="8">
        <f>(((L310/60)/60)/124) + DATE(1970,1,1)</f>
        <v>29020.008064516129</v>
      </c>
      <c r="N310">
        <v>1541570400</v>
      </c>
      <c r="O310" s="8">
        <f>(((N310/60)/60)/124) + DATE(1970,1,1)</f>
        <v>29022.33870967742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298</v>
      </c>
      <c r="B311" t="s">
        <v>648</v>
      </c>
      <c r="C311" s="3" t="s">
        <v>649</v>
      </c>
      <c r="D311">
        <v>3500</v>
      </c>
      <c r="E311">
        <v>5037</v>
      </c>
      <c r="F311" s="4" t="s">
        <v>20</v>
      </c>
      <c r="G311" s="4">
        <f>ROUND((E311/D311*100),0)</f>
        <v>144</v>
      </c>
      <c r="H311">
        <v>72</v>
      </c>
      <c r="I311">
        <f>IF(G311=0,0,ROUND((E311/H311),2))</f>
        <v>69.959999999999994</v>
      </c>
      <c r="J311" t="s">
        <v>21</v>
      </c>
      <c r="K311" t="s">
        <v>22</v>
      </c>
      <c r="L311">
        <v>1456466400</v>
      </c>
      <c r="M311" s="8">
        <f>(((L311/60)/60)/124) + DATE(1970,1,1)</f>
        <v>28831.693548387098</v>
      </c>
      <c r="N311">
        <v>1458018000</v>
      </c>
      <c r="O311" s="8">
        <f>(((N311/60)/60)/124) + DATE(1970,1,1)</f>
        <v>28835.169354838708</v>
      </c>
      <c r="P311" t="b">
        <v>0</v>
      </c>
      <c r="Q311" t="b">
        <v>1</v>
      </c>
      <c r="R311" t="s">
        <v>23</v>
      </c>
      <c r="S311" t="s">
        <v>2035</v>
      </c>
      <c r="T311" t="s">
        <v>2036</v>
      </c>
    </row>
    <row r="312" spans="1:20" ht="31.2" x14ac:dyDescent="0.3">
      <c r="A312">
        <v>301</v>
      </c>
      <c r="B312" t="s">
        <v>654</v>
      </c>
      <c r="C312" s="3" t="s">
        <v>655</v>
      </c>
      <c r="D312">
        <v>900</v>
      </c>
      <c r="E312">
        <v>12102</v>
      </c>
      <c r="F312" s="4" t="s">
        <v>20</v>
      </c>
      <c r="G312" s="4">
        <f>ROUND((E312/D312*100),0)</f>
        <v>1345</v>
      </c>
      <c r="H312">
        <v>295</v>
      </c>
      <c r="I312">
        <f>IF(G312=0,0,ROUND((E312/H312),2))</f>
        <v>41.02</v>
      </c>
      <c r="J312" t="s">
        <v>21</v>
      </c>
      <c r="K312" t="s">
        <v>22</v>
      </c>
      <c r="L312">
        <v>1424930400</v>
      </c>
      <c r="M312" s="8">
        <f>(((L312/60)/60)/124) + DATE(1970,1,1)</f>
        <v>28761.048387096773</v>
      </c>
      <c r="N312">
        <v>1426395600</v>
      </c>
      <c r="O312" s="8">
        <f>(((N312/60)/60)/124) + DATE(1970,1,1)</f>
        <v>28764.330645161292</v>
      </c>
      <c r="P312" t="b">
        <v>0</v>
      </c>
      <c r="Q312" t="b">
        <v>0</v>
      </c>
      <c r="R312" t="s">
        <v>42</v>
      </c>
      <c r="S312" t="s">
        <v>2041</v>
      </c>
      <c r="T312" t="s">
        <v>2042</v>
      </c>
    </row>
    <row r="313" spans="1:20" x14ac:dyDescent="0.3">
      <c r="A313">
        <v>304</v>
      </c>
      <c r="B313" t="s">
        <v>660</v>
      </c>
      <c r="C313" s="3" t="s">
        <v>661</v>
      </c>
      <c r="D313">
        <v>2100</v>
      </c>
      <c r="E313">
        <v>11469</v>
      </c>
      <c r="F313" s="4" t="s">
        <v>20</v>
      </c>
      <c r="G313" s="4">
        <f>ROUND((E313/D313*100),0)</f>
        <v>546</v>
      </c>
      <c r="H313">
        <v>142</v>
      </c>
      <c r="I313">
        <f>IF(G313=0,0,ROUND((E313/H313),2))</f>
        <v>80.77</v>
      </c>
      <c r="J313" t="s">
        <v>21</v>
      </c>
      <c r="K313" t="s">
        <v>22</v>
      </c>
      <c r="L313">
        <v>1470546000</v>
      </c>
      <c r="M313" s="8">
        <f>(((L313/60)/60)/124) + DATE(1970,1,1)</f>
        <v>28863.233870967742</v>
      </c>
      <c r="N313">
        <v>1474088400</v>
      </c>
      <c r="O313" s="8">
        <f>(((N313/60)/60)/124) + DATE(1970,1,1)</f>
        <v>28871.169354838708</v>
      </c>
      <c r="P313" t="b">
        <v>0</v>
      </c>
      <c r="Q313" t="b">
        <v>0</v>
      </c>
      <c r="R313" t="s">
        <v>42</v>
      </c>
      <c r="S313" t="s">
        <v>2041</v>
      </c>
      <c r="T313" t="s">
        <v>2042</v>
      </c>
    </row>
    <row r="314" spans="1:20" x14ac:dyDescent="0.3">
      <c r="A314">
        <v>305</v>
      </c>
      <c r="B314" t="s">
        <v>662</v>
      </c>
      <c r="C314" s="3" t="s">
        <v>663</v>
      </c>
      <c r="D314">
        <v>2800</v>
      </c>
      <c r="E314">
        <v>8014</v>
      </c>
      <c r="F314" s="4" t="s">
        <v>20</v>
      </c>
      <c r="G314" s="4">
        <f>ROUND((E314/D314*100),0)</f>
        <v>286</v>
      </c>
      <c r="H314">
        <v>85</v>
      </c>
      <c r="I314">
        <f>IF(G314=0,0,ROUND((E314/H314),2))</f>
        <v>94.28</v>
      </c>
      <c r="J314" t="s">
        <v>21</v>
      </c>
      <c r="K314" t="s">
        <v>22</v>
      </c>
      <c r="L314">
        <v>1458363600</v>
      </c>
      <c r="M314" s="8">
        <f>(((L314/60)/60)/124) + DATE(1970,1,1)</f>
        <v>28835.943548387098</v>
      </c>
      <c r="N314">
        <v>1461906000</v>
      </c>
      <c r="O314" s="8">
        <f>(((N314/60)/60)/124) + DATE(1970,1,1)</f>
        <v>28843.879032258064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31.2" x14ac:dyDescent="0.3">
      <c r="A315">
        <v>307</v>
      </c>
      <c r="B315" t="s">
        <v>666</v>
      </c>
      <c r="C315" s="3" t="s">
        <v>667</v>
      </c>
      <c r="D315">
        <v>32900</v>
      </c>
      <c r="E315">
        <v>43473</v>
      </c>
      <c r="F315" s="4" t="s">
        <v>20</v>
      </c>
      <c r="G315" s="4">
        <f>ROUND((E315/D315*100),0)</f>
        <v>132</v>
      </c>
      <c r="H315">
        <v>659</v>
      </c>
      <c r="I315">
        <f>IF(G315=0,0,ROUND((E315/H315),2))</f>
        <v>65.97</v>
      </c>
      <c r="J315" t="s">
        <v>36</v>
      </c>
      <c r="K315" t="s">
        <v>37</v>
      </c>
      <c r="L315">
        <v>1338958800</v>
      </c>
      <c r="M315" s="8">
        <f>(((L315/60)/60)/124) + DATE(1970,1,1)</f>
        <v>28568.459677419356</v>
      </c>
      <c r="N315">
        <v>1340686800</v>
      </c>
      <c r="O315" s="8">
        <f>(((N315/60)/60)/124) + DATE(1970,1,1)</f>
        <v>28572.330645161292</v>
      </c>
      <c r="P315" t="b">
        <v>0</v>
      </c>
      <c r="Q315" t="b">
        <v>1</v>
      </c>
      <c r="R315" t="s">
        <v>119</v>
      </c>
      <c r="S315" t="s">
        <v>2047</v>
      </c>
      <c r="T315" t="s">
        <v>2053</v>
      </c>
    </row>
    <row r="316" spans="1:20" x14ac:dyDescent="0.3">
      <c r="A316">
        <v>311</v>
      </c>
      <c r="B316" t="s">
        <v>674</v>
      </c>
      <c r="C316" s="3" t="s">
        <v>675</v>
      </c>
      <c r="D316">
        <v>6300</v>
      </c>
      <c r="E316">
        <v>12812</v>
      </c>
      <c r="F316" s="4" t="s">
        <v>20</v>
      </c>
      <c r="G316" s="4">
        <f>ROUND((E316/D316*100),0)</f>
        <v>203</v>
      </c>
      <c r="H316">
        <v>121</v>
      </c>
      <c r="I316">
        <f>IF(G316=0,0,ROUND((E316/H316),2))</f>
        <v>105.88</v>
      </c>
      <c r="J316" t="s">
        <v>21</v>
      </c>
      <c r="K316" t="s">
        <v>22</v>
      </c>
      <c r="L316">
        <v>1297836000</v>
      </c>
      <c r="M316" s="8">
        <f>(((L316/60)/60)/124) + DATE(1970,1,1)</f>
        <v>28476.33870967742</v>
      </c>
      <c r="N316">
        <v>1298872800</v>
      </c>
      <c r="O316" s="8">
        <f>(((N316/60)/60)/124) + DATE(1970,1,1)</f>
        <v>28478.66129032258</v>
      </c>
      <c r="P316" t="b">
        <v>0</v>
      </c>
      <c r="Q316" t="b">
        <v>0</v>
      </c>
      <c r="R316" t="s">
        <v>33</v>
      </c>
      <c r="S316" t="s">
        <v>2039</v>
      </c>
      <c r="T316" t="s">
        <v>2040</v>
      </c>
    </row>
    <row r="317" spans="1:20" ht="31.2" x14ac:dyDescent="0.3">
      <c r="A317">
        <v>318</v>
      </c>
      <c r="B317" t="s">
        <v>688</v>
      </c>
      <c r="C317" s="3" t="s">
        <v>689</v>
      </c>
      <c r="D317">
        <v>5700</v>
      </c>
      <c r="E317">
        <v>903</v>
      </c>
      <c r="F317" s="4" t="s">
        <v>14</v>
      </c>
      <c r="G317" s="4">
        <f>ROUND((E317/D317*100),0)</f>
        <v>16</v>
      </c>
      <c r="H317">
        <v>17</v>
      </c>
      <c r="I317">
        <f>IF(G317=0,0,ROUND((E317/H317),2))</f>
        <v>53.12</v>
      </c>
      <c r="J317" t="s">
        <v>21</v>
      </c>
      <c r="K317" t="s">
        <v>22</v>
      </c>
      <c r="L317">
        <v>1392357600</v>
      </c>
      <c r="M317" s="8">
        <f>(((L317/60)/60)/124) + DATE(1970,1,1)</f>
        <v>28688.080645161292</v>
      </c>
      <c r="N317">
        <v>1392530400</v>
      </c>
      <c r="O317" s="8">
        <f>(((N317/60)/60)/124) + DATE(1970,1,1)</f>
        <v>28688.467741935485</v>
      </c>
      <c r="P317" t="b">
        <v>0</v>
      </c>
      <c r="Q317" t="b">
        <v>0</v>
      </c>
      <c r="R317" t="s">
        <v>23</v>
      </c>
      <c r="S317" t="s">
        <v>2035</v>
      </c>
      <c r="T317" t="s">
        <v>2036</v>
      </c>
    </row>
    <row r="318" spans="1:20" x14ac:dyDescent="0.3">
      <c r="A318">
        <v>312</v>
      </c>
      <c r="B318" t="s">
        <v>676</v>
      </c>
      <c r="C318" s="3" t="s">
        <v>677</v>
      </c>
      <c r="D318">
        <v>59100</v>
      </c>
      <c r="E318">
        <v>183345</v>
      </c>
      <c r="F318" s="4" t="s">
        <v>20</v>
      </c>
      <c r="G318" s="4">
        <f>ROUND((E318/D318*100),0)</f>
        <v>310</v>
      </c>
      <c r="H318">
        <v>3742</v>
      </c>
      <c r="I318">
        <f>IF(G318=0,0,ROUND((E318/H318),2))</f>
        <v>49</v>
      </c>
      <c r="J318" t="s">
        <v>21</v>
      </c>
      <c r="K318" t="s">
        <v>22</v>
      </c>
      <c r="L318">
        <v>1382677200</v>
      </c>
      <c r="M318" s="8">
        <f>(((L318/60)/60)/124) + DATE(1970,1,1)</f>
        <v>28666.395161290322</v>
      </c>
      <c r="N318">
        <v>1383282000</v>
      </c>
      <c r="O318" s="8">
        <f>(((N318/60)/60)/124) + DATE(1970,1,1)</f>
        <v>28667.75</v>
      </c>
      <c r="P318" t="b">
        <v>0</v>
      </c>
      <c r="Q318" t="b">
        <v>0</v>
      </c>
      <c r="R318" t="s">
        <v>33</v>
      </c>
      <c r="S318" t="s">
        <v>2039</v>
      </c>
      <c r="T318" t="s">
        <v>2040</v>
      </c>
    </row>
    <row r="319" spans="1:20" x14ac:dyDescent="0.3">
      <c r="A319">
        <v>313</v>
      </c>
      <c r="B319" t="s">
        <v>678</v>
      </c>
      <c r="C319" s="3" t="s">
        <v>679</v>
      </c>
      <c r="D319">
        <v>2200</v>
      </c>
      <c r="E319">
        <v>8697</v>
      </c>
      <c r="F319" s="4" t="s">
        <v>20</v>
      </c>
      <c r="G319" s="4">
        <f>ROUND((E319/D319*100),0)</f>
        <v>395</v>
      </c>
      <c r="H319">
        <v>223</v>
      </c>
      <c r="I319">
        <f>IF(G319=0,0,ROUND((E319/H319),2))</f>
        <v>39</v>
      </c>
      <c r="J319" t="s">
        <v>21</v>
      </c>
      <c r="K319" t="s">
        <v>22</v>
      </c>
      <c r="L319">
        <v>1330322400</v>
      </c>
      <c r="M319" s="8">
        <f>(((L319/60)/60)/124) + DATE(1970,1,1)</f>
        <v>28549.112903225807</v>
      </c>
      <c r="N319">
        <v>1330495200</v>
      </c>
      <c r="O319" s="8">
        <f>(((N319/60)/60)/124) + DATE(1970,1,1)</f>
        <v>28549.5</v>
      </c>
      <c r="P319" t="b">
        <v>0</v>
      </c>
      <c r="Q319" t="b">
        <v>0</v>
      </c>
      <c r="R319" t="s">
        <v>23</v>
      </c>
      <c r="S319" t="s">
        <v>2035</v>
      </c>
      <c r="T319" t="s">
        <v>2036</v>
      </c>
    </row>
    <row r="320" spans="1:20" x14ac:dyDescent="0.3">
      <c r="A320">
        <v>320</v>
      </c>
      <c r="B320" t="s">
        <v>692</v>
      </c>
      <c r="C320" s="3" t="s">
        <v>693</v>
      </c>
      <c r="D320">
        <v>84400</v>
      </c>
      <c r="E320">
        <v>8092</v>
      </c>
      <c r="F320" s="4" t="s">
        <v>14</v>
      </c>
      <c r="G320" s="4">
        <f>ROUND((E320/D320*100),0)</f>
        <v>10</v>
      </c>
      <c r="H320">
        <v>80</v>
      </c>
      <c r="I320">
        <f>IF(G320=0,0,ROUND((E320/H320),2))</f>
        <v>101.15</v>
      </c>
      <c r="J320" t="s">
        <v>21</v>
      </c>
      <c r="K320" t="s">
        <v>22</v>
      </c>
      <c r="L320">
        <v>1305003600</v>
      </c>
      <c r="M320" s="8">
        <f>(((L320/60)/60)/124) + DATE(1970,1,1)</f>
        <v>28492.395161290322</v>
      </c>
      <c r="N320">
        <v>1305781200</v>
      </c>
      <c r="O320" s="8">
        <f>(((N320/60)/60)/124) + DATE(1970,1,1)</f>
        <v>28494.137096774193</v>
      </c>
      <c r="P320" t="b">
        <v>0</v>
      </c>
      <c r="Q320" t="b">
        <v>0</v>
      </c>
      <c r="R320" t="s">
        <v>119</v>
      </c>
      <c r="S320" t="s">
        <v>2047</v>
      </c>
      <c r="T320" t="s">
        <v>2053</v>
      </c>
    </row>
    <row r="321" spans="1:20" ht="31.2" x14ac:dyDescent="0.3">
      <c r="A321">
        <v>321</v>
      </c>
      <c r="B321" t="s">
        <v>694</v>
      </c>
      <c r="C321" s="3" t="s">
        <v>695</v>
      </c>
      <c r="D321">
        <v>170400</v>
      </c>
      <c r="E321">
        <v>160422</v>
      </c>
      <c r="F321" s="4" t="s">
        <v>14</v>
      </c>
      <c r="G321" s="4">
        <f>ROUND((E321/D321*100),0)</f>
        <v>94</v>
      </c>
      <c r="H321">
        <v>2468</v>
      </c>
      <c r="I321">
        <f>IF(G321=0,0,ROUND((E321/H321),2))</f>
        <v>65</v>
      </c>
      <c r="J321" t="s">
        <v>21</v>
      </c>
      <c r="K321" t="s">
        <v>22</v>
      </c>
      <c r="L321">
        <v>1301634000</v>
      </c>
      <c r="M321" s="8">
        <f>(((L321/60)/60)/124) + DATE(1970,1,1)</f>
        <v>28484.846774193549</v>
      </c>
      <c r="N321">
        <v>1302325200</v>
      </c>
      <c r="O321" s="8">
        <f>(((N321/60)/60)/124) + DATE(1970,1,1)</f>
        <v>28486.395161290322</v>
      </c>
      <c r="P321" t="b">
        <v>0</v>
      </c>
      <c r="Q321" t="b">
        <v>0</v>
      </c>
      <c r="R321" t="s">
        <v>100</v>
      </c>
      <c r="S321" t="s">
        <v>2041</v>
      </c>
      <c r="T321" t="s">
        <v>2052</v>
      </c>
    </row>
    <row r="322" spans="1:20" x14ac:dyDescent="0.3">
      <c r="A322">
        <v>314</v>
      </c>
      <c r="B322" t="s">
        <v>680</v>
      </c>
      <c r="C322" s="3" t="s">
        <v>681</v>
      </c>
      <c r="D322">
        <v>1400</v>
      </c>
      <c r="E322">
        <v>4126</v>
      </c>
      <c r="F322" s="4" t="s">
        <v>20</v>
      </c>
      <c r="G322" s="4">
        <f>ROUND((E322/D322*100),0)</f>
        <v>295</v>
      </c>
      <c r="H322">
        <v>133</v>
      </c>
      <c r="I322">
        <f>IF(G322=0,0,ROUND((E322/H322),2))</f>
        <v>31.02</v>
      </c>
      <c r="J322" t="s">
        <v>21</v>
      </c>
      <c r="K322" t="s">
        <v>22</v>
      </c>
      <c r="L322">
        <v>1552366800</v>
      </c>
      <c r="M322" s="8">
        <f>(((L322/60)/60)/124) + DATE(1970,1,1)</f>
        <v>29046.524193548386</v>
      </c>
      <c r="N322">
        <v>1552798800</v>
      </c>
      <c r="O322" s="8">
        <f>(((N322/60)/60)/124) + DATE(1970,1,1)</f>
        <v>29047.491935483871</v>
      </c>
      <c r="P322" t="b">
        <v>0</v>
      </c>
      <c r="Q322" t="b">
        <v>1</v>
      </c>
      <c r="R322" t="s">
        <v>42</v>
      </c>
      <c r="S322" t="s">
        <v>2041</v>
      </c>
      <c r="T322" t="s">
        <v>2042</v>
      </c>
    </row>
    <row r="323" spans="1:20" x14ac:dyDescent="0.3">
      <c r="A323">
        <v>323</v>
      </c>
      <c r="B323" t="s">
        <v>698</v>
      </c>
      <c r="C323" s="3" t="s">
        <v>699</v>
      </c>
      <c r="D323">
        <v>8900</v>
      </c>
      <c r="E323">
        <v>2148</v>
      </c>
      <c r="F323" s="4" t="s">
        <v>14</v>
      </c>
      <c r="G323" s="4">
        <f>ROUND((E323/D323*100),0)</f>
        <v>24</v>
      </c>
      <c r="H323">
        <v>26</v>
      </c>
      <c r="I323">
        <f>IF(G323=0,0,ROUND((E323/H323),2))</f>
        <v>82.62</v>
      </c>
      <c r="J323" t="s">
        <v>40</v>
      </c>
      <c r="K323" t="s">
        <v>41</v>
      </c>
      <c r="L323">
        <v>1395896400</v>
      </c>
      <c r="M323" s="8">
        <f>(((L323/60)/60)/124) + DATE(1970,1,1)</f>
        <v>28696.008064516129</v>
      </c>
      <c r="N323">
        <v>1396069200</v>
      </c>
      <c r="O323" s="8">
        <f>(((N323/60)/60)/124) + DATE(1970,1,1)</f>
        <v>28696.395161290322</v>
      </c>
      <c r="P323" t="b">
        <v>0</v>
      </c>
      <c r="Q323" t="b">
        <v>0</v>
      </c>
      <c r="R323" t="s">
        <v>42</v>
      </c>
      <c r="S323" t="s">
        <v>2041</v>
      </c>
      <c r="T323" t="s">
        <v>2042</v>
      </c>
    </row>
    <row r="324" spans="1:20" ht="31.2" x14ac:dyDescent="0.3">
      <c r="A324">
        <v>325</v>
      </c>
      <c r="B324" t="s">
        <v>702</v>
      </c>
      <c r="C324" s="3" t="s">
        <v>703</v>
      </c>
      <c r="D324">
        <v>6500</v>
      </c>
      <c r="E324">
        <v>5897</v>
      </c>
      <c r="F324" s="4" t="s">
        <v>14</v>
      </c>
      <c r="G324" s="4">
        <f>ROUND((E324/D324*100),0)</f>
        <v>91</v>
      </c>
      <c r="H324">
        <v>73</v>
      </c>
      <c r="I324">
        <f>IF(G324=0,0,ROUND((E324/H324),2))</f>
        <v>80.78</v>
      </c>
      <c r="J324" t="s">
        <v>21</v>
      </c>
      <c r="K324" t="s">
        <v>22</v>
      </c>
      <c r="L324">
        <v>1529125200</v>
      </c>
      <c r="M324" s="8">
        <f>(((L324/60)/60)/124) + DATE(1970,1,1)</f>
        <v>28994.459677419356</v>
      </c>
      <c r="N324">
        <v>1531112400</v>
      </c>
      <c r="O324" s="8">
        <f>(((N324/60)/60)/124) + DATE(1970,1,1)</f>
        <v>28998.91129032258</v>
      </c>
      <c r="P324" t="b">
        <v>0</v>
      </c>
      <c r="Q324" t="b">
        <v>1</v>
      </c>
      <c r="R324" t="s">
        <v>33</v>
      </c>
      <c r="S324" t="s">
        <v>2039</v>
      </c>
      <c r="T324" t="s">
        <v>2040</v>
      </c>
    </row>
    <row r="325" spans="1:20" ht="31.2" x14ac:dyDescent="0.3">
      <c r="A325">
        <v>322</v>
      </c>
      <c r="B325" t="s">
        <v>696</v>
      </c>
      <c r="C325" s="3" t="s">
        <v>697</v>
      </c>
      <c r="D325">
        <v>117900</v>
      </c>
      <c r="E325">
        <v>196377</v>
      </c>
      <c r="F325" s="4" t="s">
        <v>20</v>
      </c>
      <c r="G325" s="4">
        <f>ROUND((E325/D325*100),0)</f>
        <v>167</v>
      </c>
      <c r="H325">
        <v>5168</v>
      </c>
      <c r="I325">
        <f>IF(G325=0,0,ROUND((E325/H325),2))</f>
        <v>38</v>
      </c>
      <c r="J325" t="s">
        <v>21</v>
      </c>
      <c r="K325" t="s">
        <v>22</v>
      </c>
      <c r="L325">
        <v>1290664800</v>
      </c>
      <c r="M325" s="8">
        <f>(((L325/60)/60)/124) + DATE(1970,1,1)</f>
        <v>28460.274193548386</v>
      </c>
      <c r="N325">
        <v>1291788000</v>
      </c>
      <c r="O325" s="8">
        <f>(((N325/60)/60)/124) + DATE(1970,1,1)</f>
        <v>28462.790322580644</v>
      </c>
      <c r="P325" t="b">
        <v>0</v>
      </c>
      <c r="Q325" t="b">
        <v>0</v>
      </c>
      <c r="R325" t="s">
        <v>33</v>
      </c>
      <c r="S325" t="s">
        <v>2039</v>
      </c>
      <c r="T325" t="s">
        <v>2040</v>
      </c>
    </row>
    <row r="326" spans="1:20" x14ac:dyDescent="0.3">
      <c r="A326">
        <v>93</v>
      </c>
      <c r="B326" t="s">
        <v>235</v>
      </c>
      <c r="C326" s="3" t="s">
        <v>236</v>
      </c>
      <c r="D326">
        <v>108800</v>
      </c>
      <c r="E326">
        <v>65877</v>
      </c>
      <c r="F326" s="4" t="s">
        <v>74</v>
      </c>
      <c r="G326" s="4">
        <f>ROUND((E326/D326*100),0)</f>
        <v>61</v>
      </c>
      <c r="H326">
        <v>610</v>
      </c>
      <c r="I326">
        <f>IF(G326=0,0,ROUND((E326/H326),2))</f>
        <v>108</v>
      </c>
      <c r="J326" t="s">
        <v>21</v>
      </c>
      <c r="K326" t="s">
        <v>22</v>
      </c>
      <c r="L326">
        <v>1350709200</v>
      </c>
      <c r="M326" s="8">
        <f>(((L326/60)/60)/124) + DATE(1970,1,1)</f>
        <v>28594.782258064515</v>
      </c>
      <c r="N326">
        <v>1351054800</v>
      </c>
      <c r="O326" s="8">
        <f>(((N326/60)/60)/124) + DATE(1970,1,1)</f>
        <v>28595.556451612902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x14ac:dyDescent="0.3">
      <c r="A327">
        <v>324</v>
      </c>
      <c r="B327" t="s">
        <v>700</v>
      </c>
      <c r="C327" s="3" t="s">
        <v>701</v>
      </c>
      <c r="D327">
        <v>7100</v>
      </c>
      <c r="E327">
        <v>11648</v>
      </c>
      <c r="F327" s="4" t="s">
        <v>20</v>
      </c>
      <c r="G327" s="4">
        <f>ROUND((E327/D327*100),0)</f>
        <v>164</v>
      </c>
      <c r="H327">
        <v>307</v>
      </c>
      <c r="I327">
        <f>IF(G327=0,0,ROUND((E327/H327),2))</f>
        <v>37.94</v>
      </c>
      <c r="J327" t="s">
        <v>21</v>
      </c>
      <c r="K327" t="s">
        <v>22</v>
      </c>
      <c r="L327">
        <v>1434862800</v>
      </c>
      <c r="M327" s="8">
        <f>(((L327/60)/60)/124) + DATE(1970,1,1)</f>
        <v>28783.298387096773</v>
      </c>
      <c r="N327">
        <v>1435899600</v>
      </c>
      <c r="O327" s="8">
        <f>(((N327/60)/60)/124) + DATE(1970,1,1)</f>
        <v>28785.620967741936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 t="s">
        <v>14</v>
      </c>
      <c r="G328" s="4">
        <f>ROUND((E328/D328*100),0)</f>
        <v>46</v>
      </c>
      <c r="H328">
        <v>128</v>
      </c>
      <c r="I328">
        <f>IF(G328=0,0,ROUND((E328/H328),2))</f>
        <v>25.98</v>
      </c>
      <c r="J328" t="s">
        <v>21</v>
      </c>
      <c r="K328" t="s">
        <v>22</v>
      </c>
      <c r="L328">
        <v>1451109600</v>
      </c>
      <c r="M328" s="8">
        <f>(((L328/60)/60)/124) + DATE(1970,1,1)</f>
        <v>28819.693548387098</v>
      </c>
      <c r="N328">
        <v>1451628000</v>
      </c>
      <c r="O328" s="8">
        <f>(((N328/60)/60)/124) + DATE(1970,1,1)</f>
        <v>28820.854838709678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 t="s">
        <v>14</v>
      </c>
      <c r="G329" s="4">
        <f>ROUND((E329/D329*100),0)</f>
        <v>39</v>
      </c>
      <c r="H329">
        <v>33</v>
      </c>
      <c r="I329">
        <f>IF(G329=0,0,ROUND((E329/H329),2))</f>
        <v>30.36</v>
      </c>
      <c r="J329" t="s">
        <v>21</v>
      </c>
      <c r="K329" t="s">
        <v>22</v>
      </c>
      <c r="L329">
        <v>1566968400</v>
      </c>
      <c r="M329" s="8">
        <f>(((L329/60)/60)/124) + DATE(1970,1,1)</f>
        <v>29079.233870967742</v>
      </c>
      <c r="N329">
        <v>1567314000</v>
      </c>
      <c r="O329" s="8">
        <f>(((N329/60)/60)/124) + DATE(1970,1,1)</f>
        <v>29080.008064516129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x14ac:dyDescent="0.3">
      <c r="A330">
        <v>336</v>
      </c>
      <c r="B330" t="s">
        <v>724</v>
      </c>
      <c r="C330" s="3" t="s">
        <v>725</v>
      </c>
      <c r="D330">
        <v>70700</v>
      </c>
      <c r="E330">
        <v>68602</v>
      </c>
      <c r="F330" s="4" t="s">
        <v>14</v>
      </c>
      <c r="G330" s="4">
        <f>ROUND((E330/D330*100),0)</f>
        <v>97</v>
      </c>
      <c r="H330">
        <v>1072</v>
      </c>
      <c r="I330">
        <f>IF(G330=0,0,ROUND((E330/H330),2))</f>
        <v>63.99</v>
      </c>
      <c r="J330" t="s">
        <v>21</v>
      </c>
      <c r="K330" t="s">
        <v>22</v>
      </c>
      <c r="L330">
        <v>1292392800</v>
      </c>
      <c r="M330" s="8">
        <f>(((L330/60)/60)/124) + DATE(1970,1,1)</f>
        <v>28464.145161290322</v>
      </c>
      <c r="N330">
        <v>1292479200</v>
      </c>
      <c r="O330" s="8">
        <f>(((N330/60)/60)/124) + DATE(1970,1,1)</f>
        <v>28464.33870967742</v>
      </c>
      <c r="P330" t="b">
        <v>0</v>
      </c>
      <c r="Q330" t="b">
        <v>1</v>
      </c>
      <c r="R330" t="s">
        <v>23</v>
      </c>
      <c r="S330" t="s">
        <v>2035</v>
      </c>
      <c r="T330" t="s">
        <v>2036</v>
      </c>
    </row>
    <row r="331" spans="1:20" ht="31.2" x14ac:dyDescent="0.3">
      <c r="A331">
        <v>328</v>
      </c>
      <c r="B331" t="s">
        <v>708</v>
      </c>
      <c r="C331" s="3" t="s">
        <v>709</v>
      </c>
      <c r="D331">
        <v>98700</v>
      </c>
      <c r="E331">
        <v>131826</v>
      </c>
      <c r="F331" s="4" t="s">
        <v>20</v>
      </c>
      <c r="G331" s="4">
        <f>ROUND((E331/D331*100),0)</f>
        <v>134</v>
      </c>
      <c r="H331">
        <v>2441</v>
      </c>
      <c r="I331">
        <f>IF(G331=0,0,ROUND((E331/H331),2))</f>
        <v>54</v>
      </c>
      <c r="J331" t="s">
        <v>21</v>
      </c>
      <c r="K331" t="s">
        <v>22</v>
      </c>
      <c r="L331">
        <v>1543557600</v>
      </c>
      <c r="M331" s="8">
        <f>(((L331/60)/60)/124) + DATE(1970,1,1)</f>
        <v>29026.790322580644</v>
      </c>
      <c r="N331">
        <v>1544508000</v>
      </c>
      <c r="O331" s="8">
        <f>(((N331/60)/60)/124) + DATE(1970,1,1)</f>
        <v>29028.919354838708</v>
      </c>
      <c r="P331" t="b">
        <v>0</v>
      </c>
      <c r="Q331" t="b">
        <v>0</v>
      </c>
      <c r="R331" t="s">
        <v>23</v>
      </c>
      <c r="S331" t="s">
        <v>2035</v>
      </c>
      <c r="T331" t="s">
        <v>2036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 t="s">
        <v>20</v>
      </c>
      <c r="G332" s="4">
        <f>ROUND((E332/D332*100),0)</f>
        <v>185</v>
      </c>
      <c r="H332">
        <v>1385</v>
      </c>
      <c r="I332">
        <f>IF(G332=0,0,ROUND((E332/H332),2))</f>
        <v>45</v>
      </c>
      <c r="J332" t="s">
        <v>40</v>
      </c>
      <c r="K332" t="s">
        <v>41</v>
      </c>
      <c r="L332">
        <v>1512712800</v>
      </c>
      <c r="M332" s="8">
        <f>(((L332/60)/60)/124) + DATE(1970,1,1)</f>
        <v>28957.693548387098</v>
      </c>
      <c r="N332">
        <v>1512799200</v>
      </c>
      <c r="O332" s="8">
        <f>(((N332/60)/60)/124) + DATE(1970,1,1)</f>
        <v>28957.887096774193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340</v>
      </c>
      <c r="B333" t="s">
        <v>732</v>
      </c>
      <c r="C333" s="3" t="s">
        <v>733</v>
      </c>
      <c r="D333">
        <v>37100</v>
      </c>
      <c r="E333">
        <v>34964</v>
      </c>
      <c r="F333" s="4" t="s">
        <v>14</v>
      </c>
      <c r="G333" s="4">
        <f>ROUND((E333/D333*100),0)</f>
        <v>94</v>
      </c>
      <c r="H333">
        <v>393</v>
      </c>
      <c r="I333">
        <f>IF(G333=0,0,ROUND((E333/H333),2))</f>
        <v>88.97</v>
      </c>
      <c r="J333" t="s">
        <v>21</v>
      </c>
      <c r="K333" t="s">
        <v>22</v>
      </c>
      <c r="L333">
        <v>1323669600</v>
      </c>
      <c r="M333" s="8">
        <f>(((L333/60)/60)/124) + DATE(1970,1,1)</f>
        <v>28534.209677419356</v>
      </c>
      <c r="N333">
        <v>1323756000</v>
      </c>
      <c r="O333" s="8">
        <f>(((N333/60)/60)/124) + DATE(1970,1,1)</f>
        <v>28534.403225806451</v>
      </c>
      <c r="P333" t="b">
        <v>0</v>
      </c>
      <c r="Q333" t="b">
        <v>0</v>
      </c>
      <c r="R333" t="s">
        <v>122</v>
      </c>
      <c r="S333" t="s">
        <v>2054</v>
      </c>
      <c r="T333" t="s">
        <v>2055</v>
      </c>
    </row>
    <row r="334" spans="1:20" x14ac:dyDescent="0.3">
      <c r="A334">
        <v>331</v>
      </c>
      <c r="B334" t="s">
        <v>714</v>
      </c>
      <c r="C334" s="3" t="s">
        <v>715</v>
      </c>
      <c r="D334">
        <v>3300</v>
      </c>
      <c r="E334">
        <v>14643</v>
      </c>
      <c r="F334" s="4" t="s">
        <v>20</v>
      </c>
      <c r="G334" s="4">
        <f>ROUND((E334/D334*100),0)</f>
        <v>444</v>
      </c>
      <c r="H334">
        <v>190</v>
      </c>
      <c r="I334">
        <f>IF(G334=0,0,ROUND((E334/H334),2))</f>
        <v>77.069999999999993</v>
      </c>
      <c r="J334" t="s">
        <v>21</v>
      </c>
      <c r="K334" t="s">
        <v>22</v>
      </c>
      <c r="L334">
        <v>1324274400</v>
      </c>
      <c r="M334" s="8">
        <f>(((L334/60)/60)/124) + DATE(1970,1,1)</f>
        <v>28535.56451612903</v>
      </c>
      <c r="N334">
        <v>1324360800</v>
      </c>
      <c r="O334" s="8">
        <f>(((N334/60)/60)/124) + DATE(1970,1,1)</f>
        <v>28535.758064516129</v>
      </c>
      <c r="P334" t="b">
        <v>0</v>
      </c>
      <c r="Q334" t="b">
        <v>0</v>
      </c>
      <c r="R334" t="s">
        <v>17</v>
      </c>
      <c r="S334" t="s">
        <v>2033</v>
      </c>
      <c r="T334" t="s">
        <v>2034</v>
      </c>
    </row>
    <row r="335" spans="1:20" ht="31.2" x14ac:dyDescent="0.3">
      <c r="A335">
        <v>332</v>
      </c>
      <c r="B335" t="s">
        <v>716</v>
      </c>
      <c r="C335" s="3" t="s">
        <v>717</v>
      </c>
      <c r="D335">
        <v>20700</v>
      </c>
      <c r="E335">
        <v>41396</v>
      </c>
      <c r="F335" s="4" t="s">
        <v>20</v>
      </c>
      <c r="G335" s="4">
        <f>ROUND((E335/D335*100),0)</f>
        <v>200</v>
      </c>
      <c r="H335">
        <v>470</v>
      </c>
      <c r="I335">
        <f>IF(G335=0,0,ROUND((E335/H335),2))</f>
        <v>88.08</v>
      </c>
      <c r="J335" t="s">
        <v>21</v>
      </c>
      <c r="K335" t="s">
        <v>22</v>
      </c>
      <c r="L335">
        <v>1364446800</v>
      </c>
      <c r="M335" s="8">
        <f>(((L335/60)/60)/124) + DATE(1970,1,1)</f>
        <v>28625.556451612902</v>
      </c>
      <c r="N335">
        <v>1364533200</v>
      </c>
      <c r="O335" s="8">
        <f>(((N335/60)/60)/124) + DATE(1970,1,1)</f>
        <v>28625.75</v>
      </c>
      <c r="P335" t="b">
        <v>0</v>
      </c>
      <c r="Q335" t="b">
        <v>0</v>
      </c>
      <c r="R335" t="s">
        <v>65</v>
      </c>
      <c r="S335" t="s">
        <v>2037</v>
      </c>
      <c r="T335" t="s">
        <v>2046</v>
      </c>
    </row>
    <row r="336" spans="1:20" x14ac:dyDescent="0.3">
      <c r="A336">
        <v>333</v>
      </c>
      <c r="B336" t="s">
        <v>718</v>
      </c>
      <c r="C336" s="3" t="s">
        <v>719</v>
      </c>
      <c r="D336">
        <v>9600</v>
      </c>
      <c r="E336">
        <v>11900</v>
      </c>
      <c r="F336" s="4" t="s">
        <v>20</v>
      </c>
      <c r="G336" s="4">
        <f>ROUND((E336/D336*100),0)</f>
        <v>124</v>
      </c>
      <c r="H336">
        <v>253</v>
      </c>
      <c r="I336">
        <f>IF(G336=0,0,ROUND((E336/H336),2))</f>
        <v>47.04</v>
      </c>
      <c r="J336" t="s">
        <v>21</v>
      </c>
      <c r="K336" t="s">
        <v>22</v>
      </c>
      <c r="L336">
        <v>1542693600</v>
      </c>
      <c r="M336" s="8">
        <f>(((L336/60)/60)/124) + DATE(1970,1,1)</f>
        <v>29024.854838709678</v>
      </c>
      <c r="N336">
        <v>1545112800</v>
      </c>
      <c r="O336" s="8">
        <f>(((N336/60)/60)/124) + DATE(1970,1,1)</f>
        <v>29030.274193548386</v>
      </c>
      <c r="P336" t="b">
        <v>0</v>
      </c>
      <c r="Q336" t="b">
        <v>0</v>
      </c>
      <c r="R336" t="s">
        <v>33</v>
      </c>
      <c r="S336" t="s">
        <v>2039</v>
      </c>
      <c r="T336" t="s">
        <v>2040</v>
      </c>
    </row>
    <row r="337" spans="1:20" x14ac:dyDescent="0.3">
      <c r="A337">
        <v>334</v>
      </c>
      <c r="B337" t="s">
        <v>720</v>
      </c>
      <c r="C337" s="3" t="s">
        <v>721</v>
      </c>
      <c r="D337">
        <v>66200</v>
      </c>
      <c r="E337">
        <v>123538</v>
      </c>
      <c r="F337" s="4" t="s">
        <v>20</v>
      </c>
      <c r="G337" s="4">
        <f>ROUND((E337/D337*100),0)</f>
        <v>187</v>
      </c>
      <c r="H337">
        <v>1113</v>
      </c>
      <c r="I337">
        <f>IF(G337=0,0,ROUND((E337/H337),2))</f>
        <v>111</v>
      </c>
      <c r="J337" t="s">
        <v>21</v>
      </c>
      <c r="K337" t="s">
        <v>22</v>
      </c>
      <c r="L337">
        <v>1515564000</v>
      </c>
      <c r="M337" s="8">
        <f>(((L337/60)/60)/124) + DATE(1970,1,1)</f>
        <v>28964.080645161292</v>
      </c>
      <c r="N337">
        <v>1516168800</v>
      </c>
      <c r="O337" s="8">
        <f>(((N337/60)/60)/124) + DATE(1970,1,1)</f>
        <v>28965.43548387097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31.2" x14ac:dyDescent="0.3">
      <c r="A338">
        <v>341</v>
      </c>
      <c r="B338" t="s">
        <v>734</v>
      </c>
      <c r="C338" s="3" t="s">
        <v>735</v>
      </c>
      <c r="D338">
        <v>114300</v>
      </c>
      <c r="E338">
        <v>96777</v>
      </c>
      <c r="F338" s="4" t="s">
        <v>14</v>
      </c>
      <c r="G338" s="4">
        <f>ROUND((E338/D338*100),0)</f>
        <v>85</v>
      </c>
      <c r="H338">
        <v>1257</v>
      </c>
      <c r="I338">
        <f>IF(G338=0,0,ROUND((E338/H338),2))</f>
        <v>76.989999999999995</v>
      </c>
      <c r="J338" t="s">
        <v>21</v>
      </c>
      <c r="K338" t="s">
        <v>22</v>
      </c>
      <c r="L338">
        <v>1440738000</v>
      </c>
      <c r="M338" s="8">
        <f>(((L338/60)/60)/124) + DATE(1970,1,1)</f>
        <v>28796.459677419356</v>
      </c>
      <c r="N338">
        <v>1441342800</v>
      </c>
      <c r="O338" s="8">
        <f>(((N338/60)/60)/124) + DATE(1970,1,1)</f>
        <v>28797.81451612903</v>
      </c>
      <c r="P338" t="b">
        <v>0</v>
      </c>
      <c r="Q338" t="b">
        <v>0</v>
      </c>
      <c r="R338" t="s">
        <v>60</v>
      </c>
      <c r="S338" t="s">
        <v>2035</v>
      </c>
      <c r="T338" t="s">
        <v>2045</v>
      </c>
    </row>
    <row r="339" spans="1:20" x14ac:dyDescent="0.3">
      <c r="A339">
        <v>335</v>
      </c>
      <c r="B339" t="s">
        <v>722</v>
      </c>
      <c r="C339" s="3" t="s">
        <v>723</v>
      </c>
      <c r="D339">
        <v>173800</v>
      </c>
      <c r="E339">
        <v>198628</v>
      </c>
      <c r="F339" s="4" t="s">
        <v>20</v>
      </c>
      <c r="G339" s="4">
        <f>ROUND((E339/D339*100),0)</f>
        <v>114</v>
      </c>
      <c r="H339">
        <v>2283</v>
      </c>
      <c r="I339">
        <f>IF(G339=0,0,ROUND((E339/H339),2))</f>
        <v>87</v>
      </c>
      <c r="J339" t="s">
        <v>21</v>
      </c>
      <c r="K339" t="s">
        <v>22</v>
      </c>
      <c r="L339">
        <v>1573797600</v>
      </c>
      <c r="M339" s="8">
        <f>(((L339/60)/60)/124) + DATE(1970,1,1)</f>
        <v>29094.532258064515</v>
      </c>
      <c r="N339">
        <v>1574920800</v>
      </c>
      <c r="O339" s="8">
        <f>(((N339/60)/60)/124) + DATE(1970,1,1)</f>
        <v>29097.048387096773</v>
      </c>
      <c r="P339" t="b">
        <v>0</v>
      </c>
      <c r="Q339" t="b">
        <v>0</v>
      </c>
      <c r="R339" t="s">
        <v>23</v>
      </c>
      <c r="S339" t="s">
        <v>2035</v>
      </c>
      <c r="T339" t="s">
        <v>2036</v>
      </c>
    </row>
    <row r="340" spans="1:20" ht="31.2" x14ac:dyDescent="0.3">
      <c r="A340">
        <v>447</v>
      </c>
      <c r="B340" t="s">
        <v>942</v>
      </c>
      <c r="C340" s="3" t="s">
        <v>943</v>
      </c>
      <c r="D340">
        <v>155200</v>
      </c>
      <c r="E340">
        <v>37754</v>
      </c>
      <c r="F340" s="4" t="s">
        <v>74</v>
      </c>
      <c r="G340" s="4">
        <f>ROUND((E340/D340*100),0)</f>
        <v>24</v>
      </c>
      <c r="H340">
        <v>439</v>
      </c>
      <c r="I340">
        <f>IF(G340=0,0,ROUND((E340/H340),2))</f>
        <v>86</v>
      </c>
      <c r="J340" t="s">
        <v>40</v>
      </c>
      <c r="K340" t="s">
        <v>41</v>
      </c>
      <c r="L340">
        <v>1513663200</v>
      </c>
      <c r="M340" s="8">
        <f>(((L340/60)/60)/124) + DATE(1970,1,1)</f>
        <v>28959.822580645163</v>
      </c>
      <c r="N340">
        <v>1515045600</v>
      </c>
      <c r="O340" s="8">
        <f>(((N340/60)/60)/124) + DATE(1970,1,1)</f>
        <v>28962.919354838708</v>
      </c>
      <c r="P340" t="b">
        <v>0</v>
      </c>
      <c r="Q340" t="b">
        <v>0</v>
      </c>
      <c r="R340" t="s">
        <v>269</v>
      </c>
      <c r="S340" t="s">
        <v>2041</v>
      </c>
      <c r="T340" t="s">
        <v>2060</v>
      </c>
    </row>
    <row r="341" spans="1:20" x14ac:dyDescent="0.3">
      <c r="A341">
        <v>337</v>
      </c>
      <c r="B341" t="s">
        <v>726</v>
      </c>
      <c r="C341" s="3" t="s">
        <v>727</v>
      </c>
      <c r="D341">
        <v>94500</v>
      </c>
      <c r="E341">
        <v>116064</v>
      </c>
      <c r="F341" s="4" t="s">
        <v>20</v>
      </c>
      <c r="G341" s="4">
        <f>ROUND((E341/D341*100),0)</f>
        <v>123</v>
      </c>
      <c r="H341">
        <v>1095</v>
      </c>
      <c r="I341">
        <f>IF(G341=0,0,ROUND((E341/H341),2))</f>
        <v>105.99</v>
      </c>
      <c r="J341" t="s">
        <v>21</v>
      </c>
      <c r="K341" t="s">
        <v>22</v>
      </c>
      <c r="L341">
        <v>1573452000</v>
      </c>
      <c r="M341" s="8">
        <f>(((L341/60)/60)/124) + DATE(1970,1,1)</f>
        <v>29093.758064516129</v>
      </c>
      <c r="N341">
        <v>1573538400</v>
      </c>
      <c r="O341" s="8">
        <f>(((N341/60)/60)/124) + DATE(1970,1,1)</f>
        <v>29093.951612903227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338</v>
      </c>
      <c r="B342" t="s">
        <v>728</v>
      </c>
      <c r="C342" s="3" t="s">
        <v>729</v>
      </c>
      <c r="D342">
        <v>69800</v>
      </c>
      <c r="E342">
        <v>125042</v>
      </c>
      <c r="F342" s="4" t="s">
        <v>20</v>
      </c>
      <c r="G342" s="4">
        <f>ROUND((E342/D342*100),0)</f>
        <v>179</v>
      </c>
      <c r="H342">
        <v>1690</v>
      </c>
      <c r="I342">
        <f>IF(G342=0,0,ROUND((E342/H342),2))</f>
        <v>73.989999999999995</v>
      </c>
      <c r="J342" t="s">
        <v>21</v>
      </c>
      <c r="K342" t="s">
        <v>22</v>
      </c>
      <c r="L342">
        <v>1317790800</v>
      </c>
      <c r="M342" s="8">
        <f>(((L342/60)/60)/124) + DATE(1970,1,1)</f>
        <v>28521.040322580644</v>
      </c>
      <c r="N342">
        <v>1320382800</v>
      </c>
      <c r="O342" s="8">
        <f>(((N342/60)/60)/124) + DATE(1970,1,1)</f>
        <v>28526.846774193549</v>
      </c>
      <c r="P342" t="b">
        <v>0</v>
      </c>
      <c r="Q342" t="b">
        <v>0</v>
      </c>
      <c r="R342" t="s">
        <v>33</v>
      </c>
      <c r="S342" t="s">
        <v>2039</v>
      </c>
      <c r="T342" t="s">
        <v>2040</v>
      </c>
    </row>
    <row r="343" spans="1:20" x14ac:dyDescent="0.3">
      <c r="A343">
        <v>347</v>
      </c>
      <c r="B343" t="s">
        <v>746</v>
      </c>
      <c r="C343" s="3" t="s">
        <v>747</v>
      </c>
      <c r="D343">
        <v>900</v>
      </c>
      <c r="E343">
        <v>12607</v>
      </c>
      <c r="F343" s="4" t="s">
        <v>20</v>
      </c>
      <c r="G343" s="4">
        <f>ROUND((E343/D343*100),0)</f>
        <v>1401</v>
      </c>
      <c r="H343">
        <v>191</v>
      </c>
      <c r="I343">
        <f>IF(G343=0,0,ROUND((E343/H343),2))</f>
        <v>66.010000000000005</v>
      </c>
      <c r="J343" t="s">
        <v>21</v>
      </c>
      <c r="K343" t="s">
        <v>22</v>
      </c>
      <c r="L343">
        <v>1423634400</v>
      </c>
      <c r="M343" s="8">
        <f>(((L343/60)/60)/124) + DATE(1970,1,1)</f>
        <v>28758.145161290322</v>
      </c>
      <c r="N343">
        <v>1425708000</v>
      </c>
      <c r="O343" s="8">
        <f>(((N343/60)/60)/124) + DATE(1970,1,1)</f>
        <v>28762.790322580644</v>
      </c>
      <c r="P343" t="b">
        <v>0</v>
      </c>
      <c r="Q343" t="b">
        <v>0</v>
      </c>
      <c r="R343" t="s">
        <v>28</v>
      </c>
      <c r="S343" t="s">
        <v>2037</v>
      </c>
      <c r="T343" t="s">
        <v>2038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 t="s">
        <v>14</v>
      </c>
      <c r="G344" s="4">
        <f>ROUND((E344/D344*100),0)</f>
        <v>67</v>
      </c>
      <c r="H344">
        <v>328</v>
      </c>
      <c r="I344">
        <f>IF(G344=0,0,ROUND((E344/H344),2))</f>
        <v>97.15</v>
      </c>
      <c r="J344" t="s">
        <v>21</v>
      </c>
      <c r="K344" t="s">
        <v>22</v>
      </c>
      <c r="L344">
        <v>1374296400</v>
      </c>
      <c r="M344" s="8">
        <f>(((L344/60)/60)/124) + DATE(1970,1,1)</f>
        <v>28647.620967741936</v>
      </c>
      <c r="N344">
        <v>1375333200</v>
      </c>
      <c r="O344" s="8">
        <f>(((N344/60)/60)/124) + DATE(1970,1,1)</f>
        <v>28649.943548387098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351</v>
      </c>
      <c r="B345" t="s">
        <v>754</v>
      </c>
      <c r="C345" s="3" t="s">
        <v>755</v>
      </c>
      <c r="D345">
        <v>74100</v>
      </c>
      <c r="E345">
        <v>94631</v>
      </c>
      <c r="F345" s="4" t="s">
        <v>20</v>
      </c>
      <c r="G345" s="4">
        <f>ROUND((E345/D345*100),0)</f>
        <v>128</v>
      </c>
      <c r="H345">
        <v>2013</v>
      </c>
      <c r="I345">
        <f>IF(G345=0,0,ROUND((E345/H345),2))</f>
        <v>47.01</v>
      </c>
      <c r="J345" t="s">
        <v>21</v>
      </c>
      <c r="K345" t="s">
        <v>22</v>
      </c>
      <c r="L345">
        <v>1440392400</v>
      </c>
      <c r="M345" s="8">
        <f>(((L345/60)/60)/124) + DATE(1970,1,1)</f>
        <v>28795.68548387097</v>
      </c>
      <c r="N345">
        <v>1441602000</v>
      </c>
      <c r="O345" s="8">
        <f>(((N345/60)/60)/124) + DATE(1970,1,1)</f>
        <v>28798.395161290322</v>
      </c>
      <c r="P345" t="b">
        <v>0</v>
      </c>
      <c r="Q345" t="b">
        <v>0</v>
      </c>
      <c r="R345" t="s">
        <v>23</v>
      </c>
      <c r="S345" t="s">
        <v>2035</v>
      </c>
      <c r="T345" t="s">
        <v>2036</v>
      </c>
    </row>
    <row r="346" spans="1:20" ht="31.2" x14ac:dyDescent="0.3">
      <c r="A346">
        <v>146</v>
      </c>
      <c r="B346" t="s">
        <v>344</v>
      </c>
      <c r="C346" s="3" t="s">
        <v>345</v>
      </c>
      <c r="D346">
        <v>8800</v>
      </c>
      <c r="E346">
        <v>1518</v>
      </c>
      <c r="F346" s="4" t="s">
        <v>74</v>
      </c>
      <c r="G346" s="4">
        <f>ROUND((E346/D346*100),0)</f>
        <v>17</v>
      </c>
      <c r="H346">
        <v>51</v>
      </c>
      <c r="I346">
        <f>IF(G346=0,0,ROUND((E346/H346),2))</f>
        <v>29.76</v>
      </c>
      <c r="J346" t="s">
        <v>21</v>
      </c>
      <c r="K346" t="s">
        <v>22</v>
      </c>
      <c r="L346">
        <v>1320732000</v>
      </c>
      <c r="M346" s="8">
        <f>(((L346/60)/60)/124) + DATE(1970,1,1)</f>
        <v>28527.629032258064</v>
      </c>
      <c r="N346">
        <v>1322460000</v>
      </c>
      <c r="O346" s="8">
        <f>(((N346/60)/60)/124) + DATE(1970,1,1)</f>
        <v>28531.5</v>
      </c>
      <c r="P346" t="b">
        <v>0</v>
      </c>
      <c r="Q346" t="b">
        <v>0</v>
      </c>
      <c r="R346" t="s">
        <v>33</v>
      </c>
      <c r="S346" t="s">
        <v>2039</v>
      </c>
      <c r="T346" t="s">
        <v>2040</v>
      </c>
    </row>
    <row r="347" spans="1:20" x14ac:dyDescent="0.3">
      <c r="A347">
        <v>353</v>
      </c>
      <c r="B347" t="s">
        <v>758</v>
      </c>
      <c r="C347" s="3" t="s">
        <v>759</v>
      </c>
      <c r="D347">
        <v>33600</v>
      </c>
      <c r="E347">
        <v>137961</v>
      </c>
      <c r="F347" s="4" t="s">
        <v>20</v>
      </c>
      <c r="G347" s="4">
        <f>ROUND((E347/D347*100),0)</f>
        <v>411</v>
      </c>
      <c r="H347">
        <v>1703</v>
      </c>
      <c r="I347">
        <f>IF(G347=0,0,ROUND((E347/H347),2))</f>
        <v>81.010000000000005</v>
      </c>
      <c r="J347" t="s">
        <v>21</v>
      </c>
      <c r="K347" t="s">
        <v>22</v>
      </c>
      <c r="L347">
        <v>1562302800</v>
      </c>
      <c r="M347" s="8">
        <f>(((L347/60)/60)/124) + DATE(1970,1,1)</f>
        <v>29068.782258064515</v>
      </c>
      <c r="N347">
        <v>1562389200</v>
      </c>
      <c r="O347" s="8">
        <f>(((N347/60)/60)/124) + DATE(1970,1,1)</f>
        <v>29068.975806451614</v>
      </c>
      <c r="P347" t="b">
        <v>0</v>
      </c>
      <c r="Q347" t="b">
        <v>0</v>
      </c>
      <c r="R347" t="s">
        <v>33</v>
      </c>
      <c r="S347" t="s">
        <v>2039</v>
      </c>
      <c r="T347" t="s">
        <v>2040</v>
      </c>
    </row>
    <row r="348" spans="1:20" x14ac:dyDescent="0.3">
      <c r="A348">
        <v>513</v>
      </c>
      <c r="B348" t="s">
        <v>1072</v>
      </c>
      <c r="C348" s="3" t="s">
        <v>1073</v>
      </c>
      <c r="D348">
        <v>8300</v>
      </c>
      <c r="E348">
        <v>3260</v>
      </c>
      <c r="F348" s="4" t="s">
        <v>74</v>
      </c>
      <c r="G348" s="4">
        <f>ROUND((E348/D348*100),0)</f>
        <v>39</v>
      </c>
      <c r="H348">
        <v>35</v>
      </c>
      <c r="I348">
        <f>IF(G348=0,0,ROUND((E348/H348),2))</f>
        <v>93.14</v>
      </c>
      <c r="J348" t="s">
        <v>21</v>
      </c>
      <c r="K348" t="s">
        <v>22</v>
      </c>
      <c r="L348">
        <v>1284008400</v>
      </c>
      <c r="M348" s="8">
        <f>(((L348/60)/60)/124) + DATE(1970,1,1)</f>
        <v>28445.362903225807</v>
      </c>
      <c r="N348">
        <v>1284181200</v>
      </c>
      <c r="O348" s="8">
        <f>(((N348/60)/60)/124) + DATE(1970,1,1)</f>
        <v>28445.75</v>
      </c>
      <c r="P348" t="b">
        <v>0</v>
      </c>
      <c r="Q348" t="b">
        <v>0</v>
      </c>
      <c r="R348" t="s">
        <v>269</v>
      </c>
      <c r="S348" t="s">
        <v>2041</v>
      </c>
      <c r="T348" t="s">
        <v>2060</v>
      </c>
    </row>
    <row r="349" spans="1:20" x14ac:dyDescent="0.3">
      <c r="A349">
        <v>343</v>
      </c>
      <c r="B349" t="s">
        <v>738</v>
      </c>
      <c r="C349" s="3" t="s">
        <v>739</v>
      </c>
      <c r="D349">
        <v>9000</v>
      </c>
      <c r="E349">
        <v>4853</v>
      </c>
      <c r="F349" s="4" t="s">
        <v>14</v>
      </c>
      <c r="G349" s="4">
        <f>ROUND((E349/D349*100),0)</f>
        <v>54</v>
      </c>
      <c r="H349">
        <v>147</v>
      </c>
      <c r="I349">
        <f>IF(G349=0,0,ROUND((E349/H349),2))</f>
        <v>33.01</v>
      </c>
      <c r="J349" t="s">
        <v>21</v>
      </c>
      <c r="K349" t="s">
        <v>22</v>
      </c>
      <c r="L349">
        <v>1384840800</v>
      </c>
      <c r="M349" s="8">
        <f>(((L349/60)/60)/124) + DATE(1970,1,1)</f>
        <v>28671.241935483871</v>
      </c>
      <c r="N349">
        <v>1389420000</v>
      </c>
      <c r="O349" s="8">
        <f>(((N349/60)/60)/124) + DATE(1970,1,1)</f>
        <v>28681.5</v>
      </c>
      <c r="P349" t="b">
        <v>0</v>
      </c>
      <c r="Q349" t="b">
        <v>0</v>
      </c>
      <c r="R349" t="s">
        <v>33</v>
      </c>
      <c r="S349" t="s">
        <v>2039</v>
      </c>
      <c r="T349" t="s">
        <v>2040</v>
      </c>
    </row>
    <row r="350" spans="1:20" x14ac:dyDescent="0.3">
      <c r="A350">
        <v>309</v>
      </c>
      <c r="B350" t="s">
        <v>670</v>
      </c>
      <c r="C350" s="3" t="s">
        <v>671</v>
      </c>
      <c r="D350">
        <v>4100</v>
      </c>
      <c r="E350">
        <v>3087</v>
      </c>
      <c r="F350" s="4" t="s">
        <v>74</v>
      </c>
      <c r="G350" s="4">
        <f>ROUND((E350/D350*100),0)</f>
        <v>75</v>
      </c>
      <c r="H350">
        <v>75</v>
      </c>
      <c r="I350">
        <f>IF(G350=0,0,ROUND((E350/H350),2))</f>
        <v>41.16</v>
      </c>
      <c r="J350" t="s">
        <v>21</v>
      </c>
      <c r="K350" t="s">
        <v>22</v>
      </c>
      <c r="L350">
        <v>1316581200</v>
      </c>
      <c r="M350" s="8">
        <f>(((L350/60)/60)/124) + DATE(1970,1,1)</f>
        <v>28518.330645161292</v>
      </c>
      <c r="N350">
        <v>1318309200</v>
      </c>
      <c r="O350" s="8">
        <f>(((N350/60)/60)/124) + DATE(1970,1,1)</f>
        <v>28522.201612903227</v>
      </c>
      <c r="P350" t="b">
        <v>0</v>
      </c>
      <c r="Q350" t="b">
        <v>1</v>
      </c>
      <c r="R350" t="s">
        <v>60</v>
      </c>
      <c r="S350" t="s">
        <v>2035</v>
      </c>
      <c r="T350" t="s">
        <v>2045</v>
      </c>
    </row>
    <row r="351" spans="1:20" x14ac:dyDescent="0.3">
      <c r="A351">
        <v>354</v>
      </c>
      <c r="B351" t="s">
        <v>760</v>
      </c>
      <c r="C351" s="3" t="s">
        <v>761</v>
      </c>
      <c r="D351">
        <v>6100</v>
      </c>
      <c r="E351">
        <v>7548</v>
      </c>
      <c r="F351" s="4" t="s">
        <v>20</v>
      </c>
      <c r="G351" s="4">
        <f>ROUND((E351/D351*100),0)</f>
        <v>124</v>
      </c>
      <c r="H351">
        <v>80</v>
      </c>
      <c r="I351">
        <f>IF(G351=0,0,ROUND((E351/H351),2))</f>
        <v>94.35</v>
      </c>
      <c r="J351" t="s">
        <v>36</v>
      </c>
      <c r="K351" t="s">
        <v>37</v>
      </c>
      <c r="L351">
        <v>1378184400</v>
      </c>
      <c r="M351" s="8">
        <f>(((L351/60)/60)/124) + DATE(1970,1,1)</f>
        <v>28656.330645161292</v>
      </c>
      <c r="N351">
        <v>1378789200</v>
      </c>
      <c r="O351" s="8">
        <f>(((N351/60)/60)/124) + DATE(1970,1,1)</f>
        <v>28657.68548387097</v>
      </c>
      <c r="P351" t="b">
        <v>0</v>
      </c>
      <c r="Q351" t="b">
        <v>0</v>
      </c>
      <c r="R351" t="s">
        <v>42</v>
      </c>
      <c r="S351" t="s">
        <v>2041</v>
      </c>
      <c r="T351" t="s">
        <v>2042</v>
      </c>
    </row>
    <row r="352" spans="1:20" x14ac:dyDescent="0.3">
      <c r="A352">
        <v>357</v>
      </c>
      <c r="B352" t="s">
        <v>766</v>
      </c>
      <c r="C352" s="3" t="s">
        <v>767</v>
      </c>
      <c r="D352">
        <v>2300</v>
      </c>
      <c r="E352">
        <v>4253</v>
      </c>
      <c r="F352" s="4" t="s">
        <v>20</v>
      </c>
      <c r="G352" s="4">
        <f>ROUND((E352/D352*100),0)</f>
        <v>185</v>
      </c>
      <c r="H352">
        <v>41</v>
      </c>
      <c r="I352">
        <f>IF(G352=0,0,ROUND((E352/H352),2))</f>
        <v>103.73</v>
      </c>
      <c r="J352" t="s">
        <v>21</v>
      </c>
      <c r="K352" t="s">
        <v>22</v>
      </c>
      <c r="L352">
        <v>1441256400</v>
      </c>
      <c r="M352" s="8">
        <f>(((L352/60)/60)/124) + DATE(1970,1,1)</f>
        <v>28797.620967741936</v>
      </c>
      <c r="N352">
        <v>1443416400</v>
      </c>
      <c r="O352" s="8">
        <f>(((N352/60)/60)/124) + DATE(1970,1,1)</f>
        <v>28802.459677419356</v>
      </c>
      <c r="P352" t="b">
        <v>0</v>
      </c>
      <c r="Q352" t="b">
        <v>0</v>
      </c>
      <c r="R352" t="s">
        <v>89</v>
      </c>
      <c r="S352" t="s">
        <v>2050</v>
      </c>
      <c r="T352" t="s">
        <v>2051</v>
      </c>
    </row>
    <row r="353" spans="1:20" x14ac:dyDescent="0.3">
      <c r="A353">
        <v>359</v>
      </c>
      <c r="B353" t="s">
        <v>770</v>
      </c>
      <c r="C353" s="3" t="s">
        <v>771</v>
      </c>
      <c r="D353">
        <v>4000</v>
      </c>
      <c r="E353">
        <v>11948</v>
      </c>
      <c r="F353" s="4" t="s">
        <v>20</v>
      </c>
      <c r="G353" s="4">
        <f>ROUND((E353/D353*100),0)</f>
        <v>299</v>
      </c>
      <c r="H353">
        <v>187</v>
      </c>
      <c r="I353">
        <f>IF(G353=0,0,ROUND((E353/H353),2))</f>
        <v>63.89</v>
      </c>
      <c r="J353" t="s">
        <v>21</v>
      </c>
      <c r="K353" t="s">
        <v>22</v>
      </c>
      <c r="L353">
        <v>1314421200</v>
      </c>
      <c r="M353" s="8">
        <f>(((L353/60)/60)/124) + DATE(1970,1,1)</f>
        <v>28513.491935483871</v>
      </c>
      <c r="N353">
        <v>1315026000</v>
      </c>
      <c r="O353" s="8">
        <f>(((N353/60)/60)/124) + DATE(1970,1,1)</f>
        <v>28514.846774193549</v>
      </c>
      <c r="P353" t="b">
        <v>0</v>
      </c>
      <c r="Q353" t="b">
        <v>0</v>
      </c>
      <c r="R353" t="s">
        <v>71</v>
      </c>
      <c r="S353" t="s">
        <v>2041</v>
      </c>
      <c r="T353" t="s">
        <v>2049</v>
      </c>
    </row>
    <row r="354" spans="1:20" x14ac:dyDescent="0.3">
      <c r="A354">
        <v>360</v>
      </c>
      <c r="B354" t="s">
        <v>772</v>
      </c>
      <c r="C354" s="3" t="s">
        <v>773</v>
      </c>
      <c r="D354">
        <v>59700</v>
      </c>
      <c r="E354">
        <v>135132</v>
      </c>
      <c r="F354" s="4" t="s">
        <v>20</v>
      </c>
      <c r="G354" s="4">
        <f>ROUND((E354/D354*100),0)</f>
        <v>226</v>
      </c>
      <c r="H354">
        <v>2875</v>
      </c>
      <c r="I354">
        <f>IF(G354=0,0,ROUND((E354/H354),2))</f>
        <v>47</v>
      </c>
      <c r="J354" t="s">
        <v>40</v>
      </c>
      <c r="K354" t="s">
        <v>41</v>
      </c>
      <c r="L354">
        <v>1293861600</v>
      </c>
      <c r="M354" s="8">
        <f>(((L354/60)/60)/124) + DATE(1970,1,1)</f>
        <v>28467.43548387097</v>
      </c>
      <c r="N354">
        <v>1295071200</v>
      </c>
      <c r="O354" s="8">
        <f>(((N354/60)/60)/124) + DATE(1970,1,1)</f>
        <v>28470.145161290322</v>
      </c>
      <c r="P354" t="b">
        <v>0</v>
      </c>
      <c r="Q354" t="b">
        <v>1</v>
      </c>
      <c r="R354" t="s">
        <v>33</v>
      </c>
      <c r="S354" t="s">
        <v>2039</v>
      </c>
      <c r="T354" t="s">
        <v>2040</v>
      </c>
    </row>
    <row r="355" spans="1:20" x14ac:dyDescent="0.3">
      <c r="A355">
        <v>361</v>
      </c>
      <c r="B355" t="s">
        <v>774</v>
      </c>
      <c r="C355" s="3" t="s">
        <v>775</v>
      </c>
      <c r="D355">
        <v>5500</v>
      </c>
      <c r="E355">
        <v>9546</v>
      </c>
      <c r="F355" s="4" t="s">
        <v>20</v>
      </c>
      <c r="G355" s="4">
        <f>ROUND((E355/D355*100),0)</f>
        <v>174</v>
      </c>
      <c r="H355">
        <v>88</v>
      </c>
      <c r="I355">
        <f>IF(G355=0,0,ROUND((E355/H355),2))</f>
        <v>108.48</v>
      </c>
      <c r="J355" t="s">
        <v>21</v>
      </c>
      <c r="K355" t="s">
        <v>22</v>
      </c>
      <c r="L355">
        <v>1507352400</v>
      </c>
      <c r="M355" s="8">
        <f>(((L355/60)/60)/124) + DATE(1970,1,1)</f>
        <v>28945.68548387097</v>
      </c>
      <c r="N355">
        <v>1509426000</v>
      </c>
      <c r="O355" s="8">
        <f>(((N355/60)/60)/124) + DATE(1970,1,1)</f>
        <v>28950.330645161292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362</v>
      </c>
      <c r="B356" t="s">
        <v>776</v>
      </c>
      <c r="C356" s="3" t="s">
        <v>777</v>
      </c>
      <c r="D356">
        <v>3700</v>
      </c>
      <c r="E356">
        <v>13755</v>
      </c>
      <c r="F356" s="4" t="s">
        <v>20</v>
      </c>
      <c r="G356" s="4">
        <f>ROUND((E356/D356*100),0)</f>
        <v>372</v>
      </c>
      <c r="H356">
        <v>191</v>
      </c>
      <c r="I356">
        <f>IF(G356=0,0,ROUND((E356/H356),2))</f>
        <v>72.02</v>
      </c>
      <c r="J356" t="s">
        <v>21</v>
      </c>
      <c r="K356" t="s">
        <v>22</v>
      </c>
      <c r="L356">
        <v>1296108000</v>
      </c>
      <c r="M356" s="8">
        <f>(((L356/60)/60)/124) + DATE(1970,1,1)</f>
        <v>28472.467741935485</v>
      </c>
      <c r="N356">
        <v>1299391200</v>
      </c>
      <c r="O356" s="8">
        <f>(((N356/60)/60)/124) + DATE(1970,1,1)</f>
        <v>28479.822580645163</v>
      </c>
      <c r="P356" t="b">
        <v>0</v>
      </c>
      <c r="Q356" t="b">
        <v>0</v>
      </c>
      <c r="R356" t="s">
        <v>23</v>
      </c>
      <c r="S356" t="s">
        <v>2035</v>
      </c>
      <c r="T356" t="s">
        <v>2036</v>
      </c>
    </row>
    <row r="357" spans="1:20" x14ac:dyDescent="0.3">
      <c r="A357">
        <v>363</v>
      </c>
      <c r="B357" t="s">
        <v>778</v>
      </c>
      <c r="C357" s="3" t="s">
        <v>779</v>
      </c>
      <c r="D357">
        <v>5200</v>
      </c>
      <c r="E357">
        <v>8330</v>
      </c>
      <c r="F357" s="4" t="s">
        <v>20</v>
      </c>
      <c r="G357" s="4">
        <f>ROUND((E357/D357*100),0)</f>
        <v>160</v>
      </c>
      <c r="H357">
        <v>139</v>
      </c>
      <c r="I357">
        <f>IF(G357=0,0,ROUND((E357/H357),2))</f>
        <v>59.93</v>
      </c>
      <c r="J357" t="s">
        <v>21</v>
      </c>
      <c r="K357" t="s">
        <v>22</v>
      </c>
      <c r="L357">
        <v>1324965600</v>
      </c>
      <c r="M357" s="8">
        <f>(((L357/60)/60)/124) + DATE(1970,1,1)</f>
        <v>28537.112903225807</v>
      </c>
      <c r="N357">
        <v>1325052000</v>
      </c>
      <c r="O357" s="8">
        <f>(((N357/60)/60)/124) + DATE(1970,1,1)</f>
        <v>28537.306451612902</v>
      </c>
      <c r="P357" t="b">
        <v>0</v>
      </c>
      <c r="Q357" t="b">
        <v>0</v>
      </c>
      <c r="R357" t="s">
        <v>23</v>
      </c>
      <c r="S357" t="s">
        <v>2035</v>
      </c>
      <c r="T357" t="s">
        <v>2036</v>
      </c>
    </row>
    <row r="358" spans="1:20" x14ac:dyDescent="0.3">
      <c r="A358">
        <v>344</v>
      </c>
      <c r="B358" t="s">
        <v>740</v>
      </c>
      <c r="C358" s="3" t="s">
        <v>741</v>
      </c>
      <c r="D358">
        <v>197600</v>
      </c>
      <c r="E358">
        <v>82959</v>
      </c>
      <c r="F358" s="4" t="s">
        <v>14</v>
      </c>
      <c r="G358" s="4">
        <f>ROUND((E358/D358*100),0)</f>
        <v>42</v>
      </c>
      <c r="H358">
        <v>830</v>
      </c>
      <c r="I358">
        <f>IF(G358=0,0,ROUND((E358/H358),2))</f>
        <v>99.95</v>
      </c>
      <c r="J358" t="s">
        <v>21</v>
      </c>
      <c r="K358" t="s">
        <v>22</v>
      </c>
      <c r="L358">
        <v>1516600800</v>
      </c>
      <c r="M358" s="8">
        <f>(((L358/60)/60)/124) + DATE(1970,1,1)</f>
        <v>28966.403225806451</v>
      </c>
      <c r="N358">
        <v>1520056800</v>
      </c>
      <c r="O358" s="8">
        <f>(((N358/60)/60)/124) + DATE(1970,1,1)</f>
        <v>28974.145161290322</v>
      </c>
      <c r="P358" t="b">
        <v>0</v>
      </c>
      <c r="Q358" t="b">
        <v>0</v>
      </c>
      <c r="R358" t="s">
        <v>89</v>
      </c>
      <c r="S358" t="s">
        <v>2050</v>
      </c>
      <c r="T358" t="s">
        <v>2051</v>
      </c>
    </row>
    <row r="359" spans="1:20" x14ac:dyDescent="0.3">
      <c r="A359">
        <v>364</v>
      </c>
      <c r="B359" t="s">
        <v>780</v>
      </c>
      <c r="C359" s="3" t="s">
        <v>781</v>
      </c>
      <c r="D359">
        <v>900</v>
      </c>
      <c r="E359">
        <v>14547</v>
      </c>
      <c r="F359" s="4" t="s">
        <v>20</v>
      </c>
      <c r="G359" s="4">
        <f>ROUND((E359/D359*100),0)</f>
        <v>1616</v>
      </c>
      <c r="H359">
        <v>186</v>
      </c>
      <c r="I359">
        <f>IF(G359=0,0,ROUND((E359/H359),2))</f>
        <v>78.209999999999994</v>
      </c>
      <c r="J359" t="s">
        <v>21</v>
      </c>
      <c r="K359" t="s">
        <v>22</v>
      </c>
      <c r="L359">
        <v>1520229600</v>
      </c>
      <c r="M359" s="8">
        <f>(((L359/60)/60)/124) + DATE(1970,1,1)</f>
        <v>28974.532258064515</v>
      </c>
      <c r="N359">
        <v>1522818000</v>
      </c>
      <c r="O359" s="8">
        <f>(((N359/60)/60)/124) + DATE(1970,1,1)</f>
        <v>28980.330645161292</v>
      </c>
      <c r="P359" t="b">
        <v>0</v>
      </c>
      <c r="Q359" t="b">
        <v>0</v>
      </c>
      <c r="R359" t="s">
        <v>60</v>
      </c>
      <c r="S359" t="s">
        <v>2035</v>
      </c>
      <c r="T359" t="s">
        <v>2045</v>
      </c>
    </row>
    <row r="360" spans="1:20" x14ac:dyDescent="0.3">
      <c r="A360">
        <v>345</v>
      </c>
      <c r="B360" t="s">
        <v>742</v>
      </c>
      <c r="C360" s="3" t="s">
        <v>743</v>
      </c>
      <c r="D360">
        <v>157600</v>
      </c>
      <c r="E360">
        <v>23159</v>
      </c>
      <c r="F360" s="4" t="s">
        <v>14</v>
      </c>
      <c r="G360" s="4">
        <f>ROUND((E360/D360*100),0)</f>
        <v>15</v>
      </c>
      <c r="H360">
        <v>331</v>
      </c>
      <c r="I360">
        <f>IF(G360=0,0,ROUND((E360/H360),2))</f>
        <v>69.97</v>
      </c>
      <c r="J360" t="s">
        <v>40</v>
      </c>
      <c r="K360" t="s">
        <v>41</v>
      </c>
      <c r="L360">
        <v>1436418000</v>
      </c>
      <c r="M360" s="8">
        <f>(((L360/60)/60)/124) + DATE(1970,1,1)</f>
        <v>28786.782258064515</v>
      </c>
      <c r="N360">
        <v>1436504400</v>
      </c>
      <c r="O360" s="8">
        <f>(((N360/60)/60)/124) + DATE(1970,1,1)</f>
        <v>28786.975806451614</v>
      </c>
      <c r="P360" t="b">
        <v>0</v>
      </c>
      <c r="Q360" t="b">
        <v>0</v>
      </c>
      <c r="R360" t="s">
        <v>53</v>
      </c>
      <c r="S360" t="s">
        <v>2041</v>
      </c>
      <c r="T360" t="s">
        <v>2044</v>
      </c>
    </row>
    <row r="361" spans="1:20" x14ac:dyDescent="0.3">
      <c r="A361">
        <v>365</v>
      </c>
      <c r="B361" t="s">
        <v>782</v>
      </c>
      <c r="C361" s="3" t="s">
        <v>783</v>
      </c>
      <c r="D361">
        <v>1600</v>
      </c>
      <c r="E361">
        <v>11735</v>
      </c>
      <c r="F361" s="4" t="s">
        <v>20</v>
      </c>
      <c r="G361" s="4">
        <f>ROUND((E361/D361*100),0)</f>
        <v>733</v>
      </c>
      <c r="H361">
        <v>112</v>
      </c>
      <c r="I361">
        <f>IF(G361=0,0,ROUND((E361/H361),2))</f>
        <v>104.78</v>
      </c>
      <c r="J361" t="s">
        <v>26</v>
      </c>
      <c r="K361" t="s">
        <v>27</v>
      </c>
      <c r="L361">
        <v>1482991200</v>
      </c>
      <c r="M361" s="8">
        <f>(((L361/60)/60)/124) + DATE(1970,1,1)</f>
        <v>28891.112903225807</v>
      </c>
      <c r="N361">
        <v>1485324000</v>
      </c>
      <c r="O361" s="8">
        <f>(((N361/60)/60)/124) + DATE(1970,1,1)</f>
        <v>28896.33870967742</v>
      </c>
      <c r="P361" t="b">
        <v>0</v>
      </c>
      <c r="Q361" t="b">
        <v>0</v>
      </c>
      <c r="R361" t="s">
        <v>33</v>
      </c>
      <c r="S361" t="s">
        <v>2039</v>
      </c>
      <c r="T361" t="s">
        <v>2040</v>
      </c>
    </row>
    <row r="362" spans="1:20" x14ac:dyDescent="0.3">
      <c r="A362">
        <v>366</v>
      </c>
      <c r="B362" t="s">
        <v>784</v>
      </c>
      <c r="C362" s="3" t="s">
        <v>785</v>
      </c>
      <c r="D362">
        <v>1800</v>
      </c>
      <c r="E362">
        <v>10658</v>
      </c>
      <c r="F362" s="4" t="s">
        <v>20</v>
      </c>
      <c r="G362" s="4">
        <f>ROUND((E362/D362*100),0)</f>
        <v>592</v>
      </c>
      <c r="H362">
        <v>101</v>
      </c>
      <c r="I362">
        <f>IF(G362=0,0,ROUND((E362/H362),2))</f>
        <v>105.52</v>
      </c>
      <c r="J362" t="s">
        <v>21</v>
      </c>
      <c r="K362" t="s">
        <v>22</v>
      </c>
      <c r="L362">
        <v>1294034400</v>
      </c>
      <c r="M362" s="8">
        <f>(((L362/60)/60)/124) + DATE(1970,1,1)</f>
        <v>28467.822580645163</v>
      </c>
      <c r="N362">
        <v>1294120800</v>
      </c>
      <c r="O362" s="8">
        <f>(((N362/60)/60)/124) + DATE(1970,1,1)</f>
        <v>28468.016129032258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346</v>
      </c>
      <c r="B363" t="s">
        <v>744</v>
      </c>
      <c r="C363" s="3" t="s">
        <v>745</v>
      </c>
      <c r="D363">
        <v>8000</v>
      </c>
      <c r="E363">
        <v>2758</v>
      </c>
      <c r="F363" s="4" t="s">
        <v>14</v>
      </c>
      <c r="G363" s="4">
        <f>ROUND((E363/D363*100),0)</f>
        <v>34</v>
      </c>
      <c r="H363">
        <v>25</v>
      </c>
      <c r="I363">
        <f>IF(G363=0,0,ROUND((E363/H363),2))</f>
        <v>110.32</v>
      </c>
      <c r="J363" t="s">
        <v>21</v>
      </c>
      <c r="K363" t="s">
        <v>22</v>
      </c>
      <c r="L363">
        <v>1503550800</v>
      </c>
      <c r="M363" s="8">
        <f>(((L363/60)/60)/124) + DATE(1970,1,1)</f>
        <v>28937.169354838708</v>
      </c>
      <c r="N363">
        <v>1508302800</v>
      </c>
      <c r="O363" s="8">
        <f>(((N363/60)/60)/124) + DATE(1970,1,1)</f>
        <v>28947.81451612903</v>
      </c>
      <c r="P363" t="b">
        <v>0</v>
      </c>
      <c r="Q363" t="b">
        <v>1</v>
      </c>
      <c r="R363" t="s">
        <v>60</v>
      </c>
      <c r="S363" t="s">
        <v>2035</v>
      </c>
      <c r="T363" t="s">
        <v>2045</v>
      </c>
    </row>
    <row r="364" spans="1:20" x14ac:dyDescent="0.3">
      <c r="A364">
        <v>368</v>
      </c>
      <c r="B364" t="s">
        <v>788</v>
      </c>
      <c r="C364" s="3" t="s">
        <v>789</v>
      </c>
      <c r="D364">
        <v>5200</v>
      </c>
      <c r="E364">
        <v>14394</v>
      </c>
      <c r="F364" s="4" t="s">
        <v>20</v>
      </c>
      <c r="G364" s="4">
        <f>ROUND((E364/D364*100),0)</f>
        <v>277</v>
      </c>
      <c r="H364">
        <v>206</v>
      </c>
      <c r="I364">
        <f>IF(G364=0,0,ROUND((E364/H364),2))</f>
        <v>69.87</v>
      </c>
      <c r="J364" t="s">
        <v>40</v>
      </c>
      <c r="K364" t="s">
        <v>41</v>
      </c>
      <c r="L364">
        <v>1286946000</v>
      </c>
      <c r="M364" s="8">
        <f>(((L364/60)/60)/124) + DATE(1970,1,1)</f>
        <v>28451.943548387098</v>
      </c>
      <c r="N364">
        <v>1288933200</v>
      </c>
      <c r="O364" s="8">
        <f>(((N364/60)/60)/124) + DATE(1970,1,1)</f>
        <v>28456.395161290322</v>
      </c>
      <c r="P364" t="b">
        <v>0</v>
      </c>
      <c r="Q364" t="b">
        <v>1</v>
      </c>
      <c r="R364" t="s">
        <v>42</v>
      </c>
      <c r="S364" t="s">
        <v>2041</v>
      </c>
      <c r="T364" t="s">
        <v>2042</v>
      </c>
    </row>
    <row r="365" spans="1:20" x14ac:dyDescent="0.3">
      <c r="A365">
        <v>999</v>
      </c>
      <c r="B365" t="s">
        <v>2025</v>
      </c>
      <c r="C365" s="3" t="s">
        <v>2026</v>
      </c>
      <c r="D365">
        <v>111100</v>
      </c>
      <c r="E365">
        <v>62819</v>
      </c>
      <c r="F365" s="4" t="s">
        <v>74</v>
      </c>
      <c r="G365" s="4">
        <f>ROUND((E365/D365*100),0)</f>
        <v>57</v>
      </c>
      <c r="H365">
        <v>1122</v>
      </c>
      <c r="I365">
        <f>IF(G365=0,0,ROUND((E365/H365),2))</f>
        <v>55.99</v>
      </c>
      <c r="J365" t="s">
        <v>21</v>
      </c>
      <c r="K365" t="s">
        <v>22</v>
      </c>
      <c r="L365">
        <v>1467176400</v>
      </c>
      <c r="M365" s="8">
        <f>(((L365/60)/60)/124) + DATE(1970,1,1)</f>
        <v>28855.68548387097</v>
      </c>
      <c r="N365">
        <v>1467781200</v>
      </c>
      <c r="O365" s="8">
        <f>(((N365/60)/60)/124) + DATE(1970,1,1)</f>
        <v>28857.040322580644</v>
      </c>
      <c r="P365" t="b">
        <v>0</v>
      </c>
      <c r="Q365" t="b">
        <v>0</v>
      </c>
      <c r="R365" t="s">
        <v>17</v>
      </c>
      <c r="S365" t="s">
        <v>2033</v>
      </c>
      <c r="T365" t="s">
        <v>2034</v>
      </c>
    </row>
    <row r="366" spans="1:20" x14ac:dyDescent="0.3">
      <c r="A366">
        <v>348</v>
      </c>
      <c r="B366" t="s">
        <v>748</v>
      </c>
      <c r="C366" s="3" t="s">
        <v>749</v>
      </c>
      <c r="D366">
        <v>199000</v>
      </c>
      <c r="E366">
        <v>142823</v>
      </c>
      <c r="F366" s="4" t="s">
        <v>14</v>
      </c>
      <c r="G366" s="4">
        <f>ROUND((E366/D366*100),0)</f>
        <v>72</v>
      </c>
      <c r="H366">
        <v>3483</v>
      </c>
      <c r="I366">
        <f>IF(G366=0,0,ROUND((E366/H366),2))</f>
        <v>41.01</v>
      </c>
      <c r="J366" t="s">
        <v>21</v>
      </c>
      <c r="K366" t="s">
        <v>22</v>
      </c>
      <c r="L366">
        <v>1487224800</v>
      </c>
      <c r="M366" s="8">
        <f>(((L366/60)/60)/124) + DATE(1970,1,1)</f>
        <v>28900.596774193549</v>
      </c>
      <c r="N366">
        <v>1488348000</v>
      </c>
      <c r="O366" s="8">
        <f>(((N366/60)/60)/124) + DATE(1970,1,1)</f>
        <v>28903.112903225807</v>
      </c>
      <c r="P366" t="b">
        <v>0</v>
      </c>
      <c r="Q366" t="b">
        <v>0</v>
      </c>
      <c r="R366" t="s">
        <v>17</v>
      </c>
      <c r="S366" t="s">
        <v>2033</v>
      </c>
      <c r="T366" t="s">
        <v>2034</v>
      </c>
    </row>
    <row r="367" spans="1:20" x14ac:dyDescent="0.3">
      <c r="A367">
        <v>349</v>
      </c>
      <c r="B367" t="s">
        <v>750</v>
      </c>
      <c r="C367" s="3" t="s">
        <v>751</v>
      </c>
      <c r="D367">
        <v>180800</v>
      </c>
      <c r="E367">
        <v>95958</v>
      </c>
      <c r="F367" s="4" t="s">
        <v>14</v>
      </c>
      <c r="G367" s="4">
        <f>ROUND((E367/D367*100),0)</f>
        <v>53</v>
      </c>
      <c r="H367">
        <v>923</v>
      </c>
      <c r="I367">
        <f>IF(G367=0,0,ROUND((E367/H367),2))</f>
        <v>103.96</v>
      </c>
      <c r="J367" t="s">
        <v>21</v>
      </c>
      <c r="K367" t="s">
        <v>22</v>
      </c>
      <c r="L367">
        <v>1500008400</v>
      </c>
      <c r="M367" s="8">
        <f>(((L367/60)/60)/124) + DATE(1970,1,1)</f>
        <v>28929.233870967742</v>
      </c>
      <c r="N367">
        <v>1502600400</v>
      </c>
      <c r="O367" s="8">
        <f>(((N367/60)/60)/124) + DATE(1970,1,1)</f>
        <v>28935.040322580644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350</v>
      </c>
      <c r="B368" t="s">
        <v>752</v>
      </c>
      <c r="C368" s="3" t="s">
        <v>753</v>
      </c>
      <c r="D368">
        <v>100</v>
      </c>
      <c r="E368">
        <v>5</v>
      </c>
      <c r="F368" s="4" t="s">
        <v>14</v>
      </c>
      <c r="G368" s="4">
        <f>ROUND((E368/D368*100),0)</f>
        <v>5</v>
      </c>
      <c r="H368">
        <v>1</v>
      </c>
      <c r="I368">
        <f>IF(G368=0,0,ROUND((E368/H368),2))</f>
        <v>5</v>
      </c>
      <c r="J368" t="s">
        <v>21</v>
      </c>
      <c r="K368" t="s">
        <v>22</v>
      </c>
      <c r="L368">
        <v>1432098000</v>
      </c>
      <c r="M368" s="8">
        <f>(((L368/60)/60)/124) + DATE(1970,1,1)</f>
        <v>28777.104838709678</v>
      </c>
      <c r="N368">
        <v>1433653200</v>
      </c>
      <c r="O368" s="8">
        <f>(((N368/60)/60)/124) + DATE(1970,1,1)</f>
        <v>28780.58870967742</v>
      </c>
      <c r="P368" t="b">
        <v>0</v>
      </c>
      <c r="Q368" t="b">
        <v>1</v>
      </c>
      <c r="R368" t="s">
        <v>159</v>
      </c>
      <c r="S368" t="s">
        <v>2035</v>
      </c>
      <c r="T368" t="s">
        <v>2058</v>
      </c>
    </row>
    <row r="369" spans="1:20" x14ac:dyDescent="0.3">
      <c r="A369">
        <v>352</v>
      </c>
      <c r="B369" t="s">
        <v>756</v>
      </c>
      <c r="C369" s="3" t="s">
        <v>757</v>
      </c>
      <c r="D369">
        <v>2800</v>
      </c>
      <c r="E369">
        <v>977</v>
      </c>
      <c r="F369" s="4" t="s">
        <v>14</v>
      </c>
      <c r="G369" s="4">
        <f>ROUND((E369/D369*100),0)</f>
        <v>35</v>
      </c>
      <c r="H369">
        <v>33</v>
      </c>
      <c r="I369">
        <f>IF(G369=0,0,ROUND((E369/H369),2))</f>
        <v>29.61</v>
      </c>
      <c r="J369" t="s">
        <v>15</v>
      </c>
      <c r="K369" t="s">
        <v>16</v>
      </c>
      <c r="L369">
        <v>1446876000</v>
      </c>
      <c r="M369" s="8">
        <f>(((L369/60)/60)/124) + DATE(1970,1,1)</f>
        <v>28810.209677419356</v>
      </c>
      <c r="N369">
        <v>1447567200</v>
      </c>
      <c r="O369" s="8">
        <f>(((N369/60)/60)/124) + DATE(1970,1,1)</f>
        <v>28811.758064516129</v>
      </c>
      <c r="P369" t="b">
        <v>0</v>
      </c>
      <c r="Q369" t="b">
        <v>0</v>
      </c>
      <c r="R369" t="s">
        <v>33</v>
      </c>
      <c r="S369" t="s">
        <v>2039</v>
      </c>
      <c r="T369" t="s">
        <v>2040</v>
      </c>
    </row>
    <row r="370" spans="1:20" x14ac:dyDescent="0.3">
      <c r="A370">
        <v>369</v>
      </c>
      <c r="B370" t="s">
        <v>790</v>
      </c>
      <c r="C370" s="3" t="s">
        <v>791</v>
      </c>
      <c r="D370">
        <v>5400</v>
      </c>
      <c r="E370">
        <v>14743</v>
      </c>
      <c r="F370" s="4" t="s">
        <v>20</v>
      </c>
      <c r="G370" s="4">
        <f>ROUND((E370/D370*100),0)</f>
        <v>273</v>
      </c>
      <c r="H370">
        <v>154</v>
      </c>
      <c r="I370">
        <f>IF(G370=0,0,ROUND((E370/H370),2))</f>
        <v>95.73</v>
      </c>
      <c r="J370" t="s">
        <v>21</v>
      </c>
      <c r="K370" t="s">
        <v>22</v>
      </c>
      <c r="L370">
        <v>1359871200</v>
      </c>
      <c r="M370" s="8">
        <f>(((L370/60)/60)/124) + DATE(1970,1,1)</f>
        <v>28615.306451612902</v>
      </c>
      <c r="N370">
        <v>1363237200</v>
      </c>
      <c r="O370" s="8">
        <f>(((N370/60)/60)/124) + DATE(1970,1,1)</f>
        <v>28622.846774193549</v>
      </c>
      <c r="P370" t="b">
        <v>0</v>
      </c>
      <c r="Q370" t="b">
        <v>1</v>
      </c>
      <c r="R370" t="s">
        <v>269</v>
      </c>
      <c r="S370" t="s">
        <v>2041</v>
      </c>
      <c r="T370" t="s">
        <v>2060</v>
      </c>
    </row>
    <row r="371" spans="1:20" x14ac:dyDescent="0.3">
      <c r="A371">
        <v>370</v>
      </c>
      <c r="B371" t="s">
        <v>792</v>
      </c>
      <c r="C371" s="3" t="s">
        <v>793</v>
      </c>
      <c r="D371">
        <v>112300</v>
      </c>
      <c r="E371">
        <v>178965</v>
      </c>
      <c r="F371" s="4" t="s">
        <v>20</v>
      </c>
      <c r="G371" s="4">
        <f>ROUND((E371/D371*100),0)</f>
        <v>159</v>
      </c>
      <c r="H371">
        <v>5966</v>
      </c>
      <c r="I371">
        <f>IF(G371=0,0,ROUND((E371/H371),2))</f>
        <v>30</v>
      </c>
      <c r="J371" t="s">
        <v>21</v>
      </c>
      <c r="K371" t="s">
        <v>22</v>
      </c>
      <c r="L371">
        <v>1555304400</v>
      </c>
      <c r="M371" s="8">
        <f>(((L371/60)/60)/124) + DATE(1970,1,1)</f>
        <v>29053.104838709678</v>
      </c>
      <c r="N371">
        <v>1555822800</v>
      </c>
      <c r="O371" s="8">
        <f>(((N371/60)/60)/124) + DATE(1970,1,1)</f>
        <v>29054.266129032258</v>
      </c>
      <c r="P371" t="b">
        <v>0</v>
      </c>
      <c r="Q371" t="b">
        <v>0</v>
      </c>
      <c r="R371" t="s">
        <v>33</v>
      </c>
      <c r="S371" t="s">
        <v>2039</v>
      </c>
      <c r="T371" t="s">
        <v>2040</v>
      </c>
    </row>
    <row r="372" spans="1:20" ht="31.2" x14ac:dyDescent="0.3">
      <c r="A372">
        <v>372</v>
      </c>
      <c r="B372" t="s">
        <v>796</v>
      </c>
      <c r="C372" s="3" t="s">
        <v>797</v>
      </c>
      <c r="D372">
        <v>900</v>
      </c>
      <c r="E372">
        <v>14324</v>
      </c>
      <c r="F372" s="4" t="s">
        <v>20</v>
      </c>
      <c r="G372" s="4">
        <f>ROUND((E372/D372*100),0)</f>
        <v>1592</v>
      </c>
      <c r="H372">
        <v>169</v>
      </c>
      <c r="I372">
        <f>IF(G372=0,0,ROUND((E372/H372),2))</f>
        <v>84.76</v>
      </c>
      <c r="J372" t="s">
        <v>21</v>
      </c>
      <c r="K372" t="s">
        <v>22</v>
      </c>
      <c r="L372">
        <v>1420696800</v>
      </c>
      <c r="M372" s="8">
        <f>(((L372/60)/60)/124) + DATE(1970,1,1)</f>
        <v>28751.56451612903</v>
      </c>
      <c r="N372">
        <v>1422424800</v>
      </c>
      <c r="O372" s="8">
        <f>(((N372/60)/60)/124) + DATE(1970,1,1)</f>
        <v>28755.43548387097</v>
      </c>
      <c r="P372" t="b">
        <v>0</v>
      </c>
      <c r="Q372" t="b">
        <v>1</v>
      </c>
      <c r="R372" t="s">
        <v>42</v>
      </c>
      <c r="S372" t="s">
        <v>2041</v>
      </c>
      <c r="T372" t="s">
        <v>2042</v>
      </c>
    </row>
    <row r="373" spans="1:20" x14ac:dyDescent="0.3">
      <c r="A373">
        <v>373</v>
      </c>
      <c r="B373" t="s">
        <v>798</v>
      </c>
      <c r="C373" s="3" t="s">
        <v>799</v>
      </c>
      <c r="D373">
        <v>22500</v>
      </c>
      <c r="E373">
        <v>164291</v>
      </c>
      <c r="F373" s="4" t="s">
        <v>20</v>
      </c>
      <c r="G373" s="4">
        <f>ROUND((E373/D373*100),0)</f>
        <v>730</v>
      </c>
      <c r="H373">
        <v>2106</v>
      </c>
      <c r="I373">
        <f>IF(G373=0,0,ROUND((E373/H373),2))</f>
        <v>78.010000000000005</v>
      </c>
      <c r="J373" t="s">
        <v>21</v>
      </c>
      <c r="K373" t="s">
        <v>22</v>
      </c>
      <c r="L373">
        <v>1502946000</v>
      </c>
      <c r="M373" s="8">
        <f>(((L373/60)/60)/124) + DATE(1970,1,1)</f>
        <v>28935.81451612903</v>
      </c>
      <c r="N373">
        <v>1503637200</v>
      </c>
      <c r="O373" s="8">
        <f>(((N373/60)/60)/124) + DATE(1970,1,1)</f>
        <v>28937.362903225807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x14ac:dyDescent="0.3">
      <c r="A374">
        <v>376</v>
      </c>
      <c r="B374" t="s">
        <v>804</v>
      </c>
      <c r="C374" s="3" t="s">
        <v>805</v>
      </c>
      <c r="D374">
        <v>3400</v>
      </c>
      <c r="E374">
        <v>12275</v>
      </c>
      <c r="F374" s="4" t="s">
        <v>20</v>
      </c>
      <c r="G374" s="4">
        <f>ROUND((E374/D374*100),0)</f>
        <v>361</v>
      </c>
      <c r="H374">
        <v>131</v>
      </c>
      <c r="I374">
        <f>IF(G374=0,0,ROUND((E374/H374),2))</f>
        <v>93.7</v>
      </c>
      <c r="J374" t="s">
        <v>21</v>
      </c>
      <c r="K374" t="s">
        <v>22</v>
      </c>
      <c r="L374">
        <v>1404622800</v>
      </c>
      <c r="M374" s="8">
        <f>(((L374/60)/60)/124) + DATE(1970,1,1)</f>
        <v>28715.556451612902</v>
      </c>
      <c r="N374">
        <v>1405141200</v>
      </c>
      <c r="O374" s="8">
        <f>(((N374/60)/60)/124) + DATE(1970,1,1)</f>
        <v>28716.717741935485</v>
      </c>
      <c r="P374" t="b">
        <v>0</v>
      </c>
      <c r="Q374" t="b">
        <v>0</v>
      </c>
      <c r="R374" t="s">
        <v>23</v>
      </c>
      <c r="S374" t="s">
        <v>2035</v>
      </c>
      <c r="T374" t="s">
        <v>2036</v>
      </c>
    </row>
    <row r="375" spans="1:20" ht="31.2" x14ac:dyDescent="0.3">
      <c r="A375">
        <v>380</v>
      </c>
      <c r="B375" t="s">
        <v>812</v>
      </c>
      <c r="C375" s="3" t="s">
        <v>813</v>
      </c>
      <c r="D375">
        <v>2500</v>
      </c>
      <c r="E375">
        <v>4008</v>
      </c>
      <c r="F375" s="4" t="s">
        <v>20</v>
      </c>
      <c r="G375" s="4">
        <f>ROUND((E375/D375*100),0)</f>
        <v>160</v>
      </c>
      <c r="H375">
        <v>84</v>
      </c>
      <c r="I375">
        <f>IF(G375=0,0,ROUND((E375/H375),2))</f>
        <v>47.71</v>
      </c>
      <c r="J375" t="s">
        <v>21</v>
      </c>
      <c r="K375" t="s">
        <v>22</v>
      </c>
      <c r="L375">
        <v>1371963600</v>
      </c>
      <c r="M375" s="8">
        <f>(((L375/60)/60)/124) + DATE(1970,1,1)</f>
        <v>28642.395161290322</v>
      </c>
      <c r="N375">
        <v>1372395600</v>
      </c>
      <c r="O375" s="8">
        <f>(((N375/60)/60)/124) + DATE(1970,1,1)</f>
        <v>28643.362903225807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x14ac:dyDescent="0.3">
      <c r="A376">
        <v>356</v>
      </c>
      <c r="B376" t="s">
        <v>764</v>
      </c>
      <c r="C376" s="3" t="s">
        <v>765</v>
      </c>
      <c r="D376">
        <v>9300</v>
      </c>
      <c r="E376">
        <v>3431</v>
      </c>
      <c r="F376" s="4" t="s">
        <v>14</v>
      </c>
      <c r="G376" s="4">
        <f>ROUND((E376/D376*100),0)</f>
        <v>37</v>
      </c>
      <c r="H376">
        <v>40</v>
      </c>
      <c r="I376">
        <f>IF(G376=0,0,ROUND((E376/H376),2))</f>
        <v>85.78</v>
      </c>
      <c r="J376" t="s">
        <v>107</v>
      </c>
      <c r="K376" t="s">
        <v>108</v>
      </c>
      <c r="L376">
        <v>1326520800</v>
      </c>
      <c r="M376" s="8">
        <f>(((L376/60)/60)/124) + DATE(1970,1,1)</f>
        <v>28540.596774193549</v>
      </c>
      <c r="N376">
        <v>1327298400</v>
      </c>
      <c r="O376" s="8">
        <f>(((N376/60)/60)/124) + DATE(1970,1,1)</f>
        <v>28542.33870967742</v>
      </c>
      <c r="P376" t="b">
        <v>0</v>
      </c>
      <c r="Q376" t="b">
        <v>0</v>
      </c>
      <c r="R376" t="s">
        <v>33</v>
      </c>
      <c r="S376" t="s">
        <v>2039</v>
      </c>
      <c r="T376" t="s">
        <v>2040</v>
      </c>
    </row>
    <row r="377" spans="1:20" x14ac:dyDescent="0.3">
      <c r="A377">
        <v>381</v>
      </c>
      <c r="B377" t="s">
        <v>814</v>
      </c>
      <c r="C377" s="3" t="s">
        <v>815</v>
      </c>
      <c r="D377">
        <v>5300</v>
      </c>
      <c r="E377">
        <v>9749</v>
      </c>
      <c r="F377" s="4" t="s">
        <v>20</v>
      </c>
      <c r="G377" s="4">
        <f>ROUND((E377/D377*100),0)</f>
        <v>184</v>
      </c>
      <c r="H377">
        <v>155</v>
      </c>
      <c r="I377">
        <f>IF(G377=0,0,ROUND((E377/H377),2))</f>
        <v>62.9</v>
      </c>
      <c r="J377" t="s">
        <v>21</v>
      </c>
      <c r="K377" t="s">
        <v>22</v>
      </c>
      <c r="L377">
        <v>1433739600</v>
      </c>
      <c r="M377" s="8">
        <f>(((L377/60)/60)/124) + DATE(1970,1,1)</f>
        <v>28780.782258064515</v>
      </c>
      <c r="N377">
        <v>1437714000</v>
      </c>
      <c r="O377" s="8">
        <f>(((N377/60)/60)/124) + DATE(1970,1,1)</f>
        <v>28789.68548387097</v>
      </c>
      <c r="P377" t="b">
        <v>0</v>
      </c>
      <c r="Q377" t="b">
        <v>0</v>
      </c>
      <c r="R377" t="s">
        <v>33</v>
      </c>
      <c r="S377" t="s">
        <v>2039</v>
      </c>
      <c r="T377" t="s">
        <v>2040</v>
      </c>
    </row>
    <row r="378" spans="1:20" x14ac:dyDescent="0.3">
      <c r="A378">
        <v>383</v>
      </c>
      <c r="B378" t="s">
        <v>818</v>
      </c>
      <c r="C378" s="3" t="s">
        <v>819</v>
      </c>
      <c r="D378">
        <v>6300</v>
      </c>
      <c r="E378">
        <v>14199</v>
      </c>
      <c r="F378" s="4" t="s">
        <v>20</v>
      </c>
      <c r="G378" s="4">
        <f>ROUND((E378/D378*100),0)</f>
        <v>225</v>
      </c>
      <c r="H378">
        <v>189</v>
      </c>
      <c r="I378">
        <f>IF(G378=0,0,ROUND((E378/H378),2))</f>
        <v>75.13</v>
      </c>
      <c r="J378" t="s">
        <v>21</v>
      </c>
      <c r="K378" t="s">
        <v>22</v>
      </c>
      <c r="L378">
        <v>1550037600</v>
      </c>
      <c r="M378" s="8">
        <f>(((L378/60)/60)/124) + DATE(1970,1,1)</f>
        <v>29041.306451612902</v>
      </c>
      <c r="N378">
        <v>1550556000</v>
      </c>
      <c r="O378" s="8">
        <f>(((N378/60)/60)/124) + DATE(1970,1,1)</f>
        <v>29042.467741935485</v>
      </c>
      <c r="P378" t="b">
        <v>0</v>
      </c>
      <c r="Q378" t="b">
        <v>1</v>
      </c>
      <c r="R378" t="s">
        <v>17</v>
      </c>
      <c r="S378" t="s">
        <v>2033</v>
      </c>
      <c r="T378" t="s">
        <v>2034</v>
      </c>
    </row>
    <row r="379" spans="1:20" x14ac:dyDescent="0.3">
      <c r="A379">
        <v>358</v>
      </c>
      <c r="B379" t="s">
        <v>768</v>
      </c>
      <c r="C379" s="3" t="s">
        <v>769</v>
      </c>
      <c r="D379">
        <v>9700</v>
      </c>
      <c r="E379">
        <v>1146</v>
      </c>
      <c r="F379" s="4" t="s">
        <v>14</v>
      </c>
      <c r="G379" s="4">
        <f>ROUND((E379/D379*100),0)</f>
        <v>12</v>
      </c>
      <c r="H379">
        <v>23</v>
      </c>
      <c r="I379">
        <f>IF(G379=0,0,ROUND((E379/H379),2))</f>
        <v>49.83</v>
      </c>
      <c r="J379" t="s">
        <v>15</v>
      </c>
      <c r="K379" t="s">
        <v>16</v>
      </c>
      <c r="L379">
        <v>1533877200</v>
      </c>
      <c r="M379" s="8">
        <f>(((L379/60)/60)/124) + DATE(1970,1,1)</f>
        <v>29005.104838709678</v>
      </c>
      <c r="N379">
        <v>1534136400</v>
      </c>
      <c r="O379" s="8">
        <f>(((N379/60)/60)/124) + DATE(1970,1,1)</f>
        <v>29005.68548387097</v>
      </c>
      <c r="P379" t="b">
        <v>1</v>
      </c>
      <c r="Q379" t="b">
        <v>0</v>
      </c>
      <c r="R379" t="s">
        <v>122</v>
      </c>
      <c r="S379" t="s">
        <v>2054</v>
      </c>
      <c r="T379" t="s">
        <v>2055</v>
      </c>
    </row>
    <row r="380" spans="1:20" x14ac:dyDescent="0.3">
      <c r="A380">
        <v>367</v>
      </c>
      <c r="B380" t="s">
        <v>786</v>
      </c>
      <c r="C380" s="3" t="s">
        <v>787</v>
      </c>
      <c r="D380">
        <v>9900</v>
      </c>
      <c r="E380">
        <v>1870</v>
      </c>
      <c r="F380" s="4" t="s">
        <v>14</v>
      </c>
      <c r="G380" s="4">
        <f>ROUND((E380/D380*100),0)</f>
        <v>19</v>
      </c>
      <c r="H380">
        <v>75</v>
      </c>
      <c r="I380">
        <f>IF(G380=0,0,ROUND((E380/H380),2))</f>
        <v>24.93</v>
      </c>
      <c r="J380" t="s">
        <v>21</v>
      </c>
      <c r="K380" t="s">
        <v>22</v>
      </c>
      <c r="L380">
        <v>1413608400</v>
      </c>
      <c r="M380" s="8">
        <f>(((L380/60)/60)/124) + DATE(1970,1,1)</f>
        <v>28735.68548387097</v>
      </c>
      <c r="N380">
        <v>1415685600</v>
      </c>
      <c r="O380" s="8">
        <f>(((N380/60)/60)/124) + DATE(1970,1,1)</f>
        <v>28740.33870967742</v>
      </c>
      <c r="P380" t="b">
        <v>0</v>
      </c>
      <c r="Q380" t="b">
        <v>1</v>
      </c>
      <c r="R380" t="s">
        <v>33</v>
      </c>
      <c r="S380" t="s">
        <v>2039</v>
      </c>
      <c r="T380" t="s">
        <v>2040</v>
      </c>
    </row>
    <row r="381" spans="1:20" x14ac:dyDescent="0.3">
      <c r="A381">
        <v>384</v>
      </c>
      <c r="B381" t="s">
        <v>820</v>
      </c>
      <c r="C381" s="3" t="s">
        <v>821</v>
      </c>
      <c r="D381">
        <v>114400</v>
      </c>
      <c r="E381">
        <v>196779</v>
      </c>
      <c r="F381" s="4" t="s">
        <v>20</v>
      </c>
      <c r="G381" s="4">
        <f>ROUND((E381/D381*100),0)</f>
        <v>172</v>
      </c>
      <c r="H381">
        <v>4799</v>
      </c>
      <c r="I381">
        <f>IF(G381=0,0,ROUND((E381/H381),2))</f>
        <v>41</v>
      </c>
      <c r="J381" t="s">
        <v>21</v>
      </c>
      <c r="K381" t="s">
        <v>22</v>
      </c>
      <c r="L381">
        <v>1486706400</v>
      </c>
      <c r="M381" s="8">
        <f>(((L381/60)/60)/124) + DATE(1970,1,1)</f>
        <v>28899.43548387097</v>
      </c>
      <c r="N381">
        <v>1489039200</v>
      </c>
      <c r="O381" s="8">
        <f>(((N381/60)/60)/124) + DATE(1970,1,1)</f>
        <v>28904.66129032258</v>
      </c>
      <c r="P381" t="b">
        <v>1</v>
      </c>
      <c r="Q381" t="b">
        <v>1</v>
      </c>
      <c r="R381" t="s">
        <v>42</v>
      </c>
      <c r="S381" t="s">
        <v>2041</v>
      </c>
      <c r="T381" t="s">
        <v>2042</v>
      </c>
    </row>
    <row r="382" spans="1:20" ht="31.2" x14ac:dyDescent="0.3">
      <c r="A382">
        <v>385</v>
      </c>
      <c r="B382" t="s">
        <v>822</v>
      </c>
      <c r="C382" s="3" t="s">
        <v>823</v>
      </c>
      <c r="D382">
        <v>38900</v>
      </c>
      <c r="E382">
        <v>56859</v>
      </c>
      <c r="F382" s="4" t="s">
        <v>20</v>
      </c>
      <c r="G382" s="4">
        <f>ROUND((E382/D382*100),0)</f>
        <v>146</v>
      </c>
      <c r="H382">
        <v>1137</v>
      </c>
      <c r="I382">
        <f>IF(G382=0,0,ROUND((E382/H382),2))</f>
        <v>50.01</v>
      </c>
      <c r="J382" t="s">
        <v>21</v>
      </c>
      <c r="K382" t="s">
        <v>22</v>
      </c>
      <c r="L382">
        <v>1553835600</v>
      </c>
      <c r="M382" s="8">
        <f>(((L382/60)/60)/124) + DATE(1970,1,1)</f>
        <v>29049.81451612903</v>
      </c>
      <c r="N382">
        <v>1556600400</v>
      </c>
      <c r="O382" s="8">
        <f>(((N382/60)/60)/124) + DATE(1970,1,1)</f>
        <v>29056.008064516129</v>
      </c>
      <c r="P382" t="b">
        <v>0</v>
      </c>
      <c r="Q382" t="b">
        <v>0</v>
      </c>
      <c r="R382" t="s">
        <v>68</v>
      </c>
      <c r="S382" t="s">
        <v>2047</v>
      </c>
      <c r="T382" t="s">
        <v>2048</v>
      </c>
    </row>
    <row r="383" spans="1:20" x14ac:dyDescent="0.3">
      <c r="A383">
        <v>371</v>
      </c>
      <c r="B383" t="s">
        <v>794</v>
      </c>
      <c r="C383" s="3" t="s">
        <v>795</v>
      </c>
      <c r="D383">
        <v>189200</v>
      </c>
      <c r="E383">
        <v>128410</v>
      </c>
      <c r="F383" s="4" t="s">
        <v>14</v>
      </c>
      <c r="G383" s="4">
        <f>ROUND((E383/D383*100),0)</f>
        <v>68</v>
      </c>
      <c r="H383">
        <v>2176</v>
      </c>
      <c r="I383">
        <f>IF(G383=0,0,ROUND((E383/H383),2))</f>
        <v>59.01</v>
      </c>
      <c r="J383" t="s">
        <v>21</v>
      </c>
      <c r="K383" t="s">
        <v>22</v>
      </c>
      <c r="L383">
        <v>1423375200</v>
      </c>
      <c r="M383" s="8">
        <f>(((L383/60)/60)/124) + DATE(1970,1,1)</f>
        <v>28757.56451612903</v>
      </c>
      <c r="N383">
        <v>1427778000</v>
      </c>
      <c r="O383" s="8">
        <f>(((N383/60)/60)/124) + DATE(1970,1,1)</f>
        <v>28767.427419354837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374</v>
      </c>
      <c r="B384" t="s">
        <v>800</v>
      </c>
      <c r="C384" s="3" t="s">
        <v>801</v>
      </c>
      <c r="D384">
        <v>167400</v>
      </c>
      <c r="E384">
        <v>22073</v>
      </c>
      <c r="F384" s="4" t="s">
        <v>14</v>
      </c>
      <c r="G384" s="4">
        <f>ROUND((E384/D384*100),0)</f>
        <v>13</v>
      </c>
      <c r="H384">
        <v>441</v>
      </c>
      <c r="I384">
        <f>IF(G384=0,0,ROUND((E384/H384),2))</f>
        <v>50.05</v>
      </c>
      <c r="J384" t="s">
        <v>21</v>
      </c>
      <c r="K384" t="s">
        <v>22</v>
      </c>
      <c r="L384">
        <v>1547186400</v>
      </c>
      <c r="M384" s="8">
        <f>(((L384/60)/60)/124) + DATE(1970,1,1)</f>
        <v>29034.919354838708</v>
      </c>
      <c r="N384">
        <v>1547618400</v>
      </c>
      <c r="O384" s="8">
        <f>(((N384/60)/60)/124) + DATE(1970,1,1)</f>
        <v>29035.887096774193</v>
      </c>
      <c r="P384" t="b">
        <v>0</v>
      </c>
      <c r="Q384" t="b">
        <v>1</v>
      </c>
      <c r="R384" t="s">
        <v>42</v>
      </c>
      <c r="S384" t="s">
        <v>2041</v>
      </c>
      <c r="T384" t="s">
        <v>2042</v>
      </c>
    </row>
    <row r="385" spans="1:20" ht="31.2" x14ac:dyDescent="0.3">
      <c r="A385">
        <v>375</v>
      </c>
      <c r="B385" t="s">
        <v>802</v>
      </c>
      <c r="C385" s="3" t="s">
        <v>803</v>
      </c>
      <c r="D385">
        <v>2700</v>
      </c>
      <c r="E385">
        <v>1479</v>
      </c>
      <c r="F385" s="4" t="s">
        <v>14</v>
      </c>
      <c r="G385" s="4">
        <f>ROUND((E385/D385*100),0)</f>
        <v>55</v>
      </c>
      <c r="H385">
        <v>25</v>
      </c>
      <c r="I385">
        <f>IF(G385=0,0,ROUND((E385/H385),2))</f>
        <v>59.16</v>
      </c>
      <c r="J385" t="s">
        <v>21</v>
      </c>
      <c r="K385" t="s">
        <v>22</v>
      </c>
      <c r="L385">
        <v>1444971600</v>
      </c>
      <c r="M385" s="8">
        <f>(((L385/60)/60)/124) + DATE(1970,1,1)</f>
        <v>28805.943548387098</v>
      </c>
      <c r="N385">
        <v>1449900000</v>
      </c>
      <c r="O385" s="8">
        <f>(((N385/60)/60)/124) + DATE(1970,1,1)</f>
        <v>28816.983870967742</v>
      </c>
      <c r="P385" t="b">
        <v>0</v>
      </c>
      <c r="Q385" t="b">
        <v>0</v>
      </c>
      <c r="R385" t="s">
        <v>60</v>
      </c>
      <c r="S385" t="s">
        <v>2035</v>
      </c>
      <c r="T385" t="s">
        <v>2045</v>
      </c>
    </row>
    <row r="386" spans="1:20" x14ac:dyDescent="0.3">
      <c r="A386">
        <v>377</v>
      </c>
      <c r="B386" t="s">
        <v>806</v>
      </c>
      <c r="C386" s="3" t="s">
        <v>807</v>
      </c>
      <c r="D386">
        <v>49700</v>
      </c>
      <c r="E386">
        <v>5098</v>
      </c>
      <c r="F386" s="4" t="s">
        <v>14</v>
      </c>
      <c r="G386" s="4">
        <f>ROUND((E386/D386*100),0)</f>
        <v>10</v>
      </c>
      <c r="H386">
        <v>127</v>
      </c>
      <c r="I386">
        <f>IF(G386=0,0,ROUND((E386/H386),2))</f>
        <v>40.14</v>
      </c>
      <c r="J386" t="s">
        <v>21</v>
      </c>
      <c r="K386" t="s">
        <v>22</v>
      </c>
      <c r="L386">
        <v>1571720400</v>
      </c>
      <c r="M386" s="8">
        <f>(((L386/60)/60)/124) + DATE(1970,1,1)</f>
        <v>29089.879032258064</v>
      </c>
      <c r="N386">
        <v>1572933600</v>
      </c>
      <c r="O386" s="8">
        <f>(((N386/60)/60)/124) + DATE(1970,1,1)</f>
        <v>29092.596774193549</v>
      </c>
      <c r="P386" t="b">
        <v>0</v>
      </c>
      <c r="Q386" t="b">
        <v>0</v>
      </c>
      <c r="R386" t="s">
        <v>33</v>
      </c>
      <c r="S386" t="s">
        <v>2039</v>
      </c>
      <c r="T386" t="s">
        <v>2040</v>
      </c>
    </row>
    <row r="387" spans="1:20" x14ac:dyDescent="0.3">
      <c r="A387">
        <v>389</v>
      </c>
      <c r="B387" t="s">
        <v>830</v>
      </c>
      <c r="C387" s="3" t="s">
        <v>831</v>
      </c>
      <c r="D387">
        <v>83000</v>
      </c>
      <c r="E387">
        <v>101352</v>
      </c>
      <c r="F387" s="4" t="s">
        <v>20</v>
      </c>
      <c r="G387" s="4">
        <f>ROUND((E387/D387*100),0)</f>
        <v>122</v>
      </c>
      <c r="H387">
        <v>1152</v>
      </c>
      <c r="I387">
        <f>IF(G387=0,0,ROUND((E387/H387),2))</f>
        <v>87.98</v>
      </c>
      <c r="J387" t="s">
        <v>21</v>
      </c>
      <c r="K387" t="s">
        <v>22</v>
      </c>
      <c r="L387">
        <v>1288242000</v>
      </c>
      <c r="M387" s="8">
        <f>(((L387/60)/60)/124) + DATE(1970,1,1)</f>
        <v>28454.846774193549</v>
      </c>
      <c r="N387">
        <v>1290578400</v>
      </c>
      <c r="O387" s="8">
        <f>(((N387/60)/60)/124) + DATE(1970,1,1)</f>
        <v>28460.080645161292</v>
      </c>
      <c r="P387" t="b">
        <v>0</v>
      </c>
      <c r="Q387" t="b">
        <v>0</v>
      </c>
      <c r="R387" t="s">
        <v>33</v>
      </c>
      <c r="S387" t="s">
        <v>2039</v>
      </c>
      <c r="T387" t="s">
        <v>2040</v>
      </c>
    </row>
    <row r="388" spans="1:20" x14ac:dyDescent="0.3">
      <c r="A388">
        <v>390</v>
      </c>
      <c r="B388" t="s">
        <v>832</v>
      </c>
      <c r="C388" s="3" t="s">
        <v>833</v>
      </c>
      <c r="D388">
        <v>2400</v>
      </c>
      <c r="E388">
        <v>4477</v>
      </c>
      <c r="F388" s="4" t="s">
        <v>20</v>
      </c>
      <c r="G388" s="4">
        <f>ROUND((E388/D388*100),0)</f>
        <v>187</v>
      </c>
      <c r="H388">
        <v>50</v>
      </c>
      <c r="I388">
        <f>IF(G388=0,0,ROUND((E388/H388),2))</f>
        <v>89.54</v>
      </c>
      <c r="J388" t="s">
        <v>21</v>
      </c>
      <c r="K388" t="s">
        <v>22</v>
      </c>
      <c r="L388">
        <v>1379048400</v>
      </c>
      <c r="M388" s="8">
        <f>(((L388/60)/60)/124) + DATE(1970,1,1)</f>
        <v>28658.266129032258</v>
      </c>
      <c r="N388">
        <v>1380344400</v>
      </c>
      <c r="O388" s="8">
        <f>(((N388/60)/60)/124) + DATE(1970,1,1)</f>
        <v>28661.169354838708</v>
      </c>
      <c r="P388" t="b">
        <v>0</v>
      </c>
      <c r="Q388" t="b">
        <v>0</v>
      </c>
      <c r="R388" t="s">
        <v>122</v>
      </c>
      <c r="S388" t="s">
        <v>2054</v>
      </c>
      <c r="T388" t="s">
        <v>2055</v>
      </c>
    </row>
    <row r="389" spans="1:20" x14ac:dyDescent="0.3">
      <c r="A389">
        <v>378</v>
      </c>
      <c r="B389" t="s">
        <v>808</v>
      </c>
      <c r="C389" s="3" t="s">
        <v>809</v>
      </c>
      <c r="D389">
        <v>178200</v>
      </c>
      <c r="E389">
        <v>24882</v>
      </c>
      <c r="F389" s="4" t="s">
        <v>14</v>
      </c>
      <c r="G389" s="4">
        <f>ROUND((E389/D389*100),0)</f>
        <v>14</v>
      </c>
      <c r="H389">
        <v>355</v>
      </c>
      <c r="I389">
        <f>IF(G389=0,0,ROUND((E389/H389),2))</f>
        <v>70.09</v>
      </c>
      <c r="J389" t="s">
        <v>21</v>
      </c>
      <c r="K389" t="s">
        <v>22</v>
      </c>
      <c r="L389">
        <v>1526878800</v>
      </c>
      <c r="M389" s="8">
        <f>(((L389/60)/60)/124) + DATE(1970,1,1)</f>
        <v>28989.427419354837</v>
      </c>
      <c r="N389">
        <v>1530162000</v>
      </c>
      <c r="O389" s="8">
        <f>(((N389/60)/60)/124) + DATE(1970,1,1)</f>
        <v>28996.782258064515</v>
      </c>
      <c r="P389" t="b">
        <v>0</v>
      </c>
      <c r="Q389" t="b">
        <v>0</v>
      </c>
      <c r="R389" t="s">
        <v>42</v>
      </c>
      <c r="S389" t="s">
        <v>2041</v>
      </c>
      <c r="T389" t="s">
        <v>2042</v>
      </c>
    </row>
    <row r="390" spans="1:20" x14ac:dyDescent="0.3">
      <c r="A390">
        <v>393</v>
      </c>
      <c r="B390" t="s">
        <v>838</v>
      </c>
      <c r="C390" s="3" t="s">
        <v>839</v>
      </c>
      <c r="D390">
        <v>62800</v>
      </c>
      <c r="E390">
        <v>143788</v>
      </c>
      <c r="F390" s="4" t="s">
        <v>20</v>
      </c>
      <c r="G390" s="4">
        <f>ROUND((E390/D390*100),0)</f>
        <v>229</v>
      </c>
      <c r="H390">
        <v>3059</v>
      </c>
      <c r="I390">
        <f>IF(G390=0,0,ROUND((E390/H390),2))</f>
        <v>47</v>
      </c>
      <c r="J390" t="s">
        <v>15</v>
      </c>
      <c r="K390" t="s">
        <v>16</v>
      </c>
      <c r="L390">
        <v>1500267600</v>
      </c>
      <c r="M390" s="8">
        <f>(((L390/60)/60)/124) + DATE(1970,1,1)</f>
        <v>28929.81451612903</v>
      </c>
      <c r="N390">
        <v>1500354000</v>
      </c>
      <c r="O390" s="8">
        <f>(((N390/60)/60)/124) + DATE(1970,1,1)</f>
        <v>28930.008064516129</v>
      </c>
      <c r="P390" t="b">
        <v>0</v>
      </c>
      <c r="Q390" t="b">
        <v>0</v>
      </c>
      <c r="R390" t="s">
        <v>159</v>
      </c>
      <c r="S390" t="s">
        <v>2035</v>
      </c>
      <c r="T390" t="s">
        <v>2058</v>
      </c>
    </row>
    <row r="391" spans="1:20" x14ac:dyDescent="0.3">
      <c r="A391">
        <v>394</v>
      </c>
      <c r="B391" t="s">
        <v>840</v>
      </c>
      <c r="C391" s="3" t="s">
        <v>841</v>
      </c>
      <c r="D391">
        <v>800</v>
      </c>
      <c r="E391">
        <v>3755</v>
      </c>
      <c r="F391" s="4" t="s">
        <v>20</v>
      </c>
      <c r="G391" s="4">
        <f>ROUND((E391/D391*100),0)</f>
        <v>469</v>
      </c>
      <c r="H391">
        <v>34</v>
      </c>
      <c r="I391">
        <f>IF(G391=0,0,ROUND((E391/H391),2))</f>
        <v>110.44</v>
      </c>
      <c r="J391" t="s">
        <v>21</v>
      </c>
      <c r="K391" t="s">
        <v>22</v>
      </c>
      <c r="L391">
        <v>1375074000</v>
      </c>
      <c r="M391" s="8">
        <f>(((L391/60)/60)/124) + DATE(1970,1,1)</f>
        <v>28649.362903225807</v>
      </c>
      <c r="N391">
        <v>1375938000</v>
      </c>
      <c r="O391" s="8">
        <f>(((N391/60)/60)/124) + DATE(1970,1,1)</f>
        <v>28651.298387096773</v>
      </c>
      <c r="P391" t="b">
        <v>0</v>
      </c>
      <c r="Q391" t="b">
        <v>1</v>
      </c>
      <c r="R391" t="s">
        <v>42</v>
      </c>
      <c r="S391" t="s">
        <v>2041</v>
      </c>
      <c r="T391" t="s">
        <v>2042</v>
      </c>
    </row>
    <row r="392" spans="1:20" ht="31.2" x14ac:dyDescent="0.3">
      <c r="A392">
        <v>395</v>
      </c>
      <c r="B392" t="s">
        <v>295</v>
      </c>
      <c r="C392" s="3" t="s">
        <v>842</v>
      </c>
      <c r="D392">
        <v>7100</v>
      </c>
      <c r="E392">
        <v>9238</v>
      </c>
      <c r="F392" s="4" t="s">
        <v>20</v>
      </c>
      <c r="G392" s="4">
        <f>ROUND((E392/D392*100),0)</f>
        <v>130</v>
      </c>
      <c r="H392">
        <v>220</v>
      </c>
      <c r="I392">
        <f>IF(G392=0,0,ROUND((E392/H392),2))</f>
        <v>41.99</v>
      </c>
      <c r="J392" t="s">
        <v>21</v>
      </c>
      <c r="K392" t="s">
        <v>22</v>
      </c>
      <c r="L392">
        <v>1323324000</v>
      </c>
      <c r="M392" s="8">
        <f>(((L392/60)/60)/124) + DATE(1970,1,1)</f>
        <v>28533.43548387097</v>
      </c>
      <c r="N392">
        <v>1323410400</v>
      </c>
      <c r="O392" s="8">
        <f>(((N392/60)/60)/124) + DATE(1970,1,1)</f>
        <v>28533.629032258064</v>
      </c>
      <c r="P392" t="b">
        <v>1</v>
      </c>
      <c r="Q392" t="b">
        <v>0</v>
      </c>
      <c r="R392" t="s">
        <v>33</v>
      </c>
      <c r="S392" t="s">
        <v>2039</v>
      </c>
      <c r="T392" t="s">
        <v>2040</v>
      </c>
    </row>
    <row r="393" spans="1:20" x14ac:dyDescent="0.3">
      <c r="A393">
        <v>396</v>
      </c>
      <c r="B393" t="s">
        <v>843</v>
      </c>
      <c r="C393" s="3" t="s">
        <v>844</v>
      </c>
      <c r="D393">
        <v>46100</v>
      </c>
      <c r="E393">
        <v>77012</v>
      </c>
      <c r="F393" s="4" t="s">
        <v>20</v>
      </c>
      <c r="G393" s="4">
        <f>ROUND((E393/D393*100),0)</f>
        <v>167</v>
      </c>
      <c r="H393">
        <v>1604</v>
      </c>
      <c r="I393">
        <f>IF(G393=0,0,ROUND((E393/H393),2))</f>
        <v>48.01</v>
      </c>
      <c r="J393" t="s">
        <v>26</v>
      </c>
      <c r="K393" t="s">
        <v>27</v>
      </c>
      <c r="L393">
        <v>1538715600</v>
      </c>
      <c r="M393" s="8">
        <f>(((L393/60)/60)/124) + DATE(1970,1,1)</f>
        <v>29015.943548387098</v>
      </c>
      <c r="N393">
        <v>1539406800</v>
      </c>
      <c r="O393" s="8">
        <f>(((N393/60)/60)/124) + DATE(1970,1,1)</f>
        <v>29017.491935483871</v>
      </c>
      <c r="P393" t="b">
        <v>0</v>
      </c>
      <c r="Q393" t="b">
        <v>0</v>
      </c>
      <c r="R393" t="s">
        <v>53</v>
      </c>
      <c r="S393" t="s">
        <v>2041</v>
      </c>
      <c r="T393" t="s">
        <v>2044</v>
      </c>
    </row>
    <row r="394" spans="1:20" x14ac:dyDescent="0.3">
      <c r="A394">
        <v>397</v>
      </c>
      <c r="B394" t="s">
        <v>845</v>
      </c>
      <c r="C394" s="3" t="s">
        <v>846</v>
      </c>
      <c r="D394">
        <v>8100</v>
      </c>
      <c r="E394">
        <v>14083</v>
      </c>
      <c r="F394" s="4" t="s">
        <v>20</v>
      </c>
      <c r="G394" s="4">
        <f>ROUND((E394/D394*100),0)</f>
        <v>174</v>
      </c>
      <c r="H394">
        <v>454</v>
      </c>
      <c r="I394">
        <f>IF(G394=0,0,ROUND((E394/H394),2))</f>
        <v>31.02</v>
      </c>
      <c r="J394" t="s">
        <v>21</v>
      </c>
      <c r="K394" t="s">
        <v>22</v>
      </c>
      <c r="L394">
        <v>1369285200</v>
      </c>
      <c r="M394" s="8">
        <f>(((L394/60)/60)/124) + DATE(1970,1,1)</f>
        <v>28636.395161290322</v>
      </c>
      <c r="N394">
        <v>1369803600</v>
      </c>
      <c r="O394" s="8">
        <f>(((N394/60)/60)/124) + DATE(1970,1,1)</f>
        <v>28637.556451612902</v>
      </c>
      <c r="P394" t="b">
        <v>0</v>
      </c>
      <c r="Q394" t="b">
        <v>0</v>
      </c>
      <c r="R394" t="s">
        <v>23</v>
      </c>
      <c r="S394" t="s">
        <v>2035</v>
      </c>
      <c r="T394" t="s">
        <v>2036</v>
      </c>
    </row>
    <row r="395" spans="1:20" ht="31.2" x14ac:dyDescent="0.3">
      <c r="A395">
        <v>398</v>
      </c>
      <c r="B395" t="s">
        <v>847</v>
      </c>
      <c r="C395" s="3" t="s">
        <v>848</v>
      </c>
      <c r="D395">
        <v>1700</v>
      </c>
      <c r="E395">
        <v>12202</v>
      </c>
      <c r="F395" s="4" t="s">
        <v>20</v>
      </c>
      <c r="G395" s="4">
        <f>ROUND((E395/D395*100),0)</f>
        <v>718</v>
      </c>
      <c r="H395">
        <v>123</v>
      </c>
      <c r="I395">
        <f>IF(G395=0,0,ROUND((E395/H395),2))</f>
        <v>99.2</v>
      </c>
      <c r="J395" t="s">
        <v>107</v>
      </c>
      <c r="K395" t="s">
        <v>108</v>
      </c>
      <c r="L395">
        <v>1525755600</v>
      </c>
      <c r="M395" s="8">
        <f>(((L395/60)/60)/124) + DATE(1970,1,1)</f>
        <v>28986.91129032258</v>
      </c>
      <c r="N395">
        <v>1525928400</v>
      </c>
      <c r="O395" s="8">
        <f>(((N395/60)/60)/124) + DATE(1970,1,1)</f>
        <v>28987.298387096773</v>
      </c>
      <c r="P395" t="b">
        <v>0</v>
      </c>
      <c r="Q395" t="b">
        <v>1</v>
      </c>
      <c r="R395" t="s">
        <v>71</v>
      </c>
      <c r="S395" t="s">
        <v>2041</v>
      </c>
      <c r="T395" t="s">
        <v>2049</v>
      </c>
    </row>
    <row r="396" spans="1:20" x14ac:dyDescent="0.3">
      <c r="A396">
        <v>401</v>
      </c>
      <c r="B396" t="s">
        <v>853</v>
      </c>
      <c r="C396" s="3" t="s">
        <v>854</v>
      </c>
      <c r="D396">
        <v>900</v>
      </c>
      <c r="E396">
        <v>13772</v>
      </c>
      <c r="F396" s="4" t="s">
        <v>20</v>
      </c>
      <c r="G396" s="4">
        <f>ROUND((E396/D396*100),0)</f>
        <v>1530</v>
      </c>
      <c r="H396">
        <v>299</v>
      </c>
      <c r="I396">
        <f>IF(G396=0,0,ROUND((E396/H396),2))</f>
        <v>46.06</v>
      </c>
      <c r="J396" t="s">
        <v>21</v>
      </c>
      <c r="K396" t="s">
        <v>22</v>
      </c>
      <c r="L396">
        <v>1572152400</v>
      </c>
      <c r="M396" s="8">
        <f>(((L396/60)/60)/124) + DATE(1970,1,1)</f>
        <v>29090.846774193549</v>
      </c>
      <c r="N396">
        <v>1572152400</v>
      </c>
      <c r="O396" s="8">
        <f>(((N396/60)/60)/124) + DATE(1970,1,1)</f>
        <v>29090.846774193549</v>
      </c>
      <c r="P396" t="b">
        <v>0</v>
      </c>
      <c r="Q396" t="b">
        <v>0</v>
      </c>
      <c r="R396" t="s">
        <v>33</v>
      </c>
      <c r="S396" t="s">
        <v>2039</v>
      </c>
      <c r="T396" t="s">
        <v>2040</v>
      </c>
    </row>
    <row r="397" spans="1:20" x14ac:dyDescent="0.3">
      <c r="A397">
        <v>658</v>
      </c>
      <c r="B397" t="s">
        <v>1358</v>
      </c>
      <c r="C397" s="3" t="s">
        <v>1359</v>
      </c>
      <c r="D397">
        <v>52600</v>
      </c>
      <c r="E397">
        <v>31594</v>
      </c>
      <c r="F397" s="4" t="s">
        <v>74</v>
      </c>
      <c r="G397" s="4">
        <f>ROUND((E397/D397*100),0)</f>
        <v>60</v>
      </c>
      <c r="H397">
        <v>390</v>
      </c>
      <c r="I397">
        <f>IF(G397=0,0,ROUND((E397/H397),2))</f>
        <v>81.010000000000005</v>
      </c>
      <c r="J397" t="s">
        <v>21</v>
      </c>
      <c r="K397" t="s">
        <v>22</v>
      </c>
      <c r="L397">
        <v>1440910800</v>
      </c>
      <c r="M397" s="8">
        <f>(((L397/60)/60)/124) + DATE(1970,1,1)</f>
        <v>28796.846774193549</v>
      </c>
      <c r="N397">
        <v>1442898000</v>
      </c>
      <c r="O397" s="8">
        <f>(((N397/60)/60)/124) + DATE(1970,1,1)</f>
        <v>28801.298387096773</v>
      </c>
      <c r="P397" t="b">
        <v>0</v>
      </c>
      <c r="Q397" t="b">
        <v>0</v>
      </c>
      <c r="R397" t="s">
        <v>23</v>
      </c>
      <c r="S397" t="s">
        <v>2035</v>
      </c>
      <c r="T397" t="s">
        <v>2036</v>
      </c>
    </row>
    <row r="398" spans="1:20" x14ac:dyDescent="0.3">
      <c r="A398">
        <v>404</v>
      </c>
      <c r="B398" t="s">
        <v>859</v>
      </c>
      <c r="C398" s="3" t="s">
        <v>860</v>
      </c>
      <c r="D398">
        <v>48900</v>
      </c>
      <c r="E398">
        <v>154321</v>
      </c>
      <c r="F398" s="4" t="s">
        <v>20</v>
      </c>
      <c r="G398" s="4">
        <f>ROUND((E398/D398*100),0)</f>
        <v>316</v>
      </c>
      <c r="H398">
        <v>2237</v>
      </c>
      <c r="I398">
        <f>IF(G398=0,0,ROUND((E398/H398),2))</f>
        <v>68.989999999999995</v>
      </c>
      <c r="J398" t="s">
        <v>21</v>
      </c>
      <c r="K398" t="s">
        <v>22</v>
      </c>
      <c r="L398">
        <v>1510639200</v>
      </c>
      <c r="M398" s="8">
        <f>(((L398/60)/60)/124) + DATE(1970,1,1)</f>
        <v>28953.048387096773</v>
      </c>
      <c r="N398">
        <v>1510898400</v>
      </c>
      <c r="O398" s="8">
        <f>(((N398/60)/60)/124) + DATE(1970,1,1)</f>
        <v>28953.629032258064</v>
      </c>
      <c r="P398" t="b">
        <v>0</v>
      </c>
      <c r="Q398" t="b">
        <v>0</v>
      </c>
      <c r="R398" t="s">
        <v>33</v>
      </c>
      <c r="S398" t="s">
        <v>2039</v>
      </c>
      <c r="T398" t="s">
        <v>2040</v>
      </c>
    </row>
    <row r="399" spans="1:20" ht="31.2" x14ac:dyDescent="0.3">
      <c r="A399">
        <v>406</v>
      </c>
      <c r="B399" t="s">
        <v>863</v>
      </c>
      <c r="C399" s="3" t="s">
        <v>864</v>
      </c>
      <c r="D399">
        <v>39300</v>
      </c>
      <c r="E399">
        <v>71583</v>
      </c>
      <c r="F399" s="4" t="s">
        <v>20</v>
      </c>
      <c r="G399" s="4">
        <f>ROUND((E399/D399*100),0)</f>
        <v>182</v>
      </c>
      <c r="H399">
        <v>645</v>
      </c>
      <c r="I399">
        <f>IF(G399=0,0,ROUND((E399/H399),2))</f>
        <v>110.98</v>
      </c>
      <c r="J399" t="s">
        <v>21</v>
      </c>
      <c r="K399" t="s">
        <v>22</v>
      </c>
      <c r="L399">
        <v>1359525600</v>
      </c>
      <c r="M399" s="8">
        <f>(((L399/60)/60)/124) + DATE(1970,1,1)</f>
        <v>28614.532258064515</v>
      </c>
      <c r="N399">
        <v>1360562400</v>
      </c>
      <c r="O399" s="8">
        <f>(((N399/60)/60)/124) + DATE(1970,1,1)</f>
        <v>28616.854838709678</v>
      </c>
      <c r="P399" t="b">
        <v>1</v>
      </c>
      <c r="Q399" t="b">
        <v>0</v>
      </c>
      <c r="R399" t="s">
        <v>42</v>
      </c>
      <c r="S399" t="s">
        <v>2041</v>
      </c>
      <c r="T399" t="s">
        <v>2042</v>
      </c>
    </row>
    <row r="400" spans="1:20" x14ac:dyDescent="0.3">
      <c r="A400">
        <v>407</v>
      </c>
      <c r="B400" t="s">
        <v>865</v>
      </c>
      <c r="C400" s="3" t="s">
        <v>866</v>
      </c>
      <c r="D400">
        <v>3400</v>
      </c>
      <c r="E400">
        <v>12100</v>
      </c>
      <c r="F400" s="4" t="s">
        <v>20</v>
      </c>
      <c r="G400" s="4">
        <f>ROUND((E400/D400*100),0)</f>
        <v>356</v>
      </c>
      <c r="H400">
        <v>484</v>
      </c>
      <c r="I400">
        <f>IF(G400=0,0,ROUND((E400/H400),2))</f>
        <v>25</v>
      </c>
      <c r="J400" t="s">
        <v>36</v>
      </c>
      <c r="K400" t="s">
        <v>37</v>
      </c>
      <c r="L400">
        <v>1570942800</v>
      </c>
      <c r="M400" s="8">
        <f>(((L400/60)/60)/124) + DATE(1970,1,1)</f>
        <v>29088.137096774193</v>
      </c>
      <c r="N400">
        <v>1571547600</v>
      </c>
      <c r="O400" s="8">
        <f>(((N400/60)/60)/124) + DATE(1970,1,1)</f>
        <v>29089.491935483871</v>
      </c>
      <c r="P400" t="b">
        <v>0</v>
      </c>
      <c r="Q400" t="b">
        <v>0</v>
      </c>
      <c r="R400" t="s">
        <v>33</v>
      </c>
      <c r="S400" t="s">
        <v>2039</v>
      </c>
      <c r="T400" t="s">
        <v>2040</v>
      </c>
    </row>
    <row r="401" spans="1:20" x14ac:dyDescent="0.3">
      <c r="A401">
        <v>379</v>
      </c>
      <c r="B401" t="s">
        <v>810</v>
      </c>
      <c r="C401" s="3" t="s">
        <v>811</v>
      </c>
      <c r="D401">
        <v>7200</v>
      </c>
      <c r="E401">
        <v>2912</v>
      </c>
      <c r="F401" s="4" t="s">
        <v>14</v>
      </c>
      <c r="G401" s="4">
        <f>ROUND((E401/D401*100),0)</f>
        <v>40</v>
      </c>
      <c r="H401">
        <v>44</v>
      </c>
      <c r="I401">
        <f>IF(G401=0,0,ROUND((E401/H401),2))</f>
        <v>66.180000000000007</v>
      </c>
      <c r="J401" t="s">
        <v>40</v>
      </c>
      <c r="K401" t="s">
        <v>41</v>
      </c>
      <c r="L401">
        <v>1319691600</v>
      </c>
      <c r="M401" s="8">
        <f>(((L401/60)/60)/124) + DATE(1970,1,1)</f>
        <v>28525.298387096773</v>
      </c>
      <c r="N401">
        <v>1320904800</v>
      </c>
      <c r="O401" s="8">
        <f>(((N401/60)/60)/124) + DATE(1970,1,1)</f>
        <v>28528.016129032258</v>
      </c>
      <c r="P401" t="b">
        <v>0</v>
      </c>
      <c r="Q401" t="b">
        <v>0</v>
      </c>
      <c r="R401" t="s">
        <v>33</v>
      </c>
      <c r="S401" t="s">
        <v>2039</v>
      </c>
      <c r="T401" t="s">
        <v>2040</v>
      </c>
    </row>
    <row r="402" spans="1:20" ht="31.2" x14ac:dyDescent="0.3">
      <c r="A402">
        <v>382</v>
      </c>
      <c r="B402" t="s">
        <v>816</v>
      </c>
      <c r="C402" s="3" t="s">
        <v>817</v>
      </c>
      <c r="D402">
        <v>9100</v>
      </c>
      <c r="E402">
        <v>5803</v>
      </c>
      <c r="F402" s="4" t="s">
        <v>14</v>
      </c>
      <c r="G402" s="4">
        <f>ROUND((E402/D402*100),0)</f>
        <v>64</v>
      </c>
      <c r="H402">
        <v>67</v>
      </c>
      <c r="I402">
        <f>IF(G402=0,0,ROUND((E402/H402),2))</f>
        <v>86.61</v>
      </c>
      <c r="J402" t="s">
        <v>21</v>
      </c>
      <c r="K402" t="s">
        <v>22</v>
      </c>
      <c r="L402">
        <v>1508130000</v>
      </c>
      <c r="M402" s="8">
        <f>(((L402/60)/60)/124) + DATE(1970,1,1)</f>
        <v>28947.427419354837</v>
      </c>
      <c r="N402">
        <v>1509771600</v>
      </c>
      <c r="O402" s="8">
        <f>(((N402/60)/60)/124) + DATE(1970,1,1)</f>
        <v>28951.104838709678</v>
      </c>
      <c r="P402" t="b">
        <v>0</v>
      </c>
      <c r="Q402" t="b">
        <v>0</v>
      </c>
      <c r="R402" t="s">
        <v>122</v>
      </c>
      <c r="S402" t="s">
        <v>2054</v>
      </c>
      <c r="T402" t="s">
        <v>2055</v>
      </c>
    </row>
    <row r="403" spans="1:20" ht="31.2" x14ac:dyDescent="0.3">
      <c r="A403">
        <v>386</v>
      </c>
      <c r="B403" t="s">
        <v>824</v>
      </c>
      <c r="C403" s="3" t="s">
        <v>825</v>
      </c>
      <c r="D403">
        <v>135500</v>
      </c>
      <c r="E403">
        <v>103554</v>
      </c>
      <c r="F403" s="4" t="s">
        <v>14</v>
      </c>
      <c r="G403" s="4">
        <f>ROUND((E403/D403*100),0)</f>
        <v>76</v>
      </c>
      <c r="H403">
        <v>1068</v>
      </c>
      <c r="I403">
        <f>IF(G403=0,0,ROUND((E403/H403),2))</f>
        <v>96.96</v>
      </c>
      <c r="J403" t="s">
        <v>21</v>
      </c>
      <c r="K403" t="s">
        <v>22</v>
      </c>
      <c r="L403">
        <v>1277528400</v>
      </c>
      <c r="M403" s="8">
        <f>(((L403/60)/60)/124) + DATE(1970,1,1)</f>
        <v>28430.846774193549</v>
      </c>
      <c r="N403">
        <v>1278565200</v>
      </c>
      <c r="O403" s="8">
        <f>(((N403/60)/60)/124) + DATE(1970,1,1)</f>
        <v>28433.169354838708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408</v>
      </c>
      <c r="B404" t="s">
        <v>867</v>
      </c>
      <c r="C404" s="3" t="s">
        <v>868</v>
      </c>
      <c r="D404">
        <v>9200</v>
      </c>
      <c r="E404">
        <v>12129</v>
      </c>
      <c r="F404" s="4" t="s">
        <v>20</v>
      </c>
      <c r="G404" s="4">
        <f>ROUND((E404/D404*100),0)</f>
        <v>132</v>
      </c>
      <c r="H404">
        <v>154</v>
      </c>
      <c r="I404">
        <f>IF(G404=0,0,ROUND((E404/H404),2))</f>
        <v>78.760000000000005</v>
      </c>
      <c r="J404" t="s">
        <v>15</v>
      </c>
      <c r="K404" t="s">
        <v>16</v>
      </c>
      <c r="L404">
        <v>1466398800</v>
      </c>
      <c r="M404" s="8">
        <f>(((L404/60)/60)/124) + DATE(1970,1,1)</f>
        <v>28853.943548387098</v>
      </c>
      <c r="N404">
        <v>1468126800</v>
      </c>
      <c r="O404" s="8">
        <f>(((N404/60)/60)/124) + DATE(1970,1,1)</f>
        <v>28857.81451612903</v>
      </c>
      <c r="P404" t="b">
        <v>0</v>
      </c>
      <c r="Q404" t="b">
        <v>0</v>
      </c>
      <c r="R404" t="s">
        <v>42</v>
      </c>
      <c r="S404" t="s">
        <v>2041</v>
      </c>
      <c r="T404" t="s">
        <v>2042</v>
      </c>
    </row>
    <row r="405" spans="1:20" x14ac:dyDescent="0.3">
      <c r="A405">
        <v>387</v>
      </c>
      <c r="B405" t="s">
        <v>826</v>
      </c>
      <c r="C405" s="3" t="s">
        <v>827</v>
      </c>
      <c r="D405">
        <v>109000</v>
      </c>
      <c r="E405">
        <v>42795</v>
      </c>
      <c r="F405" s="4" t="s">
        <v>14</v>
      </c>
      <c r="G405" s="4">
        <f>ROUND((E405/D405*100),0)</f>
        <v>39</v>
      </c>
      <c r="H405">
        <v>424</v>
      </c>
      <c r="I405">
        <f>IF(G405=0,0,ROUND((E405/H405),2))</f>
        <v>100.93</v>
      </c>
      <c r="J405" t="s">
        <v>21</v>
      </c>
      <c r="K405" t="s">
        <v>22</v>
      </c>
      <c r="L405">
        <v>1339477200</v>
      </c>
      <c r="M405" s="8">
        <f>(((L405/60)/60)/124) + DATE(1970,1,1)</f>
        <v>28569.620967741936</v>
      </c>
      <c r="N405">
        <v>1339909200</v>
      </c>
      <c r="O405" s="8">
        <f>(((N405/60)/60)/124) + DATE(1970,1,1)</f>
        <v>28570.58870967742</v>
      </c>
      <c r="P405" t="b">
        <v>0</v>
      </c>
      <c r="Q405" t="b">
        <v>0</v>
      </c>
      <c r="R405" t="s">
        <v>65</v>
      </c>
      <c r="S405" t="s">
        <v>2037</v>
      </c>
      <c r="T405" t="s">
        <v>2046</v>
      </c>
    </row>
    <row r="406" spans="1:20" x14ac:dyDescent="0.3">
      <c r="A406">
        <v>391</v>
      </c>
      <c r="B406" t="s">
        <v>834</v>
      </c>
      <c r="C406" s="3" t="s">
        <v>835</v>
      </c>
      <c r="D406">
        <v>60400</v>
      </c>
      <c r="E406">
        <v>4393</v>
      </c>
      <c r="F406" s="4" t="s">
        <v>14</v>
      </c>
      <c r="G406" s="4">
        <f>ROUND((E406/D406*100),0)</f>
        <v>7</v>
      </c>
      <c r="H406">
        <v>151</v>
      </c>
      <c r="I406">
        <f>IF(G406=0,0,ROUND((E406/H406),2))</f>
        <v>29.09</v>
      </c>
      <c r="J406" t="s">
        <v>21</v>
      </c>
      <c r="K406" t="s">
        <v>22</v>
      </c>
      <c r="L406">
        <v>1389679200</v>
      </c>
      <c r="M406" s="8">
        <f>(((L406/60)/60)/124) + DATE(1970,1,1)</f>
        <v>28682.080645161292</v>
      </c>
      <c r="N406">
        <v>1389852000</v>
      </c>
      <c r="O406" s="8">
        <f>(((N406/60)/60)/124) + DATE(1970,1,1)</f>
        <v>28682.467741935485</v>
      </c>
      <c r="P406" t="b">
        <v>0</v>
      </c>
      <c r="Q406" t="b">
        <v>0</v>
      </c>
      <c r="R406" t="s">
        <v>68</v>
      </c>
      <c r="S406" t="s">
        <v>2047</v>
      </c>
      <c r="T406" t="s">
        <v>2048</v>
      </c>
    </row>
    <row r="407" spans="1:20" x14ac:dyDescent="0.3">
      <c r="A407">
        <v>411</v>
      </c>
      <c r="B407" t="s">
        <v>872</v>
      </c>
      <c r="C407" s="3" t="s">
        <v>873</v>
      </c>
      <c r="D407">
        <v>7800</v>
      </c>
      <c r="E407">
        <v>8161</v>
      </c>
      <c r="F407" s="4" t="s">
        <v>20</v>
      </c>
      <c r="G407" s="4">
        <f>ROUND((E407/D407*100),0)</f>
        <v>105</v>
      </c>
      <c r="H407">
        <v>82</v>
      </c>
      <c r="I407">
        <f>IF(G407=0,0,ROUND((E407/H407),2))</f>
        <v>99.52</v>
      </c>
      <c r="J407" t="s">
        <v>21</v>
      </c>
      <c r="K407" t="s">
        <v>22</v>
      </c>
      <c r="L407">
        <v>1496034000</v>
      </c>
      <c r="M407" s="8">
        <f>(((L407/60)/60)/124) + DATE(1970,1,1)</f>
        <v>28920.330645161292</v>
      </c>
      <c r="N407">
        <v>1496206800</v>
      </c>
      <c r="O407" s="8">
        <f>(((N407/60)/60)/124) + DATE(1970,1,1)</f>
        <v>28920.717741935485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">
      <c r="A408">
        <v>412</v>
      </c>
      <c r="B408" t="s">
        <v>874</v>
      </c>
      <c r="C408" s="3" t="s">
        <v>875</v>
      </c>
      <c r="D408">
        <v>2100</v>
      </c>
      <c r="E408">
        <v>14046</v>
      </c>
      <c r="F408" s="4" t="s">
        <v>20</v>
      </c>
      <c r="G408" s="4">
        <f>ROUND((E408/D408*100),0)</f>
        <v>669</v>
      </c>
      <c r="H408">
        <v>134</v>
      </c>
      <c r="I408">
        <f>IF(G408=0,0,ROUND((E408/H408),2))</f>
        <v>104.82</v>
      </c>
      <c r="J408" t="s">
        <v>21</v>
      </c>
      <c r="K408" t="s">
        <v>22</v>
      </c>
      <c r="L408">
        <v>1388728800</v>
      </c>
      <c r="M408" s="8">
        <f>(((L408/60)/60)/124) + DATE(1970,1,1)</f>
        <v>28679.951612903227</v>
      </c>
      <c r="N408">
        <v>1389592800</v>
      </c>
      <c r="O408" s="8">
        <f>(((N408/60)/60)/124) + DATE(1970,1,1)</f>
        <v>28681.887096774193</v>
      </c>
      <c r="P408" t="b">
        <v>0</v>
      </c>
      <c r="Q408" t="b">
        <v>0</v>
      </c>
      <c r="R408" t="s">
        <v>119</v>
      </c>
      <c r="S408" t="s">
        <v>2047</v>
      </c>
      <c r="T408" t="s">
        <v>2053</v>
      </c>
    </row>
    <row r="409" spans="1:20" x14ac:dyDescent="0.3">
      <c r="A409">
        <v>419</v>
      </c>
      <c r="B409" t="s">
        <v>887</v>
      </c>
      <c r="C409" s="3" t="s">
        <v>888</v>
      </c>
      <c r="D409">
        <v>113800</v>
      </c>
      <c r="E409">
        <v>140469</v>
      </c>
      <c r="F409" s="4" t="s">
        <v>20</v>
      </c>
      <c r="G409" s="4">
        <f>ROUND((E409/D409*100),0)</f>
        <v>123</v>
      </c>
      <c r="H409">
        <v>5203</v>
      </c>
      <c r="I409">
        <f>IF(G409=0,0,ROUND((E409/H409),2))</f>
        <v>27</v>
      </c>
      <c r="J409" t="s">
        <v>21</v>
      </c>
      <c r="K409" t="s">
        <v>22</v>
      </c>
      <c r="L409">
        <v>1324533600</v>
      </c>
      <c r="M409" s="8">
        <f>(((L409/60)/60)/124) + DATE(1970,1,1)</f>
        <v>28536.145161290322</v>
      </c>
      <c r="N409">
        <v>1325052000</v>
      </c>
      <c r="O409" s="8">
        <f>(((N409/60)/60)/124) + DATE(1970,1,1)</f>
        <v>28537.306451612902</v>
      </c>
      <c r="P409" t="b">
        <v>0</v>
      </c>
      <c r="Q409" t="b">
        <v>0</v>
      </c>
      <c r="R409" t="s">
        <v>28</v>
      </c>
      <c r="S409" t="s">
        <v>2037</v>
      </c>
      <c r="T409" t="s">
        <v>2038</v>
      </c>
    </row>
    <row r="410" spans="1:20" x14ac:dyDescent="0.3">
      <c r="A410">
        <v>420</v>
      </c>
      <c r="B410" t="s">
        <v>889</v>
      </c>
      <c r="C410" s="3" t="s">
        <v>890</v>
      </c>
      <c r="D410">
        <v>5000</v>
      </c>
      <c r="E410">
        <v>6423</v>
      </c>
      <c r="F410" s="4" t="s">
        <v>20</v>
      </c>
      <c r="G410" s="4">
        <f>ROUND((E410/D410*100),0)</f>
        <v>128</v>
      </c>
      <c r="H410">
        <v>94</v>
      </c>
      <c r="I410">
        <f>IF(G410=0,0,ROUND((E410/H410),2))</f>
        <v>68.33</v>
      </c>
      <c r="J410" t="s">
        <v>21</v>
      </c>
      <c r="K410" t="s">
        <v>22</v>
      </c>
      <c r="L410">
        <v>1498366800</v>
      </c>
      <c r="M410" s="8">
        <f>(((L410/60)/60)/124) + DATE(1970,1,1)</f>
        <v>28925.556451612902</v>
      </c>
      <c r="N410">
        <v>1499576400</v>
      </c>
      <c r="O410" s="8">
        <f>(((N410/60)/60)/124) + DATE(1970,1,1)</f>
        <v>28928.266129032258</v>
      </c>
      <c r="P410" t="b">
        <v>0</v>
      </c>
      <c r="Q410" t="b">
        <v>0</v>
      </c>
      <c r="R410" t="s">
        <v>33</v>
      </c>
      <c r="S410" t="s">
        <v>2039</v>
      </c>
      <c r="T410" t="s">
        <v>2040</v>
      </c>
    </row>
    <row r="411" spans="1:20" ht="31.2" x14ac:dyDescent="0.3">
      <c r="A411">
        <v>422</v>
      </c>
      <c r="B411" t="s">
        <v>893</v>
      </c>
      <c r="C411" s="3" t="s">
        <v>894</v>
      </c>
      <c r="D411">
        <v>8700</v>
      </c>
      <c r="E411">
        <v>11075</v>
      </c>
      <c r="F411" s="4" t="s">
        <v>20</v>
      </c>
      <c r="G411" s="4">
        <f>ROUND((E411/D411*100),0)</f>
        <v>127</v>
      </c>
      <c r="H411">
        <v>205</v>
      </c>
      <c r="I411">
        <f>IF(G411=0,0,ROUND((E411/H411),2))</f>
        <v>54.02</v>
      </c>
      <c r="J411" t="s">
        <v>21</v>
      </c>
      <c r="K411" t="s">
        <v>22</v>
      </c>
      <c r="L411">
        <v>1271480400</v>
      </c>
      <c r="M411" s="8">
        <f>(((L411/60)/60)/124) + DATE(1970,1,1)</f>
        <v>28417.298387096773</v>
      </c>
      <c r="N411">
        <v>1273208400</v>
      </c>
      <c r="O411" s="8">
        <f>(((N411/60)/60)/124) + DATE(1970,1,1)</f>
        <v>28421.169354838708</v>
      </c>
      <c r="P411" t="b">
        <v>0</v>
      </c>
      <c r="Q411" t="b">
        <v>1</v>
      </c>
      <c r="R411" t="s">
        <v>33</v>
      </c>
      <c r="S411" t="s">
        <v>2039</v>
      </c>
      <c r="T411" t="s">
        <v>2040</v>
      </c>
    </row>
    <row r="412" spans="1:20" x14ac:dyDescent="0.3">
      <c r="A412">
        <v>425</v>
      </c>
      <c r="B412" t="s">
        <v>899</v>
      </c>
      <c r="C412" s="3" t="s">
        <v>900</v>
      </c>
      <c r="D412">
        <v>2700</v>
      </c>
      <c r="E412">
        <v>7767</v>
      </c>
      <c r="F412" s="4" t="s">
        <v>20</v>
      </c>
      <c r="G412" s="4">
        <f>ROUND((E412/D412*100),0)</f>
        <v>288</v>
      </c>
      <c r="H412">
        <v>92</v>
      </c>
      <c r="I412">
        <f>IF(G412=0,0,ROUND((E412/H412),2))</f>
        <v>84.42</v>
      </c>
      <c r="J412" t="s">
        <v>21</v>
      </c>
      <c r="K412" t="s">
        <v>22</v>
      </c>
      <c r="L412">
        <v>1438059600</v>
      </c>
      <c r="M412" s="8">
        <f>(((L412/60)/60)/124) + DATE(1970,1,1)</f>
        <v>28790.459677419356</v>
      </c>
      <c r="N412">
        <v>1438578000</v>
      </c>
      <c r="O412" s="8">
        <f>(((N412/60)/60)/124) + DATE(1970,1,1)</f>
        <v>28791.620967741936</v>
      </c>
      <c r="P412" t="b">
        <v>0</v>
      </c>
      <c r="Q412" t="b">
        <v>0</v>
      </c>
      <c r="R412" t="s">
        <v>122</v>
      </c>
      <c r="S412" t="s">
        <v>2054</v>
      </c>
      <c r="T412" t="s">
        <v>2055</v>
      </c>
    </row>
    <row r="413" spans="1:20" ht="31.2" x14ac:dyDescent="0.3">
      <c r="A413">
        <v>392</v>
      </c>
      <c r="B413" t="s">
        <v>836</v>
      </c>
      <c r="C413" s="3" t="s">
        <v>837</v>
      </c>
      <c r="D413">
        <v>102900</v>
      </c>
      <c r="E413">
        <v>67546</v>
      </c>
      <c r="F413" s="4" t="s">
        <v>14</v>
      </c>
      <c r="G413" s="4">
        <f>ROUND((E413/D413*100),0)</f>
        <v>66</v>
      </c>
      <c r="H413">
        <v>1608</v>
      </c>
      <c r="I413">
        <f>IF(G413=0,0,ROUND((E413/H413),2))</f>
        <v>42.01</v>
      </c>
      <c r="J413" t="s">
        <v>21</v>
      </c>
      <c r="K413" t="s">
        <v>22</v>
      </c>
      <c r="L413">
        <v>1294293600</v>
      </c>
      <c r="M413" s="8">
        <f>(((L413/60)/60)/124) + DATE(1970,1,1)</f>
        <v>28468.403225806451</v>
      </c>
      <c r="N413">
        <v>1294466400</v>
      </c>
      <c r="O413" s="8">
        <f>(((N413/60)/60)/124) + DATE(1970,1,1)</f>
        <v>28468.790322580644</v>
      </c>
      <c r="P413" t="b">
        <v>0</v>
      </c>
      <c r="Q413" t="b">
        <v>0</v>
      </c>
      <c r="R413" t="s">
        <v>65</v>
      </c>
      <c r="S413" t="s">
        <v>2037</v>
      </c>
      <c r="T413" t="s">
        <v>2046</v>
      </c>
    </row>
    <row r="414" spans="1:20" x14ac:dyDescent="0.3">
      <c r="A414">
        <v>399</v>
      </c>
      <c r="B414" t="s">
        <v>849</v>
      </c>
      <c r="C414" s="3" t="s">
        <v>850</v>
      </c>
      <c r="D414">
        <v>97300</v>
      </c>
      <c r="E414">
        <v>62127</v>
      </c>
      <c r="F414" s="4" t="s">
        <v>14</v>
      </c>
      <c r="G414" s="4">
        <f>ROUND((E414/D414*100),0)</f>
        <v>64</v>
      </c>
      <c r="H414">
        <v>941</v>
      </c>
      <c r="I414">
        <f>IF(G414=0,0,ROUND((E414/H414),2))</f>
        <v>66.02</v>
      </c>
      <c r="J414" t="s">
        <v>21</v>
      </c>
      <c r="K414" t="s">
        <v>22</v>
      </c>
      <c r="L414">
        <v>1296626400</v>
      </c>
      <c r="M414" s="8">
        <f>(((L414/60)/60)/124) + DATE(1970,1,1)</f>
        <v>28473.629032258064</v>
      </c>
      <c r="N414">
        <v>1297231200</v>
      </c>
      <c r="O414" s="8">
        <f>(((N414/60)/60)/124) + DATE(1970,1,1)</f>
        <v>28474.983870967742</v>
      </c>
      <c r="P414" t="b">
        <v>0</v>
      </c>
      <c r="Q414" t="b">
        <v>0</v>
      </c>
      <c r="R414" t="s">
        <v>60</v>
      </c>
      <c r="S414" t="s">
        <v>2035</v>
      </c>
      <c r="T414" t="s">
        <v>2045</v>
      </c>
    </row>
    <row r="415" spans="1:20" ht="31.2" x14ac:dyDescent="0.3">
      <c r="A415">
        <v>400</v>
      </c>
      <c r="B415" t="s">
        <v>851</v>
      </c>
      <c r="C415" s="3" t="s">
        <v>852</v>
      </c>
      <c r="D415">
        <v>100</v>
      </c>
      <c r="E415">
        <v>2</v>
      </c>
      <c r="F415" s="4" t="s">
        <v>14</v>
      </c>
      <c r="G415" s="4">
        <f>ROUND((E415/D415*100),0)</f>
        <v>2</v>
      </c>
      <c r="H415">
        <v>1</v>
      </c>
      <c r="I415">
        <f>IF(G415=0,0,ROUND((E415/H415),2))</f>
        <v>2</v>
      </c>
      <c r="J415" t="s">
        <v>21</v>
      </c>
      <c r="K415" t="s">
        <v>22</v>
      </c>
      <c r="L415">
        <v>1376629200</v>
      </c>
      <c r="M415" s="8">
        <f>(((L415/60)/60)/124) + DATE(1970,1,1)</f>
        <v>28652.846774193549</v>
      </c>
      <c r="N415">
        <v>1378530000</v>
      </c>
      <c r="O415" s="8">
        <f>(((N415/60)/60)/124) + DATE(1970,1,1)</f>
        <v>28657.104838709678</v>
      </c>
      <c r="P415" t="b">
        <v>0</v>
      </c>
      <c r="Q415" t="b">
        <v>1</v>
      </c>
      <c r="R415" t="s">
        <v>122</v>
      </c>
      <c r="S415" t="s">
        <v>2054</v>
      </c>
      <c r="T415" t="s">
        <v>2055</v>
      </c>
    </row>
    <row r="416" spans="1:20" x14ac:dyDescent="0.3">
      <c r="A416">
        <v>866</v>
      </c>
      <c r="B416" t="s">
        <v>1764</v>
      </c>
      <c r="C416" s="3" t="s">
        <v>1765</v>
      </c>
      <c r="D416">
        <v>182800</v>
      </c>
      <c r="E416">
        <v>79045</v>
      </c>
      <c r="F416" s="4" t="s">
        <v>74</v>
      </c>
      <c r="G416" s="4">
        <f>ROUND((E416/D416*100),0)</f>
        <v>43</v>
      </c>
      <c r="H416">
        <v>898</v>
      </c>
      <c r="I416">
        <f>IF(G416=0,0,ROUND((E416/H416),2))</f>
        <v>88.02</v>
      </c>
      <c r="J416" t="s">
        <v>21</v>
      </c>
      <c r="K416" t="s">
        <v>22</v>
      </c>
      <c r="L416">
        <v>1304830800</v>
      </c>
      <c r="M416" s="8">
        <f>(((L416/60)/60)/124) + DATE(1970,1,1)</f>
        <v>28492.008064516129</v>
      </c>
      <c r="N416">
        <v>1304917200</v>
      </c>
      <c r="O416" s="8">
        <f>(((N416/60)/60)/124) + DATE(1970,1,1)</f>
        <v>28492.201612903227</v>
      </c>
      <c r="P416" t="b">
        <v>0</v>
      </c>
      <c r="Q416" t="b">
        <v>0</v>
      </c>
      <c r="R416" t="s">
        <v>122</v>
      </c>
      <c r="S416" t="s">
        <v>2054</v>
      </c>
      <c r="T416" t="s">
        <v>2055</v>
      </c>
    </row>
    <row r="417" spans="1:20" x14ac:dyDescent="0.3">
      <c r="A417">
        <v>426</v>
      </c>
      <c r="B417" t="s">
        <v>901</v>
      </c>
      <c r="C417" s="3" t="s">
        <v>902</v>
      </c>
      <c r="D417">
        <v>1800</v>
      </c>
      <c r="E417">
        <v>10313</v>
      </c>
      <c r="F417" s="4" t="s">
        <v>20</v>
      </c>
      <c r="G417" s="4">
        <f>ROUND((E417/D417*100),0)</f>
        <v>573</v>
      </c>
      <c r="H417">
        <v>219</v>
      </c>
      <c r="I417">
        <f>IF(G417=0,0,ROUND((E417/H417),2))</f>
        <v>47.09</v>
      </c>
      <c r="J417" t="s">
        <v>21</v>
      </c>
      <c r="K417" t="s">
        <v>22</v>
      </c>
      <c r="L417">
        <v>1361944800</v>
      </c>
      <c r="M417" s="8">
        <f>(((L417/60)/60)/124) + DATE(1970,1,1)</f>
        <v>28619.951612903227</v>
      </c>
      <c r="N417">
        <v>1362549600</v>
      </c>
      <c r="O417" s="8">
        <f>(((N417/60)/60)/124) + DATE(1970,1,1)</f>
        <v>28621.306451612902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x14ac:dyDescent="0.3">
      <c r="A418">
        <v>427</v>
      </c>
      <c r="B418" t="s">
        <v>903</v>
      </c>
      <c r="C418" s="3" t="s">
        <v>904</v>
      </c>
      <c r="D418">
        <v>174500</v>
      </c>
      <c r="E418">
        <v>197018</v>
      </c>
      <c r="F418" s="4" t="s">
        <v>20</v>
      </c>
      <c r="G418" s="4">
        <f>ROUND((E418/D418*100),0)</f>
        <v>113</v>
      </c>
      <c r="H418">
        <v>2526</v>
      </c>
      <c r="I418">
        <f>IF(G418=0,0,ROUND((E418/H418),2))</f>
        <v>78</v>
      </c>
      <c r="J418" t="s">
        <v>21</v>
      </c>
      <c r="K418" t="s">
        <v>22</v>
      </c>
      <c r="L418">
        <v>1410584400</v>
      </c>
      <c r="M418" s="8">
        <f>(((L418/60)/60)/124) + DATE(1970,1,1)</f>
        <v>28728.91129032258</v>
      </c>
      <c r="N418">
        <v>1413349200</v>
      </c>
      <c r="O418" s="8">
        <f>(((N418/60)/60)/124) + DATE(1970,1,1)</f>
        <v>28735.104838709678</v>
      </c>
      <c r="P418" t="b">
        <v>0</v>
      </c>
      <c r="Q418" t="b">
        <v>1</v>
      </c>
      <c r="R418" t="s">
        <v>33</v>
      </c>
      <c r="S418" t="s">
        <v>2039</v>
      </c>
      <c r="T418" t="s">
        <v>2040</v>
      </c>
    </row>
    <row r="419" spans="1:20" x14ac:dyDescent="0.3">
      <c r="A419">
        <v>431</v>
      </c>
      <c r="B419" t="s">
        <v>911</v>
      </c>
      <c r="C419" s="3" t="s">
        <v>912</v>
      </c>
      <c r="D419">
        <v>5100</v>
      </c>
      <c r="E419">
        <v>9817</v>
      </c>
      <c r="F419" s="4" t="s">
        <v>20</v>
      </c>
      <c r="G419" s="4">
        <f>ROUND((E419/D419*100),0)</f>
        <v>192</v>
      </c>
      <c r="H419">
        <v>94</v>
      </c>
      <c r="I419">
        <f>IF(G419=0,0,ROUND((E419/H419),2))</f>
        <v>104.44</v>
      </c>
      <c r="J419" t="s">
        <v>21</v>
      </c>
      <c r="K419" t="s">
        <v>22</v>
      </c>
      <c r="L419">
        <v>1529643600</v>
      </c>
      <c r="M419" s="8">
        <f>(((L419/60)/60)/124) + DATE(1970,1,1)</f>
        <v>28995.620967741936</v>
      </c>
      <c r="N419">
        <v>1531112400</v>
      </c>
      <c r="O419" s="8">
        <f>(((N419/60)/60)/124) + DATE(1970,1,1)</f>
        <v>28998.91129032258</v>
      </c>
      <c r="P419" t="b">
        <v>1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402</v>
      </c>
      <c r="B420" t="s">
        <v>855</v>
      </c>
      <c r="C420" s="3" t="s">
        <v>856</v>
      </c>
      <c r="D420">
        <v>7300</v>
      </c>
      <c r="E420">
        <v>2946</v>
      </c>
      <c r="F420" s="4" t="s">
        <v>14</v>
      </c>
      <c r="G420" s="4">
        <f>ROUND((E420/D420*100),0)</f>
        <v>40</v>
      </c>
      <c r="H420">
        <v>40</v>
      </c>
      <c r="I420">
        <f>IF(G420=0,0,ROUND((E420/H420),2))</f>
        <v>73.650000000000006</v>
      </c>
      <c r="J420" t="s">
        <v>21</v>
      </c>
      <c r="K420" t="s">
        <v>22</v>
      </c>
      <c r="L420">
        <v>1325829600</v>
      </c>
      <c r="M420" s="8">
        <f>(((L420/60)/60)/124) + DATE(1970,1,1)</f>
        <v>28539.048387096773</v>
      </c>
      <c r="N420">
        <v>1329890400</v>
      </c>
      <c r="O420" s="8">
        <f>(((N420/60)/60)/124) + DATE(1970,1,1)</f>
        <v>28548.145161290322</v>
      </c>
      <c r="P420" t="b">
        <v>0</v>
      </c>
      <c r="Q420" t="b">
        <v>1</v>
      </c>
      <c r="R420" t="s">
        <v>100</v>
      </c>
      <c r="S420" t="s">
        <v>2041</v>
      </c>
      <c r="T420" t="s">
        <v>2052</v>
      </c>
    </row>
    <row r="421" spans="1:20" x14ac:dyDescent="0.3">
      <c r="A421">
        <v>403</v>
      </c>
      <c r="B421" t="s">
        <v>857</v>
      </c>
      <c r="C421" s="3" t="s">
        <v>858</v>
      </c>
      <c r="D421">
        <v>195800</v>
      </c>
      <c r="E421">
        <v>168820</v>
      </c>
      <c r="F421" s="4" t="s">
        <v>14</v>
      </c>
      <c r="G421" s="4">
        <f>ROUND((E421/D421*100),0)</f>
        <v>86</v>
      </c>
      <c r="H421">
        <v>3015</v>
      </c>
      <c r="I421">
        <f>IF(G421=0,0,ROUND((E421/H421),2))</f>
        <v>55.99</v>
      </c>
      <c r="J421" t="s">
        <v>15</v>
      </c>
      <c r="K421" t="s">
        <v>16</v>
      </c>
      <c r="L421">
        <v>1273640400</v>
      </c>
      <c r="M421" s="8">
        <f>(((L421/60)/60)/124) + DATE(1970,1,1)</f>
        <v>28422.137096774193</v>
      </c>
      <c r="N421">
        <v>1276750800</v>
      </c>
      <c r="O421" s="8">
        <f>(((N421/60)/60)/124) + DATE(1970,1,1)</f>
        <v>28429.104838709678</v>
      </c>
      <c r="P421" t="b">
        <v>0</v>
      </c>
      <c r="Q421" t="b">
        <v>1</v>
      </c>
      <c r="R421" t="s">
        <v>33</v>
      </c>
      <c r="S421" t="s">
        <v>2039</v>
      </c>
      <c r="T421" t="s">
        <v>2040</v>
      </c>
    </row>
    <row r="422" spans="1:20" x14ac:dyDescent="0.3">
      <c r="A422">
        <v>435</v>
      </c>
      <c r="B422" t="s">
        <v>919</v>
      </c>
      <c r="C422" s="3" t="s">
        <v>920</v>
      </c>
      <c r="D422">
        <v>152400</v>
      </c>
      <c r="E422">
        <v>178120</v>
      </c>
      <c r="F422" s="4" t="s">
        <v>20</v>
      </c>
      <c r="G422" s="4">
        <f>ROUND((E422/D422*100),0)</f>
        <v>117</v>
      </c>
      <c r="H422">
        <v>1713</v>
      </c>
      <c r="I422">
        <f>IF(G422=0,0,ROUND((E422/H422),2))</f>
        <v>103.98</v>
      </c>
      <c r="J422" t="s">
        <v>107</v>
      </c>
      <c r="K422" t="s">
        <v>108</v>
      </c>
      <c r="L422">
        <v>1418623200</v>
      </c>
      <c r="M422" s="8">
        <f>(((L422/60)/60)/124) + DATE(1970,1,1)</f>
        <v>28746.919354838708</v>
      </c>
      <c r="N422">
        <v>1419660000</v>
      </c>
      <c r="O422" s="8">
        <f>(((N422/60)/60)/124) + DATE(1970,1,1)</f>
        <v>28749.241935483871</v>
      </c>
      <c r="P422" t="b">
        <v>0</v>
      </c>
      <c r="Q422" t="b">
        <v>1</v>
      </c>
      <c r="R422" t="s">
        <v>33</v>
      </c>
      <c r="S422" t="s">
        <v>2039</v>
      </c>
      <c r="T422" t="s">
        <v>2040</v>
      </c>
    </row>
    <row r="423" spans="1:20" x14ac:dyDescent="0.3">
      <c r="A423">
        <v>436</v>
      </c>
      <c r="B423" t="s">
        <v>921</v>
      </c>
      <c r="C423" s="3" t="s">
        <v>922</v>
      </c>
      <c r="D423">
        <v>1300</v>
      </c>
      <c r="E423">
        <v>13678</v>
      </c>
      <c r="F423" s="4" t="s">
        <v>20</v>
      </c>
      <c r="G423" s="4">
        <f>ROUND((E423/D423*100),0)</f>
        <v>1052</v>
      </c>
      <c r="H423">
        <v>249</v>
      </c>
      <c r="I423">
        <f>IF(G423=0,0,ROUND((E423/H423),2))</f>
        <v>54.93</v>
      </c>
      <c r="J423" t="s">
        <v>21</v>
      </c>
      <c r="K423" t="s">
        <v>22</v>
      </c>
      <c r="L423">
        <v>1555736400</v>
      </c>
      <c r="M423" s="8">
        <f>(((L423/60)/60)/124) + DATE(1970,1,1)</f>
        <v>29054.072580645163</v>
      </c>
      <c r="N423">
        <v>1555822800</v>
      </c>
      <c r="O423" s="8">
        <f>(((N423/60)/60)/124) + DATE(1970,1,1)</f>
        <v>29054.266129032258</v>
      </c>
      <c r="P423" t="b">
        <v>0</v>
      </c>
      <c r="Q423" t="b">
        <v>0</v>
      </c>
      <c r="R423" t="s">
        <v>159</v>
      </c>
      <c r="S423" t="s">
        <v>2035</v>
      </c>
      <c r="T423" t="s">
        <v>2058</v>
      </c>
    </row>
    <row r="424" spans="1:20" x14ac:dyDescent="0.3">
      <c r="A424">
        <v>405</v>
      </c>
      <c r="B424" t="s">
        <v>861</v>
      </c>
      <c r="C424" s="3" t="s">
        <v>862</v>
      </c>
      <c r="D424">
        <v>29600</v>
      </c>
      <c r="E424">
        <v>26527</v>
      </c>
      <c r="F424" s="4" t="s">
        <v>14</v>
      </c>
      <c r="G424" s="4">
        <f>ROUND((E424/D424*100),0)</f>
        <v>90</v>
      </c>
      <c r="H424">
        <v>435</v>
      </c>
      <c r="I424">
        <f>IF(G424=0,0,ROUND((E424/H424),2))</f>
        <v>60.98</v>
      </c>
      <c r="J424" t="s">
        <v>21</v>
      </c>
      <c r="K424" t="s">
        <v>22</v>
      </c>
      <c r="L424">
        <v>1528088400</v>
      </c>
      <c r="M424" s="8">
        <f>(((L424/60)/60)/124) + DATE(1970,1,1)</f>
        <v>28992.137096774193</v>
      </c>
      <c r="N424">
        <v>1532408400</v>
      </c>
      <c r="O424" s="8">
        <f>(((N424/60)/60)/124) + DATE(1970,1,1)</f>
        <v>29001.81451612903</v>
      </c>
      <c r="P424" t="b">
        <v>0</v>
      </c>
      <c r="Q424" t="b">
        <v>0</v>
      </c>
      <c r="R424" t="s">
        <v>33</v>
      </c>
      <c r="S424" t="s">
        <v>2039</v>
      </c>
      <c r="T424" t="s">
        <v>2040</v>
      </c>
    </row>
    <row r="425" spans="1:20" x14ac:dyDescent="0.3">
      <c r="A425">
        <v>437</v>
      </c>
      <c r="B425" t="s">
        <v>923</v>
      </c>
      <c r="C425" s="3" t="s">
        <v>924</v>
      </c>
      <c r="D425">
        <v>8100</v>
      </c>
      <c r="E425">
        <v>9969</v>
      </c>
      <c r="F425" s="4" t="s">
        <v>20</v>
      </c>
      <c r="G425" s="4">
        <f>ROUND((E425/D425*100),0)</f>
        <v>123</v>
      </c>
      <c r="H425">
        <v>192</v>
      </c>
      <c r="I425">
        <f>IF(G425=0,0,ROUND((E425/H425),2))</f>
        <v>51.92</v>
      </c>
      <c r="J425" t="s">
        <v>21</v>
      </c>
      <c r="K425" t="s">
        <v>22</v>
      </c>
      <c r="L425">
        <v>1442120400</v>
      </c>
      <c r="M425" s="8">
        <f>(((L425/60)/60)/124) + DATE(1970,1,1)</f>
        <v>28799.556451612902</v>
      </c>
      <c r="N425">
        <v>1442379600</v>
      </c>
      <c r="O425" s="8">
        <f>(((N425/60)/60)/124) + DATE(1970,1,1)</f>
        <v>28800.137096774193</v>
      </c>
      <c r="P425" t="b">
        <v>0</v>
      </c>
      <c r="Q425" t="b">
        <v>1</v>
      </c>
      <c r="R425" t="s">
        <v>71</v>
      </c>
      <c r="S425" t="s">
        <v>2041</v>
      </c>
      <c r="T425" t="s">
        <v>2049</v>
      </c>
    </row>
    <row r="426" spans="1:20" ht="31.2" x14ac:dyDescent="0.3">
      <c r="A426">
        <v>438</v>
      </c>
      <c r="B426" t="s">
        <v>925</v>
      </c>
      <c r="C426" s="3" t="s">
        <v>926</v>
      </c>
      <c r="D426">
        <v>8300</v>
      </c>
      <c r="E426">
        <v>14827</v>
      </c>
      <c r="F426" s="4" t="s">
        <v>20</v>
      </c>
      <c r="G426" s="4">
        <f>ROUND((E426/D426*100),0)</f>
        <v>179</v>
      </c>
      <c r="H426">
        <v>247</v>
      </c>
      <c r="I426">
        <f>IF(G426=0,0,ROUND((E426/H426),2))</f>
        <v>60.03</v>
      </c>
      <c r="J426" t="s">
        <v>21</v>
      </c>
      <c r="K426" t="s">
        <v>22</v>
      </c>
      <c r="L426">
        <v>1362376800</v>
      </c>
      <c r="M426" s="8">
        <f>(((L426/60)/60)/124) + DATE(1970,1,1)</f>
        <v>28620.919354838708</v>
      </c>
      <c r="N426">
        <v>1364965200</v>
      </c>
      <c r="O426" s="8">
        <f>(((N426/60)/60)/124) + DATE(1970,1,1)</f>
        <v>28626.717741935485</v>
      </c>
      <c r="P426" t="b">
        <v>0</v>
      </c>
      <c r="Q426" t="b">
        <v>0</v>
      </c>
      <c r="R426" t="s">
        <v>33</v>
      </c>
      <c r="S426" t="s">
        <v>2039</v>
      </c>
      <c r="T426" t="s">
        <v>2040</v>
      </c>
    </row>
    <row r="427" spans="1:20" x14ac:dyDescent="0.3">
      <c r="A427">
        <v>439</v>
      </c>
      <c r="B427" t="s">
        <v>927</v>
      </c>
      <c r="C427" s="3" t="s">
        <v>928</v>
      </c>
      <c r="D427">
        <v>28400</v>
      </c>
      <c r="E427">
        <v>100900</v>
      </c>
      <c r="F427" s="4" t="s">
        <v>20</v>
      </c>
      <c r="G427" s="4">
        <f>ROUND((E427/D427*100),0)</f>
        <v>355</v>
      </c>
      <c r="H427">
        <v>2293</v>
      </c>
      <c r="I427">
        <f>IF(G427=0,0,ROUND((E427/H427),2))</f>
        <v>44</v>
      </c>
      <c r="J427" t="s">
        <v>21</v>
      </c>
      <c r="K427" t="s">
        <v>22</v>
      </c>
      <c r="L427">
        <v>1478408400</v>
      </c>
      <c r="M427" s="8">
        <f>(((L427/60)/60)/124) + DATE(1970,1,1)</f>
        <v>28880.846774193549</v>
      </c>
      <c r="N427">
        <v>1479016800</v>
      </c>
      <c r="O427" s="8">
        <f>(((N427/60)/60)/124) + DATE(1970,1,1)</f>
        <v>28882.209677419356</v>
      </c>
      <c r="P427" t="b">
        <v>0</v>
      </c>
      <c r="Q427" t="b">
        <v>0</v>
      </c>
      <c r="R427" t="s">
        <v>474</v>
      </c>
      <c r="S427" t="s">
        <v>2041</v>
      </c>
      <c r="T427" t="s">
        <v>2063</v>
      </c>
    </row>
    <row r="428" spans="1:20" x14ac:dyDescent="0.3">
      <c r="A428">
        <v>440</v>
      </c>
      <c r="B428" t="s">
        <v>929</v>
      </c>
      <c r="C428" s="3" t="s">
        <v>930</v>
      </c>
      <c r="D428">
        <v>102500</v>
      </c>
      <c r="E428">
        <v>165954</v>
      </c>
      <c r="F428" s="4" t="s">
        <v>20</v>
      </c>
      <c r="G428" s="4">
        <f>ROUND((E428/D428*100),0)</f>
        <v>162</v>
      </c>
      <c r="H428">
        <v>3131</v>
      </c>
      <c r="I428">
        <f>IF(G428=0,0,ROUND((E428/H428),2))</f>
        <v>53</v>
      </c>
      <c r="J428" t="s">
        <v>21</v>
      </c>
      <c r="K428" t="s">
        <v>22</v>
      </c>
      <c r="L428">
        <v>1498798800</v>
      </c>
      <c r="M428" s="8">
        <f>(((L428/60)/60)/124) + DATE(1970,1,1)</f>
        <v>28926.524193548386</v>
      </c>
      <c r="N428">
        <v>1499662800</v>
      </c>
      <c r="O428" s="8">
        <f>(((N428/60)/60)/124) + DATE(1970,1,1)</f>
        <v>28928.459677419356</v>
      </c>
      <c r="P428" t="b">
        <v>0</v>
      </c>
      <c r="Q428" t="b">
        <v>0</v>
      </c>
      <c r="R428" t="s">
        <v>269</v>
      </c>
      <c r="S428" t="s">
        <v>2041</v>
      </c>
      <c r="T428" t="s">
        <v>2060</v>
      </c>
    </row>
    <row r="429" spans="1:20" x14ac:dyDescent="0.3">
      <c r="A429">
        <v>409</v>
      </c>
      <c r="B429" t="s">
        <v>243</v>
      </c>
      <c r="C429" s="3" t="s">
        <v>869</v>
      </c>
      <c r="D429">
        <v>135600</v>
      </c>
      <c r="E429">
        <v>62804</v>
      </c>
      <c r="F429" s="4" t="s">
        <v>14</v>
      </c>
      <c r="G429" s="4">
        <f>ROUND((E429/D429*100),0)</f>
        <v>46</v>
      </c>
      <c r="H429">
        <v>714</v>
      </c>
      <c r="I429">
        <f>IF(G429=0,0,ROUND((E429/H429),2))</f>
        <v>87.96</v>
      </c>
      <c r="J429" t="s">
        <v>21</v>
      </c>
      <c r="K429" t="s">
        <v>22</v>
      </c>
      <c r="L429">
        <v>1492491600</v>
      </c>
      <c r="M429" s="8">
        <f>(((L429/60)/60)/124) + DATE(1970,1,1)</f>
        <v>28912.395161290322</v>
      </c>
      <c r="N429">
        <v>1492837200</v>
      </c>
      <c r="O429" s="8">
        <f>(((N429/60)/60)/124) + DATE(1970,1,1)</f>
        <v>28913.169354838708</v>
      </c>
      <c r="P429" t="b">
        <v>0</v>
      </c>
      <c r="Q429" t="b">
        <v>0</v>
      </c>
      <c r="R429" t="s">
        <v>23</v>
      </c>
      <c r="S429" t="s">
        <v>2035</v>
      </c>
      <c r="T429" t="s">
        <v>2036</v>
      </c>
    </row>
    <row r="430" spans="1:20" x14ac:dyDescent="0.3">
      <c r="A430">
        <v>442</v>
      </c>
      <c r="B430" t="s">
        <v>933</v>
      </c>
      <c r="C430" s="3" t="s">
        <v>934</v>
      </c>
      <c r="D430">
        <v>5400</v>
      </c>
      <c r="E430">
        <v>10731</v>
      </c>
      <c r="F430" s="4" t="s">
        <v>20</v>
      </c>
      <c r="G430" s="4">
        <f>ROUND((E430/D430*100),0)</f>
        <v>199</v>
      </c>
      <c r="H430">
        <v>143</v>
      </c>
      <c r="I430">
        <f>IF(G430=0,0,ROUND((E430/H430),2))</f>
        <v>75.040000000000006</v>
      </c>
      <c r="J430" t="s">
        <v>107</v>
      </c>
      <c r="K430" t="s">
        <v>108</v>
      </c>
      <c r="L430">
        <v>1504328400</v>
      </c>
      <c r="M430" s="8">
        <f>(((L430/60)/60)/124) + DATE(1970,1,1)</f>
        <v>28938.91129032258</v>
      </c>
      <c r="N430">
        <v>1505710800</v>
      </c>
      <c r="O430" s="8">
        <f>(((N430/60)/60)/124) + DATE(1970,1,1)</f>
        <v>28942.008064516129</v>
      </c>
      <c r="P430" t="b">
        <v>0</v>
      </c>
      <c r="Q430" t="b">
        <v>0</v>
      </c>
      <c r="R430" t="s">
        <v>33</v>
      </c>
      <c r="S430" t="s">
        <v>2039</v>
      </c>
      <c r="T430" t="s">
        <v>2040</v>
      </c>
    </row>
    <row r="431" spans="1:20" x14ac:dyDescent="0.3">
      <c r="A431">
        <v>444</v>
      </c>
      <c r="B431" t="s">
        <v>748</v>
      </c>
      <c r="C431" s="3" t="s">
        <v>937</v>
      </c>
      <c r="D431">
        <v>6200</v>
      </c>
      <c r="E431">
        <v>10938</v>
      </c>
      <c r="F431" s="4" t="s">
        <v>20</v>
      </c>
      <c r="G431" s="4">
        <f>ROUND((E431/D431*100),0)</f>
        <v>176</v>
      </c>
      <c r="H431">
        <v>296</v>
      </c>
      <c r="I431">
        <f>IF(G431=0,0,ROUND((E431/H431),2))</f>
        <v>36.950000000000003</v>
      </c>
      <c r="J431" t="s">
        <v>21</v>
      </c>
      <c r="K431" t="s">
        <v>22</v>
      </c>
      <c r="L431">
        <v>1311483600</v>
      </c>
      <c r="M431" s="8">
        <f>(((L431/60)/60)/124) + DATE(1970,1,1)</f>
        <v>28506.91129032258</v>
      </c>
      <c r="N431">
        <v>1311656400</v>
      </c>
      <c r="O431" s="8">
        <f>(((N431/60)/60)/124) + DATE(1970,1,1)</f>
        <v>28507.298387096773</v>
      </c>
      <c r="P431" t="b">
        <v>0</v>
      </c>
      <c r="Q431" t="b">
        <v>1</v>
      </c>
      <c r="R431" t="s">
        <v>60</v>
      </c>
      <c r="S431" t="s">
        <v>2035</v>
      </c>
      <c r="T431" t="s">
        <v>2045</v>
      </c>
    </row>
    <row r="432" spans="1:20" x14ac:dyDescent="0.3">
      <c r="A432">
        <v>414</v>
      </c>
      <c r="B432" t="s">
        <v>878</v>
      </c>
      <c r="C432" s="3" t="s">
        <v>879</v>
      </c>
      <c r="D432">
        <v>188200</v>
      </c>
      <c r="E432">
        <v>159405</v>
      </c>
      <c r="F432" s="4" t="s">
        <v>14</v>
      </c>
      <c r="G432" s="4">
        <f>ROUND((E432/D432*100),0)</f>
        <v>85</v>
      </c>
      <c r="H432">
        <v>5497</v>
      </c>
      <c r="I432">
        <f>IF(G432=0,0,ROUND((E432/H432),2))</f>
        <v>29</v>
      </c>
      <c r="J432" t="s">
        <v>21</v>
      </c>
      <c r="K432" t="s">
        <v>22</v>
      </c>
      <c r="L432">
        <v>1271739600</v>
      </c>
      <c r="M432" s="8">
        <f>(((L432/60)/60)/124) + DATE(1970,1,1)</f>
        <v>28417.879032258064</v>
      </c>
      <c r="N432">
        <v>1272430800</v>
      </c>
      <c r="O432" s="8">
        <f>(((N432/60)/60)/124) + DATE(1970,1,1)</f>
        <v>28419.427419354837</v>
      </c>
      <c r="P432" t="b">
        <v>0</v>
      </c>
      <c r="Q432" t="b">
        <v>1</v>
      </c>
      <c r="R432" t="s">
        <v>17</v>
      </c>
      <c r="S432" t="s">
        <v>2033</v>
      </c>
      <c r="T432" t="s">
        <v>2034</v>
      </c>
    </row>
    <row r="433" spans="1:20" x14ac:dyDescent="0.3">
      <c r="A433">
        <v>415</v>
      </c>
      <c r="B433" t="s">
        <v>880</v>
      </c>
      <c r="C433" s="3" t="s">
        <v>881</v>
      </c>
      <c r="D433">
        <v>113500</v>
      </c>
      <c r="E433">
        <v>12552</v>
      </c>
      <c r="F433" s="4" t="s">
        <v>14</v>
      </c>
      <c r="G433" s="4">
        <f>ROUND((E433/D433*100),0)</f>
        <v>11</v>
      </c>
      <c r="H433">
        <v>418</v>
      </c>
      <c r="I433">
        <f>IF(G433=0,0,ROUND((E433/H433),2))</f>
        <v>30.03</v>
      </c>
      <c r="J433" t="s">
        <v>21</v>
      </c>
      <c r="K433" t="s">
        <v>22</v>
      </c>
      <c r="L433">
        <v>1326434400</v>
      </c>
      <c r="M433" s="8">
        <f>(((L433/60)/60)/124) + DATE(1970,1,1)</f>
        <v>28540.403225806451</v>
      </c>
      <c r="N433">
        <v>1327903200</v>
      </c>
      <c r="O433" s="8">
        <f>(((N433/60)/60)/124) + DATE(1970,1,1)</f>
        <v>28543.693548387098</v>
      </c>
      <c r="P433" t="b">
        <v>0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">
      <c r="A434">
        <v>18</v>
      </c>
      <c r="B434" t="s">
        <v>72</v>
      </c>
      <c r="C434" s="3" t="s">
        <v>73</v>
      </c>
      <c r="D434">
        <v>9100</v>
      </c>
      <c r="E434">
        <v>6089</v>
      </c>
      <c r="F434" s="4" t="s">
        <v>74</v>
      </c>
      <c r="G434" s="4">
        <f>ROUND((E434/D434*100),0)</f>
        <v>67</v>
      </c>
      <c r="H434">
        <v>135</v>
      </c>
      <c r="I434">
        <f>IF(G434=0,0,ROUND((E434/H434),2))</f>
        <v>45.1</v>
      </c>
      <c r="J434" t="s">
        <v>21</v>
      </c>
      <c r="K434" t="s">
        <v>22</v>
      </c>
      <c r="L434">
        <v>1536382800</v>
      </c>
      <c r="M434" s="8">
        <f>(((L434/60)/60)/124) + DATE(1970,1,1)</f>
        <v>29010.717741935485</v>
      </c>
      <c r="N434">
        <v>1537074000</v>
      </c>
      <c r="O434" s="8">
        <f>(((N434/60)/60)/124) + DATE(1970,1,1)</f>
        <v>29012.266129032258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31.2" x14ac:dyDescent="0.3">
      <c r="A435">
        <v>445</v>
      </c>
      <c r="B435" t="s">
        <v>938</v>
      </c>
      <c r="C435" s="3" t="s">
        <v>939</v>
      </c>
      <c r="D435">
        <v>2100</v>
      </c>
      <c r="E435">
        <v>10739</v>
      </c>
      <c r="F435" s="4" t="s">
        <v>20</v>
      </c>
      <c r="G435" s="4">
        <f>ROUND((E435/D435*100),0)</f>
        <v>511</v>
      </c>
      <c r="H435">
        <v>170</v>
      </c>
      <c r="I435">
        <f>IF(G435=0,0,ROUND((E435/H435),2))</f>
        <v>63.17</v>
      </c>
      <c r="J435" t="s">
        <v>21</v>
      </c>
      <c r="K435" t="s">
        <v>22</v>
      </c>
      <c r="L435">
        <v>1291356000</v>
      </c>
      <c r="M435" s="8">
        <f>(((L435/60)/60)/124) + DATE(1970,1,1)</f>
        <v>28461.822580645163</v>
      </c>
      <c r="N435">
        <v>1293170400</v>
      </c>
      <c r="O435" s="8">
        <f>(((N435/60)/60)/124) + DATE(1970,1,1)</f>
        <v>28465.887096774193</v>
      </c>
      <c r="P435" t="b">
        <v>0</v>
      </c>
      <c r="Q435" t="b">
        <v>1</v>
      </c>
      <c r="R435" t="s">
        <v>33</v>
      </c>
      <c r="S435" t="s">
        <v>2039</v>
      </c>
      <c r="T435" t="s">
        <v>2040</v>
      </c>
    </row>
    <row r="436" spans="1:20" ht="31.2" x14ac:dyDescent="0.3">
      <c r="A436">
        <v>416</v>
      </c>
      <c r="B436" t="s">
        <v>882</v>
      </c>
      <c r="C436" s="3" t="s">
        <v>883</v>
      </c>
      <c r="D436">
        <v>134600</v>
      </c>
      <c r="E436">
        <v>59007</v>
      </c>
      <c r="F436" s="4" t="s">
        <v>14</v>
      </c>
      <c r="G436" s="4">
        <f>ROUND((E436/D436*100),0)</f>
        <v>44</v>
      </c>
      <c r="H436">
        <v>1439</v>
      </c>
      <c r="I436">
        <f>IF(G436=0,0,ROUND((E436/H436),2))</f>
        <v>41.01</v>
      </c>
      <c r="J436" t="s">
        <v>21</v>
      </c>
      <c r="K436" t="s">
        <v>22</v>
      </c>
      <c r="L436">
        <v>1295244000</v>
      </c>
      <c r="M436" s="8">
        <f>(((L436/60)/60)/124) + DATE(1970,1,1)</f>
        <v>28470.532258064515</v>
      </c>
      <c r="N436">
        <v>1296021600</v>
      </c>
      <c r="O436" s="8">
        <f>(((N436/60)/60)/124) + DATE(1970,1,1)</f>
        <v>28472.274193548386</v>
      </c>
      <c r="P436" t="b">
        <v>0</v>
      </c>
      <c r="Q436" t="b">
        <v>1</v>
      </c>
      <c r="R436" t="s">
        <v>42</v>
      </c>
      <c r="S436" t="s">
        <v>2041</v>
      </c>
      <c r="T436" t="s">
        <v>2042</v>
      </c>
    </row>
    <row r="437" spans="1:20" x14ac:dyDescent="0.3">
      <c r="A437">
        <v>449</v>
      </c>
      <c r="B437" t="s">
        <v>946</v>
      </c>
      <c r="C437" s="3" t="s">
        <v>947</v>
      </c>
      <c r="D437">
        <v>900</v>
      </c>
      <c r="E437">
        <v>8703</v>
      </c>
      <c r="F437" s="4" t="s">
        <v>20</v>
      </c>
      <c r="G437" s="4">
        <f>ROUND((E437/D437*100),0)</f>
        <v>967</v>
      </c>
      <c r="H437">
        <v>86</v>
      </c>
      <c r="I437">
        <f>IF(G437=0,0,ROUND((E437/H437),2))</f>
        <v>101.2</v>
      </c>
      <c r="J437" t="s">
        <v>36</v>
      </c>
      <c r="K437" t="s">
        <v>37</v>
      </c>
      <c r="L437">
        <v>1551852000</v>
      </c>
      <c r="M437" s="8">
        <f>(((L437/60)/60)/124) + DATE(1970,1,1)</f>
        <v>29045.370967741936</v>
      </c>
      <c r="N437">
        <v>1553317200</v>
      </c>
      <c r="O437" s="8">
        <f>(((N437/60)/60)/124) + DATE(1970,1,1)</f>
        <v>29048.653225806451</v>
      </c>
      <c r="P437" t="b">
        <v>0</v>
      </c>
      <c r="Q437" t="b">
        <v>0</v>
      </c>
      <c r="R437" t="s">
        <v>89</v>
      </c>
      <c r="S437" t="s">
        <v>2050</v>
      </c>
      <c r="T437" t="s">
        <v>2051</v>
      </c>
    </row>
    <row r="438" spans="1:20" ht="31.2" x14ac:dyDescent="0.3">
      <c r="A438">
        <v>726</v>
      </c>
      <c r="B438" t="s">
        <v>1490</v>
      </c>
      <c r="C438" s="3" t="s">
        <v>1491</v>
      </c>
      <c r="D438">
        <v>54300</v>
      </c>
      <c r="E438">
        <v>48227</v>
      </c>
      <c r="F438" s="4" t="s">
        <v>74</v>
      </c>
      <c r="G438" s="4">
        <f>ROUND((E438/D438*100),0)</f>
        <v>89</v>
      </c>
      <c r="H438">
        <v>524</v>
      </c>
      <c r="I438">
        <f>IF(G438=0,0,ROUND((E438/H438),2))</f>
        <v>92.04</v>
      </c>
      <c r="J438" t="s">
        <v>21</v>
      </c>
      <c r="K438" t="s">
        <v>22</v>
      </c>
      <c r="L438">
        <v>1287982800</v>
      </c>
      <c r="M438" s="8">
        <f>(((L438/60)/60)/124) + DATE(1970,1,1)</f>
        <v>28454.266129032258</v>
      </c>
      <c r="N438">
        <v>1288501200</v>
      </c>
      <c r="O438" s="8">
        <f>(((N438/60)/60)/124) + DATE(1970,1,1)</f>
        <v>28455.427419354837</v>
      </c>
      <c r="P438" t="b">
        <v>0</v>
      </c>
      <c r="Q438" t="b">
        <v>1</v>
      </c>
      <c r="R438" t="s">
        <v>33</v>
      </c>
      <c r="S438" t="s">
        <v>2039</v>
      </c>
      <c r="T438" t="s">
        <v>2040</v>
      </c>
    </row>
    <row r="439" spans="1:20" x14ac:dyDescent="0.3">
      <c r="A439">
        <v>451</v>
      </c>
      <c r="B439" t="s">
        <v>950</v>
      </c>
      <c r="C439" s="3" t="s">
        <v>951</v>
      </c>
      <c r="D439">
        <v>148400</v>
      </c>
      <c r="E439">
        <v>182302</v>
      </c>
      <c r="F439" s="4" t="s">
        <v>20</v>
      </c>
      <c r="G439" s="4">
        <f>ROUND((E439/D439*100),0)</f>
        <v>123</v>
      </c>
      <c r="H439">
        <v>6286</v>
      </c>
      <c r="I439">
        <f>IF(G439=0,0,ROUND((E439/H439),2))</f>
        <v>29</v>
      </c>
      <c r="J439" t="s">
        <v>21</v>
      </c>
      <c r="K439" t="s">
        <v>22</v>
      </c>
      <c r="L439">
        <v>1500440400</v>
      </c>
      <c r="M439" s="8">
        <f>(((L439/60)/60)/124) + DATE(1970,1,1)</f>
        <v>28930.201612903227</v>
      </c>
      <c r="N439">
        <v>1503118800</v>
      </c>
      <c r="O439" s="8">
        <f>(((N439/60)/60)/124) + DATE(1970,1,1)</f>
        <v>28936.201612903227</v>
      </c>
      <c r="P439" t="b">
        <v>0</v>
      </c>
      <c r="Q439" t="b">
        <v>0</v>
      </c>
      <c r="R439" t="s">
        <v>23</v>
      </c>
      <c r="S439" t="s">
        <v>2035</v>
      </c>
      <c r="T439" t="s">
        <v>2036</v>
      </c>
    </row>
    <row r="440" spans="1:20" x14ac:dyDescent="0.3">
      <c r="A440">
        <v>455</v>
      </c>
      <c r="B440" t="s">
        <v>958</v>
      </c>
      <c r="C440" s="3" t="s">
        <v>959</v>
      </c>
      <c r="D440">
        <v>116500</v>
      </c>
      <c r="E440">
        <v>137904</v>
      </c>
      <c r="F440" s="4" t="s">
        <v>20</v>
      </c>
      <c r="G440" s="4">
        <f>ROUND((E440/D440*100),0)</f>
        <v>118</v>
      </c>
      <c r="H440">
        <v>3727</v>
      </c>
      <c r="I440">
        <f>IF(G440=0,0,ROUND((E440/H440),2))</f>
        <v>37</v>
      </c>
      <c r="J440" t="s">
        <v>21</v>
      </c>
      <c r="K440" t="s">
        <v>22</v>
      </c>
      <c r="L440">
        <v>1316754000</v>
      </c>
      <c r="M440" s="8">
        <f>(((L440/60)/60)/124) + DATE(1970,1,1)</f>
        <v>28518.717741935485</v>
      </c>
      <c r="N440">
        <v>1318741200</v>
      </c>
      <c r="O440" s="8">
        <f>(((N440/60)/60)/124) + DATE(1970,1,1)</f>
        <v>28523.169354838708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417</v>
      </c>
      <c r="B441" t="s">
        <v>884</v>
      </c>
      <c r="C441" s="3" t="s">
        <v>885</v>
      </c>
      <c r="D441">
        <v>1700</v>
      </c>
      <c r="E441">
        <v>943</v>
      </c>
      <c r="F441" s="4" t="s">
        <v>14</v>
      </c>
      <c r="G441" s="4">
        <f>ROUND((E441/D441*100),0)</f>
        <v>55</v>
      </c>
      <c r="H441">
        <v>15</v>
      </c>
      <c r="I441">
        <f>IF(G441=0,0,ROUND((E441/H441),2))</f>
        <v>62.87</v>
      </c>
      <c r="J441" t="s">
        <v>21</v>
      </c>
      <c r="K441" t="s">
        <v>22</v>
      </c>
      <c r="L441">
        <v>1541221200</v>
      </c>
      <c r="M441" s="8">
        <f>(((L441/60)/60)/124) + DATE(1970,1,1)</f>
        <v>29021.556451612902</v>
      </c>
      <c r="N441">
        <v>1543298400</v>
      </c>
      <c r="O441" s="8">
        <f>(((N441/60)/60)/124) + DATE(1970,1,1)</f>
        <v>29026.209677419356</v>
      </c>
      <c r="P441" t="b">
        <v>0</v>
      </c>
      <c r="Q441" t="b">
        <v>0</v>
      </c>
      <c r="R441" t="s">
        <v>33</v>
      </c>
      <c r="S441" t="s">
        <v>2039</v>
      </c>
      <c r="T441" t="s">
        <v>2040</v>
      </c>
    </row>
    <row r="442" spans="1:20" x14ac:dyDescent="0.3">
      <c r="A442">
        <v>418</v>
      </c>
      <c r="B442" t="s">
        <v>105</v>
      </c>
      <c r="C442" s="3" t="s">
        <v>886</v>
      </c>
      <c r="D442">
        <v>163700</v>
      </c>
      <c r="E442">
        <v>93963</v>
      </c>
      <c r="F442" s="4" t="s">
        <v>14</v>
      </c>
      <c r="G442" s="4">
        <f>ROUND((E442/D442*100),0)</f>
        <v>57</v>
      </c>
      <c r="H442">
        <v>1999</v>
      </c>
      <c r="I442">
        <f>IF(G442=0,0,ROUND((E442/H442),2))</f>
        <v>47.01</v>
      </c>
      <c r="J442" t="s">
        <v>15</v>
      </c>
      <c r="K442" t="s">
        <v>16</v>
      </c>
      <c r="L442">
        <v>1336280400</v>
      </c>
      <c r="M442" s="8">
        <f>(((L442/60)/60)/124) + DATE(1970,1,1)</f>
        <v>28562.459677419356</v>
      </c>
      <c r="N442">
        <v>1336366800</v>
      </c>
      <c r="O442" s="8">
        <f>(((N442/60)/60)/124) + DATE(1970,1,1)</f>
        <v>28562.653225806451</v>
      </c>
      <c r="P442" t="b">
        <v>0</v>
      </c>
      <c r="Q442" t="b">
        <v>0</v>
      </c>
      <c r="R442" t="s">
        <v>42</v>
      </c>
      <c r="S442" t="s">
        <v>2041</v>
      </c>
      <c r="T442" t="s">
        <v>2042</v>
      </c>
    </row>
    <row r="443" spans="1:20" ht="31.2" x14ac:dyDescent="0.3">
      <c r="A443">
        <v>456</v>
      </c>
      <c r="B443" t="s">
        <v>960</v>
      </c>
      <c r="C443" s="3" t="s">
        <v>961</v>
      </c>
      <c r="D443">
        <v>146400</v>
      </c>
      <c r="E443">
        <v>152438</v>
      </c>
      <c r="F443" s="4" t="s">
        <v>20</v>
      </c>
      <c r="G443" s="4">
        <f>ROUND((E443/D443*100),0)</f>
        <v>104</v>
      </c>
      <c r="H443">
        <v>1605</v>
      </c>
      <c r="I443">
        <f>IF(G443=0,0,ROUND((E443/H443),2))</f>
        <v>94.98</v>
      </c>
      <c r="J443" t="s">
        <v>21</v>
      </c>
      <c r="K443" t="s">
        <v>22</v>
      </c>
      <c r="L443">
        <v>1518242400</v>
      </c>
      <c r="M443" s="8">
        <f>(((L443/60)/60)/124) + DATE(1970,1,1)</f>
        <v>28970.080645161292</v>
      </c>
      <c r="N443">
        <v>1518242400</v>
      </c>
      <c r="O443" s="8">
        <f>(((N443/60)/60)/124) + DATE(1970,1,1)</f>
        <v>28970.080645161292</v>
      </c>
      <c r="P443" t="b">
        <v>0</v>
      </c>
      <c r="Q443" t="b">
        <v>1</v>
      </c>
      <c r="R443" t="s">
        <v>60</v>
      </c>
      <c r="S443" t="s">
        <v>2035</v>
      </c>
      <c r="T443" t="s">
        <v>2045</v>
      </c>
    </row>
    <row r="444" spans="1:20" x14ac:dyDescent="0.3">
      <c r="A444">
        <v>458</v>
      </c>
      <c r="B444" t="s">
        <v>964</v>
      </c>
      <c r="C444" s="3" t="s">
        <v>965</v>
      </c>
      <c r="D444">
        <v>33800</v>
      </c>
      <c r="E444">
        <v>118706</v>
      </c>
      <c r="F444" s="4" t="s">
        <v>20</v>
      </c>
      <c r="G444" s="4">
        <f>ROUND((E444/D444*100),0)</f>
        <v>351</v>
      </c>
      <c r="H444">
        <v>2120</v>
      </c>
      <c r="I444">
        <f>IF(G444=0,0,ROUND((E444/H444),2))</f>
        <v>55.99</v>
      </c>
      <c r="J444" t="s">
        <v>21</v>
      </c>
      <c r="K444" t="s">
        <v>22</v>
      </c>
      <c r="L444">
        <v>1269752400</v>
      </c>
      <c r="M444" s="8">
        <f>(((L444/60)/60)/124) + DATE(1970,1,1)</f>
        <v>28413.427419354837</v>
      </c>
      <c r="N444">
        <v>1273554000</v>
      </c>
      <c r="O444" s="8">
        <f>(((N444/60)/60)/124) + DATE(1970,1,1)</f>
        <v>28421.943548387098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460</v>
      </c>
      <c r="B445" t="s">
        <v>968</v>
      </c>
      <c r="C445" s="3" t="s">
        <v>969</v>
      </c>
      <c r="D445">
        <v>2400</v>
      </c>
      <c r="E445">
        <v>4119</v>
      </c>
      <c r="F445" s="4" t="s">
        <v>20</v>
      </c>
      <c r="G445" s="4">
        <f>ROUND((E445/D445*100),0)</f>
        <v>172</v>
      </c>
      <c r="H445">
        <v>50</v>
      </c>
      <c r="I445">
        <f>IF(G445=0,0,ROUND((E445/H445),2))</f>
        <v>82.38</v>
      </c>
      <c r="J445" t="s">
        <v>21</v>
      </c>
      <c r="K445" t="s">
        <v>22</v>
      </c>
      <c r="L445">
        <v>1281330000</v>
      </c>
      <c r="M445" s="8">
        <f>(((L445/60)/60)/124) + DATE(1970,1,1)</f>
        <v>28439.362903225807</v>
      </c>
      <c r="N445">
        <v>1281589200</v>
      </c>
      <c r="O445" s="8">
        <f>(((N445/60)/60)/124) + DATE(1970,1,1)</f>
        <v>28439.943548387098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461</v>
      </c>
      <c r="B446" t="s">
        <v>970</v>
      </c>
      <c r="C446" s="3" t="s">
        <v>971</v>
      </c>
      <c r="D446">
        <v>98800</v>
      </c>
      <c r="E446">
        <v>139354</v>
      </c>
      <c r="F446" s="4" t="s">
        <v>20</v>
      </c>
      <c r="G446" s="4">
        <f>ROUND((E446/D446*100),0)</f>
        <v>141</v>
      </c>
      <c r="H446">
        <v>2080</v>
      </c>
      <c r="I446">
        <f>IF(G446=0,0,ROUND((E446/H446),2))</f>
        <v>67</v>
      </c>
      <c r="J446" t="s">
        <v>21</v>
      </c>
      <c r="K446" t="s">
        <v>22</v>
      </c>
      <c r="L446">
        <v>1398661200</v>
      </c>
      <c r="M446" s="8">
        <f>(((L446/60)/60)/124) + DATE(1970,1,1)</f>
        <v>28702.201612903227</v>
      </c>
      <c r="N446">
        <v>1400389200</v>
      </c>
      <c r="O446" s="8">
        <f>(((N446/60)/60)/124) + DATE(1970,1,1)</f>
        <v>28706.072580645163</v>
      </c>
      <c r="P446" t="b">
        <v>0</v>
      </c>
      <c r="Q446" t="b">
        <v>0</v>
      </c>
      <c r="R446" t="s">
        <v>53</v>
      </c>
      <c r="S446" t="s">
        <v>2041</v>
      </c>
      <c r="T446" t="s">
        <v>2044</v>
      </c>
    </row>
    <row r="447" spans="1:20" x14ac:dyDescent="0.3">
      <c r="A447">
        <v>421</v>
      </c>
      <c r="B447" t="s">
        <v>891</v>
      </c>
      <c r="C447" s="3" t="s">
        <v>892</v>
      </c>
      <c r="D447">
        <v>9400</v>
      </c>
      <c r="E447">
        <v>6015</v>
      </c>
      <c r="F447" s="4" t="s">
        <v>14</v>
      </c>
      <c r="G447" s="4">
        <f>ROUND((E447/D447*100),0)</f>
        <v>64</v>
      </c>
      <c r="H447">
        <v>118</v>
      </c>
      <c r="I447">
        <f>IF(G447=0,0,ROUND((E447/H447),2))</f>
        <v>50.97</v>
      </c>
      <c r="J447" t="s">
        <v>21</v>
      </c>
      <c r="K447" t="s">
        <v>22</v>
      </c>
      <c r="L447">
        <v>1498712400</v>
      </c>
      <c r="M447" s="8">
        <f>(((L447/60)/60)/124) + DATE(1970,1,1)</f>
        <v>28926.330645161292</v>
      </c>
      <c r="N447">
        <v>1501304400</v>
      </c>
      <c r="O447" s="8">
        <f>(((N447/60)/60)/124) + DATE(1970,1,1)</f>
        <v>28932.137096774193</v>
      </c>
      <c r="P447" t="b">
        <v>0</v>
      </c>
      <c r="Q447" t="b">
        <v>1</v>
      </c>
      <c r="R447" t="s">
        <v>65</v>
      </c>
      <c r="S447" t="s">
        <v>2037</v>
      </c>
      <c r="T447" t="s">
        <v>2046</v>
      </c>
    </row>
    <row r="448" spans="1:20" ht="31.2" x14ac:dyDescent="0.3">
      <c r="A448">
        <v>463</v>
      </c>
      <c r="B448" t="s">
        <v>974</v>
      </c>
      <c r="C448" s="3" t="s">
        <v>975</v>
      </c>
      <c r="D448">
        <v>134300</v>
      </c>
      <c r="E448">
        <v>145265</v>
      </c>
      <c r="F448" s="4" t="s">
        <v>20</v>
      </c>
      <c r="G448" s="4">
        <f>ROUND((E448/D448*100),0)</f>
        <v>108</v>
      </c>
      <c r="H448">
        <v>2105</v>
      </c>
      <c r="I448">
        <f>IF(G448=0,0,ROUND((E448/H448),2))</f>
        <v>69.010000000000005</v>
      </c>
      <c r="J448" t="s">
        <v>21</v>
      </c>
      <c r="K448" t="s">
        <v>22</v>
      </c>
      <c r="L448">
        <v>1388469600</v>
      </c>
      <c r="M448" s="8">
        <f>(((L448/60)/60)/124) + DATE(1970,1,1)</f>
        <v>28679.370967741936</v>
      </c>
      <c r="N448">
        <v>1388815200</v>
      </c>
      <c r="O448" s="8">
        <f>(((N448/60)/60)/124) + DATE(1970,1,1)</f>
        <v>28680.145161290322</v>
      </c>
      <c r="P448" t="b">
        <v>0</v>
      </c>
      <c r="Q448" t="b">
        <v>0</v>
      </c>
      <c r="R448" t="s">
        <v>71</v>
      </c>
      <c r="S448" t="s">
        <v>2041</v>
      </c>
      <c r="T448" t="s">
        <v>2049</v>
      </c>
    </row>
    <row r="449" spans="1:20" ht="31.2" x14ac:dyDescent="0.3">
      <c r="A449">
        <v>69</v>
      </c>
      <c r="B449" t="s">
        <v>186</v>
      </c>
      <c r="C449" s="3" t="s">
        <v>187</v>
      </c>
      <c r="D449">
        <v>7900</v>
      </c>
      <c r="E449">
        <v>1901</v>
      </c>
      <c r="F449" s="4" t="s">
        <v>74</v>
      </c>
      <c r="G449" s="4">
        <f>ROUND((E449/D449*100),0)</f>
        <v>24</v>
      </c>
      <c r="H449">
        <v>17</v>
      </c>
      <c r="I449">
        <f>IF(G449=0,0,ROUND((E449/H449),2))</f>
        <v>111.82</v>
      </c>
      <c r="J449" t="s">
        <v>21</v>
      </c>
      <c r="K449" t="s">
        <v>22</v>
      </c>
      <c r="L449">
        <v>1292738400</v>
      </c>
      <c r="M449" s="8">
        <f>(((L449/60)/60)/124) + DATE(1970,1,1)</f>
        <v>28464.919354838708</v>
      </c>
      <c r="N449">
        <v>1295676000</v>
      </c>
      <c r="O449" s="8">
        <f>(((N449/60)/60)/124) + DATE(1970,1,1)</f>
        <v>28471.5</v>
      </c>
      <c r="P449" t="b">
        <v>0</v>
      </c>
      <c r="Q449" t="b">
        <v>0</v>
      </c>
      <c r="R449" t="s">
        <v>33</v>
      </c>
      <c r="S449" t="s">
        <v>2039</v>
      </c>
      <c r="T449" t="s">
        <v>2040</v>
      </c>
    </row>
    <row r="450" spans="1:20" x14ac:dyDescent="0.3">
      <c r="A450">
        <v>423</v>
      </c>
      <c r="B450" t="s">
        <v>895</v>
      </c>
      <c r="C450" s="3" t="s">
        <v>896</v>
      </c>
      <c r="D450">
        <v>147800</v>
      </c>
      <c r="E450">
        <v>15723</v>
      </c>
      <c r="F450" s="4" t="s">
        <v>14</v>
      </c>
      <c r="G450" s="4">
        <f>ROUND((E450/D450*100),0)</f>
        <v>11</v>
      </c>
      <c r="H450">
        <v>162</v>
      </c>
      <c r="I450">
        <f>IF(G450=0,0,ROUND((E450/H450),2))</f>
        <v>97.06</v>
      </c>
      <c r="J450" t="s">
        <v>21</v>
      </c>
      <c r="K450" t="s">
        <v>22</v>
      </c>
      <c r="L450">
        <v>1316667600</v>
      </c>
      <c r="M450" s="8">
        <f>(((L450/60)/60)/124) + DATE(1970,1,1)</f>
        <v>28518.524193548386</v>
      </c>
      <c r="N450">
        <v>1316840400</v>
      </c>
      <c r="O450" s="8">
        <f>(((N450/60)/60)/124) + DATE(1970,1,1)</f>
        <v>28518.91129032258</v>
      </c>
      <c r="P450" t="b">
        <v>0</v>
      </c>
      <c r="Q450" t="b">
        <v>1</v>
      </c>
      <c r="R450" t="s">
        <v>17</v>
      </c>
      <c r="S450" t="s">
        <v>2033</v>
      </c>
      <c r="T450" t="s">
        <v>2034</v>
      </c>
    </row>
    <row r="451" spans="1:20" x14ac:dyDescent="0.3">
      <c r="A451">
        <v>464</v>
      </c>
      <c r="B451" t="s">
        <v>976</v>
      </c>
      <c r="C451" s="3" t="s">
        <v>977</v>
      </c>
      <c r="D451">
        <v>71200</v>
      </c>
      <c r="E451">
        <v>95020</v>
      </c>
      <c r="F451" s="4" t="s">
        <v>20</v>
      </c>
      <c r="G451" s="4">
        <f>ROUND((E451/D451*100),0)</f>
        <v>133</v>
      </c>
      <c r="H451">
        <v>2436</v>
      </c>
      <c r="I451">
        <f>IF(G451=0,0,ROUND((E451/H451),2))</f>
        <v>39.01</v>
      </c>
      <c r="J451" t="s">
        <v>21</v>
      </c>
      <c r="K451" t="s">
        <v>22</v>
      </c>
      <c r="L451">
        <v>1518328800</v>
      </c>
      <c r="M451" s="8">
        <f>(((L451/60)/60)/124) + DATE(1970,1,1)</f>
        <v>28970.274193548386</v>
      </c>
      <c r="N451">
        <v>1519538400</v>
      </c>
      <c r="O451" s="8">
        <f>(((N451/60)/60)/124) + DATE(1970,1,1)</f>
        <v>28972.983870967742</v>
      </c>
      <c r="P451" t="b">
        <v>0</v>
      </c>
      <c r="Q451" t="b">
        <v>0</v>
      </c>
      <c r="R451" t="s">
        <v>33</v>
      </c>
      <c r="S451" t="s">
        <v>2039</v>
      </c>
      <c r="T451" t="s">
        <v>2040</v>
      </c>
    </row>
    <row r="452" spans="1:20" x14ac:dyDescent="0.3">
      <c r="A452">
        <v>465</v>
      </c>
      <c r="B452" t="s">
        <v>978</v>
      </c>
      <c r="C452" s="3" t="s">
        <v>979</v>
      </c>
      <c r="D452">
        <v>4700</v>
      </c>
      <c r="E452">
        <v>8829</v>
      </c>
      <c r="F452" s="4" t="s">
        <v>20</v>
      </c>
      <c r="G452" s="4">
        <f>ROUND((E452/D452*100),0)</f>
        <v>188</v>
      </c>
      <c r="H452">
        <v>80</v>
      </c>
      <c r="I452">
        <f>IF(G452=0,0,ROUND((E452/H452),2))</f>
        <v>110.36</v>
      </c>
      <c r="J452" t="s">
        <v>21</v>
      </c>
      <c r="K452" t="s">
        <v>22</v>
      </c>
      <c r="L452">
        <v>1517032800</v>
      </c>
      <c r="M452" s="8">
        <f>(((L452/60)/60)/124) + DATE(1970,1,1)</f>
        <v>28967.370967741936</v>
      </c>
      <c r="N452">
        <v>1517810400</v>
      </c>
      <c r="O452" s="8">
        <f>(((N452/60)/60)/124) + DATE(1970,1,1)</f>
        <v>28969.112903225807</v>
      </c>
      <c r="P452" t="b">
        <v>0</v>
      </c>
      <c r="Q452" t="b">
        <v>0</v>
      </c>
      <c r="R452" t="s">
        <v>206</v>
      </c>
      <c r="S452" t="s">
        <v>2047</v>
      </c>
      <c r="T452" t="s">
        <v>2059</v>
      </c>
    </row>
    <row r="453" spans="1:20" x14ac:dyDescent="0.3">
      <c r="A453">
        <v>424</v>
      </c>
      <c r="B453" t="s">
        <v>897</v>
      </c>
      <c r="C453" s="3" t="s">
        <v>898</v>
      </c>
      <c r="D453">
        <v>5100</v>
      </c>
      <c r="E453">
        <v>2064</v>
      </c>
      <c r="F453" s="4" t="s">
        <v>14</v>
      </c>
      <c r="G453" s="4">
        <f>ROUND((E453/D453*100),0)</f>
        <v>40</v>
      </c>
      <c r="H453">
        <v>83</v>
      </c>
      <c r="I453">
        <f>IF(G453=0,0,ROUND((E453/H453),2))</f>
        <v>24.87</v>
      </c>
      <c r="J453" t="s">
        <v>21</v>
      </c>
      <c r="K453" t="s">
        <v>22</v>
      </c>
      <c r="L453">
        <v>1524027600</v>
      </c>
      <c r="M453" s="8">
        <f>(((L453/60)/60)/124) + DATE(1970,1,1)</f>
        <v>28983.040322580644</v>
      </c>
      <c r="N453">
        <v>1524546000</v>
      </c>
      <c r="O453" s="8">
        <f>(((N453/60)/60)/124) + DATE(1970,1,1)</f>
        <v>28984.201612903227</v>
      </c>
      <c r="P453" t="b">
        <v>0</v>
      </c>
      <c r="Q453" t="b">
        <v>0</v>
      </c>
      <c r="R453" t="s">
        <v>60</v>
      </c>
      <c r="S453" t="s">
        <v>2035</v>
      </c>
      <c r="T453" t="s">
        <v>2045</v>
      </c>
    </row>
    <row r="454" spans="1:20" x14ac:dyDescent="0.3">
      <c r="A454">
        <v>466</v>
      </c>
      <c r="B454" t="s">
        <v>980</v>
      </c>
      <c r="C454" s="3" t="s">
        <v>981</v>
      </c>
      <c r="D454">
        <v>1200</v>
      </c>
      <c r="E454">
        <v>3984</v>
      </c>
      <c r="F454" s="4" t="s">
        <v>20</v>
      </c>
      <c r="G454" s="4">
        <f>ROUND((E454/D454*100),0)</f>
        <v>332</v>
      </c>
      <c r="H454">
        <v>42</v>
      </c>
      <c r="I454">
        <f>IF(G454=0,0,ROUND((E454/H454),2))</f>
        <v>94.86</v>
      </c>
      <c r="J454" t="s">
        <v>21</v>
      </c>
      <c r="K454" t="s">
        <v>22</v>
      </c>
      <c r="L454">
        <v>1368594000</v>
      </c>
      <c r="M454" s="8">
        <f>(((L454/60)/60)/124) + DATE(1970,1,1)</f>
        <v>28634.846774193549</v>
      </c>
      <c r="N454">
        <v>1370581200</v>
      </c>
      <c r="O454" s="8">
        <f>(((N454/60)/60)/124) + DATE(1970,1,1)</f>
        <v>28639.298387096773</v>
      </c>
      <c r="P454" t="b">
        <v>0</v>
      </c>
      <c r="Q454" t="b">
        <v>1</v>
      </c>
      <c r="R454" t="s">
        <v>65</v>
      </c>
      <c r="S454" t="s">
        <v>2037</v>
      </c>
      <c r="T454" t="s">
        <v>2046</v>
      </c>
    </row>
    <row r="455" spans="1:20" x14ac:dyDescent="0.3">
      <c r="A455">
        <v>788</v>
      </c>
      <c r="B455" t="s">
        <v>1611</v>
      </c>
      <c r="C455" s="3" t="s">
        <v>1612</v>
      </c>
      <c r="D455">
        <v>3600</v>
      </c>
      <c r="E455">
        <v>3174</v>
      </c>
      <c r="F455" s="4" t="s">
        <v>47</v>
      </c>
      <c r="G455" s="4">
        <f>ROUND((E455/D455*100),0)</f>
        <v>88</v>
      </c>
      <c r="H455">
        <v>31</v>
      </c>
      <c r="I455">
        <f>IF(G455=0,0,ROUND((E455/H455),2))</f>
        <v>102.39</v>
      </c>
      <c r="J455" t="s">
        <v>21</v>
      </c>
      <c r="K455" t="s">
        <v>22</v>
      </c>
      <c r="L455">
        <v>1350709200</v>
      </c>
      <c r="M455" s="8">
        <f>(((L455/60)/60)/124) + DATE(1970,1,1)</f>
        <v>28594.782258064515</v>
      </c>
      <c r="N455">
        <v>1352527200</v>
      </c>
      <c r="O455" s="8">
        <f>(((N455/60)/60)/124) + DATE(1970,1,1)</f>
        <v>28598.854838709678</v>
      </c>
      <c r="P455" t="b">
        <v>0</v>
      </c>
      <c r="Q455" t="b">
        <v>0</v>
      </c>
      <c r="R455" t="s">
        <v>71</v>
      </c>
      <c r="S455" t="s">
        <v>2041</v>
      </c>
      <c r="T455" t="s">
        <v>2049</v>
      </c>
    </row>
    <row r="456" spans="1:20" ht="31.2" x14ac:dyDescent="0.3">
      <c r="A456">
        <v>467</v>
      </c>
      <c r="B456" t="s">
        <v>982</v>
      </c>
      <c r="C456" s="3" t="s">
        <v>983</v>
      </c>
      <c r="D456">
        <v>1400</v>
      </c>
      <c r="E456">
        <v>8053</v>
      </c>
      <c r="F456" s="4" t="s">
        <v>20</v>
      </c>
      <c r="G456" s="4">
        <f>ROUND((E456/D456*100),0)</f>
        <v>575</v>
      </c>
      <c r="H456">
        <v>139</v>
      </c>
      <c r="I456">
        <f>IF(G456=0,0,ROUND((E456/H456),2))</f>
        <v>57.94</v>
      </c>
      <c r="J456" t="s">
        <v>15</v>
      </c>
      <c r="K456" t="s">
        <v>16</v>
      </c>
      <c r="L456">
        <v>1448258400</v>
      </c>
      <c r="M456" s="8">
        <f>(((L456/60)/60)/124) + DATE(1970,1,1)</f>
        <v>28813.306451612902</v>
      </c>
      <c r="N456">
        <v>1448863200</v>
      </c>
      <c r="O456" s="8">
        <f>(((N456/60)/60)/124) + DATE(1970,1,1)</f>
        <v>28814.66129032258</v>
      </c>
      <c r="P456" t="b">
        <v>0</v>
      </c>
      <c r="Q456" t="b">
        <v>1</v>
      </c>
      <c r="R456" t="s">
        <v>28</v>
      </c>
      <c r="S456" t="s">
        <v>2037</v>
      </c>
      <c r="T456" t="s">
        <v>2038</v>
      </c>
    </row>
    <row r="457" spans="1:20" x14ac:dyDescent="0.3">
      <c r="A457">
        <v>469</v>
      </c>
      <c r="B457" t="s">
        <v>986</v>
      </c>
      <c r="C457" s="3" t="s">
        <v>987</v>
      </c>
      <c r="D457">
        <v>5600</v>
      </c>
      <c r="E457">
        <v>10328</v>
      </c>
      <c r="F457" s="4" t="s">
        <v>20</v>
      </c>
      <c r="G457" s="4">
        <f>ROUND((E457/D457*100),0)</f>
        <v>184</v>
      </c>
      <c r="H457">
        <v>159</v>
      </c>
      <c r="I457">
        <f>IF(G457=0,0,ROUND((E457/H457),2))</f>
        <v>64.959999999999994</v>
      </c>
      <c r="J457" t="s">
        <v>21</v>
      </c>
      <c r="K457" t="s">
        <v>22</v>
      </c>
      <c r="L457">
        <v>1431925200</v>
      </c>
      <c r="M457" s="8">
        <f>(((L457/60)/60)/124) + DATE(1970,1,1)</f>
        <v>28776.717741935485</v>
      </c>
      <c r="N457">
        <v>1432098000</v>
      </c>
      <c r="O457" s="8">
        <f>(((N457/60)/60)/124) + DATE(1970,1,1)</f>
        <v>28777.104838709678</v>
      </c>
      <c r="P457" t="b">
        <v>0</v>
      </c>
      <c r="Q457" t="b">
        <v>0</v>
      </c>
      <c r="R457" t="s">
        <v>53</v>
      </c>
      <c r="S457" t="s">
        <v>2041</v>
      </c>
      <c r="T457" t="s">
        <v>2044</v>
      </c>
    </row>
    <row r="458" spans="1:20" x14ac:dyDescent="0.3">
      <c r="A458">
        <v>470</v>
      </c>
      <c r="B458" t="s">
        <v>988</v>
      </c>
      <c r="C458" s="3" t="s">
        <v>989</v>
      </c>
      <c r="D458">
        <v>3600</v>
      </c>
      <c r="E458">
        <v>10289</v>
      </c>
      <c r="F458" s="4" t="s">
        <v>20</v>
      </c>
      <c r="G458" s="4">
        <f>ROUND((E458/D458*100),0)</f>
        <v>286</v>
      </c>
      <c r="H458">
        <v>381</v>
      </c>
      <c r="I458">
        <f>IF(G458=0,0,ROUND((E458/H458),2))</f>
        <v>27.01</v>
      </c>
      <c r="J458" t="s">
        <v>21</v>
      </c>
      <c r="K458" t="s">
        <v>22</v>
      </c>
      <c r="L458">
        <v>1481522400</v>
      </c>
      <c r="M458" s="8">
        <f>(((L458/60)/60)/124) + DATE(1970,1,1)</f>
        <v>28887.822580645163</v>
      </c>
      <c r="N458">
        <v>1482127200</v>
      </c>
      <c r="O458" s="8">
        <f>(((N458/60)/60)/124) + DATE(1970,1,1)</f>
        <v>28889.177419354837</v>
      </c>
      <c r="P458" t="b">
        <v>0</v>
      </c>
      <c r="Q458" t="b">
        <v>0</v>
      </c>
      <c r="R458" t="s">
        <v>65</v>
      </c>
      <c r="S458" t="s">
        <v>2037</v>
      </c>
      <c r="T458" t="s">
        <v>2046</v>
      </c>
    </row>
    <row r="459" spans="1:20" x14ac:dyDescent="0.3">
      <c r="A459">
        <v>428</v>
      </c>
      <c r="B459" t="s">
        <v>905</v>
      </c>
      <c r="C459" s="3" t="s">
        <v>906</v>
      </c>
      <c r="D459">
        <v>101400</v>
      </c>
      <c r="E459">
        <v>47037</v>
      </c>
      <c r="F459" s="4" t="s">
        <v>14</v>
      </c>
      <c r="G459" s="4">
        <f>ROUND((E459/D459*100),0)</f>
        <v>46</v>
      </c>
      <c r="H459">
        <v>747</v>
      </c>
      <c r="I459">
        <f>IF(G459=0,0,ROUND((E459/H459),2))</f>
        <v>62.97</v>
      </c>
      <c r="J459" t="s">
        <v>21</v>
      </c>
      <c r="K459" t="s">
        <v>22</v>
      </c>
      <c r="L459">
        <v>1297404000</v>
      </c>
      <c r="M459" s="8">
        <f>(((L459/60)/60)/124) + DATE(1970,1,1)</f>
        <v>28475.370967741936</v>
      </c>
      <c r="N459">
        <v>1298008800</v>
      </c>
      <c r="O459" s="8">
        <f>(((N459/60)/60)/124) + DATE(1970,1,1)</f>
        <v>28476.725806451614</v>
      </c>
      <c r="P459" t="b">
        <v>0</v>
      </c>
      <c r="Q459" t="b">
        <v>0</v>
      </c>
      <c r="R459" t="s">
        <v>71</v>
      </c>
      <c r="S459" t="s">
        <v>2041</v>
      </c>
      <c r="T459" t="s">
        <v>2049</v>
      </c>
    </row>
    <row r="460" spans="1:20" ht="31.2" x14ac:dyDescent="0.3">
      <c r="A460">
        <v>430</v>
      </c>
      <c r="B460" t="s">
        <v>909</v>
      </c>
      <c r="C460" s="3" t="s">
        <v>910</v>
      </c>
      <c r="D460">
        <v>8100</v>
      </c>
      <c r="E460">
        <v>5487</v>
      </c>
      <c r="F460" s="4" t="s">
        <v>14</v>
      </c>
      <c r="G460" s="4">
        <f>ROUND((E460/D460*100),0)</f>
        <v>68</v>
      </c>
      <c r="H460">
        <v>84</v>
      </c>
      <c r="I460">
        <f>IF(G460=0,0,ROUND((E460/H460),2))</f>
        <v>65.319999999999993</v>
      </c>
      <c r="J460" t="s">
        <v>21</v>
      </c>
      <c r="K460" t="s">
        <v>22</v>
      </c>
      <c r="L460">
        <v>1569733200</v>
      </c>
      <c r="M460" s="8">
        <f>(((L460/60)/60)/124) + DATE(1970,1,1)</f>
        <v>29085.427419354837</v>
      </c>
      <c r="N460">
        <v>1572670800</v>
      </c>
      <c r="O460" s="8">
        <f>(((N460/60)/60)/124) + DATE(1970,1,1)</f>
        <v>29092.008064516129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31.2" x14ac:dyDescent="0.3">
      <c r="A461">
        <v>432</v>
      </c>
      <c r="B461" t="s">
        <v>913</v>
      </c>
      <c r="C461" s="3" t="s">
        <v>914</v>
      </c>
      <c r="D461">
        <v>7700</v>
      </c>
      <c r="E461">
        <v>6369</v>
      </c>
      <c r="F461" s="4" t="s">
        <v>14</v>
      </c>
      <c r="G461" s="4">
        <f>ROUND((E461/D461*100),0)</f>
        <v>83</v>
      </c>
      <c r="H461">
        <v>91</v>
      </c>
      <c r="I461">
        <f>IF(G461=0,0,ROUND((E461/H461),2))</f>
        <v>69.989999999999995</v>
      </c>
      <c r="J461" t="s">
        <v>21</v>
      </c>
      <c r="K461" t="s">
        <v>22</v>
      </c>
      <c r="L461">
        <v>1399006800</v>
      </c>
      <c r="M461" s="8">
        <f>(((L461/60)/60)/124) + DATE(1970,1,1)</f>
        <v>28702.975806451614</v>
      </c>
      <c r="N461">
        <v>1400734800</v>
      </c>
      <c r="O461" s="8">
        <f>(((N461/60)/60)/124) + DATE(1970,1,1)</f>
        <v>28706.846774193549</v>
      </c>
      <c r="P461" t="b">
        <v>0</v>
      </c>
      <c r="Q461" t="b">
        <v>0</v>
      </c>
      <c r="R461" t="s">
        <v>33</v>
      </c>
      <c r="S461" t="s">
        <v>2039</v>
      </c>
      <c r="T461" t="s">
        <v>2040</v>
      </c>
    </row>
    <row r="462" spans="1:20" x14ac:dyDescent="0.3">
      <c r="A462">
        <v>433</v>
      </c>
      <c r="B462" t="s">
        <v>915</v>
      </c>
      <c r="C462" s="3" t="s">
        <v>916</v>
      </c>
      <c r="D462">
        <v>121400</v>
      </c>
      <c r="E462">
        <v>65755</v>
      </c>
      <c r="F462" s="4" t="s">
        <v>14</v>
      </c>
      <c r="G462" s="4">
        <f>ROUND((E462/D462*100),0)</f>
        <v>54</v>
      </c>
      <c r="H462">
        <v>792</v>
      </c>
      <c r="I462">
        <f>IF(G462=0,0,ROUND((E462/H462),2))</f>
        <v>83.02</v>
      </c>
      <c r="J462" t="s">
        <v>21</v>
      </c>
      <c r="K462" t="s">
        <v>22</v>
      </c>
      <c r="L462">
        <v>1385359200</v>
      </c>
      <c r="M462" s="8">
        <f>(((L462/60)/60)/124) + DATE(1970,1,1)</f>
        <v>28672.403225806451</v>
      </c>
      <c r="N462">
        <v>1386741600</v>
      </c>
      <c r="O462" s="8">
        <f>(((N462/60)/60)/124) + DATE(1970,1,1)</f>
        <v>28675.5</v>
      </c>
      <c r="P462" t="b">
        <v>0</v>
      </c>
      <c r="Q462" t="b">
        <v>1</v>
      </c>
      <c r="R462" t="s">
        <v>42</v>
      </c>
      <c r="S462" t="s">
        <v>2041</v>
      </c>
      <c r="T462" t="s">
        <v>2042</v>
      </c>
    </row>
    <row r="463" spans="1:20" x14ac:dyDescent="0.3">
      <c r="A463">
        <v>441</v>
      </c>
      <c r="B463" t="s">
        <v>931</v>
      </c>
      <c r="C463" s="3" t="s">
        <v>932</v>
      </c>
      <c r="D463">
        <v>7000</v>
      </c>
      <c r="E463">
        <v>1744</v>
      </c>
      <c r="F463" s="4" t="s">
        <v>14</v>
      </c>
      <c r="G463" s="4">
        <f>ROUND((E463/D463*100),0)</f>
        <v>25</v>
      </c>
      <c r="H463">
        <v>32</v>
      </c>
      <c r="I463">
        <f>IF(G463=0,0,ROUND((E463/H463),2))</f>
        <v>54.5</v>
      </c>
      <c r="J463" t="s">
        <v>21</v>
      </c>
      <c r="K463" t="s">
        <v>22</v>
      </c>
      <c r="L463">
        <v>1335416400</v>
      </c>
      <c r="M463" s="8">
        <f>(((L463/60)/60)/124) + DATE(1970,1,1)</f>
        <v>28560.524193548386</v>
      </c>
      <c r="N463">
        <v>1337835600</v>
      </c>
      <c r="O463" s="8">
        <f>(((N463/60)/60)/124) + DATE(1970,1,1)</f>
        <v>28565.943548387098</v>
      </c>
      <c r="P463" t="b">
        <v>0</v>
      </c>
      <c r="Q463" t="b">
        <v>0</v>
      </c>
      <c r="R463" t="s">
        <v>65</v>
      </c>
      <c r="S463" t="s">
        <v>2037</v>
      </c>
      <c r="T463" t="s">
        <v>2046</v>
      </c>
    </row>
    <row r="464" spans="1:20" x14ac:dyDescent="0.3">
      <c r="A464">
        <v>446</v>
      </c>
      <c r="B464" t="s">
        <v>940</v>
      </c>
      <c r="C464" s="3" t="s">
        <v>941</v>
      </c>
      <c r="D464">
        <v>6800</v>
      </c>
      <c r="E464">
        <v>5579</v>
      </c>
      <c r="F464" s="4" t="s">
        <v>14</v>
      </c>
      <c r="G464" s="4">
        <f>ROUND((E464/D464*100),0)</f>
        <v>82</v>
      </c>
      <c r="H464">
        <v>186</v>
      </c>
      <c r="I464">
        <f>IF(G464=0,0,ROUND((E464/H464),2))</f>
        <v>29.99</v>
      </c>
      <c r="J464" t="s">
        <v>21</v>
      </c>
      <c r="K464" t="s">
        <v>22</v>
      </c>
      <c r="L464">
        <v>1355810400</v>
      </c>
      <c r="M464" s="8">
        <f>(((L464/60)/60)/124) + DATE(1970,1,1)</f>
        <v>28606.209677419356</v>
      </c>
      <c r="N464">
        <v>1355983200</v>
      </c>
      <c r="O464" s="8">
        <f>(((N464/60)/60)/124) + DATE(1970,1,1)</f>
        <v>28606.596774193549</v>
      </c>
      <c r="P464" t="b">
        <v>0</v>
      </c>
      <c r="Q464" t="b">
        <v>0</v>
      </c>
      <c r="R464" t="s">
        <v>65</v>
      </c>
      <c r="S464" t="s">
        <v>2037</v>
      </c>
      <c r="T464" t="s">
        <v>2046</v>
      </c>
    </row>
    <row r="465" spans="1:20" x14ac:dyDescent="0.3">
      <c r="A465">
        <v>448</v>
      </c>
      <c r="B465" t="s">
        <v>944</v>
      </c>
      <c r="C465" s="3" t="s">
        <v>945</v>
      </c>
      <c r="D465">
        <v>89900</v>
      </c>
      <c r="E465">
        <v>45384</v>
      </c>
      <c r="F465" s="4" t="s">
        <v>14</v>
      </c>
      <c r="G465" s="4">
        <f>ROUND((E465/D465*100),0)</f>
        <v>50</v>
      </c>
      <c r="H465">
        <v>605</v>
      </c>
      <c r="I465">
        <f>IF(G465=0,0,ROUND((E465/H465),2))</f>
        <v>75.010000000000005</v>
      </c>
      <c r="J465" t="s">
        <v>21</v>
      </c>
      <c r="K465" t="s">
        <v>22</v>
      </c>
      <c r="L465">
        <v>1365915600</v>
      </c>
      <c r="M465" s="8">
        <f>(((L465/60)/60)/124) + DATE(1970,1,1)</f>
        <v>28628.846774193549</v>
      </c>
      <c r="N465">
        <v>1366088400</v>
      </c>
      <c r="O465" s="8">
        <f>(((N465/60)/60)/124) + DATE(1970,1,1)</f>
        <v>28629.233870967742</v>
      </c>
      <c r="P465" t="b">
        <v>0</v>
      </c>
      <c r="Q465" t="b">
        <v>1</v>
      </c>
      <c r="R465" t="s">
        <v>89</v>
      </c>
      <c r="S465" t="s">
        <v>2050</v>
      </c>
      <c r="T465" t="s">
        <v>2051</v>
      </c>
    </row>
    <row r="466" spans="1:20" x14ac:dyDescent="0.3">
      <c r="A466">
        <v>471</v>
      </c>
      <c r="B466" t="s">
        <v>446</v>
      </c>
      <c r="C466" s="3" t="s">
        <v>990</v>
      </c>
      <c r="D466">
        <v>3100</v>
      </c>
      <c r="E466">
        <v>9889</v>
      </c>
      <c r="F466" s="4" t="s">
        <v>20</v>
      </c>
      <c r="G466" s="4">
        <f>ROUND((E466/D466*100),0)</f>
        <v>319</v>
      </c>
      <c r="H466">
        <v>194</v>
      </c>
      <c r="I466">
        <f>IF(G466=0,0,ROUND((E466/H466),2))</f>
        <v>50.97</v>
      </c>
      <c r="J466" t="s">
        <v>40</v>
      </c>
      <c r="K466" t="s">
        <v>41</v>
      </c>
      <c r="L466">
        <v>1335934800</v>
      </c>
      <c r="M466" s="8">
        <f>(((L466/60)/60)/124) + DATE(1970,1,1)</f>
        <v>28561.68548387097</v>
      </c>
      <c r="N466">
        <v>1335934800</v>
      </c>
      <c r="O466" s="8">
        <f>(((N466/60)/60)/124) + DATE(1970,1,1)</f>
        <v>28561.68548387097</v>
      </c>
      <c r="P466" t="b">
        <v>0</v>
      </c>
      <c r="Q466" t="b">
        <v>1</v>
      </c>
      <c r="R466" t="s">
        <v>17</v>
      </c>
      <c r="S466" t="s">
        <v>2033</v>
      </c>
      <c r="T466" t="s">
        <v>2034</v>
      </c>
    </row>
    <row r="467" spans="1:20" x14ac:dyDescent="0.3">
      <c r="A467">
        <v>450</v>
      </c>
      <c r="B467" t="s">
        <v>948</v>
      </c>
      <c r="C467" s="3" t="s">
        <v>949</v>
      </c>
      <c r="D467">
        <v>100</v>
      </c>
      <c r="E467">
        <v>4</v>
      </c>
      <c r="F467" s="4" t="s">
        <v>14</v>
      </c>
      <c r="G467" s="4">
        <f>ROUND((E467/D467*100),0)</f>
        <v>4</v>
      </c>
      <c r="H467">
        <v>1</v>
      </c>
      <c r="I467">
        <f>IF(G467=0,0,ROUND((E467/H467),2))</f>
        <v>4</v>
      </c>
      <c r="J467" t="s">
        <v>15</v>
      </c>
      <c r="K467" t="s">
        <v>16</v>
      </c>
      <c r="L467">
        <v>1540098000</v>
      </c>
      <c r="M467" s="8">
        <f>(((L467/60)/60)/124) + DATE(1970,1,1)</f>
        <v>29019.040322580644</v>
      </c>
      <c r="N467">
        <v>1542088800</v>
      </c>
      <c r="O467" s="8">
        <f>(((N467/60)/60)/124) + DATE(1970,1,1)</f>
        <v>29023.5</v>
      </c>
      <c r="P467" t="b">
        <v>0</v>
      </c>
      <c r="Q467" t="b">
        <v>0</v>
      </c>
      <c r="R467" t="s">
        <v>71</v>
      </c>
      <c r="S467" t="s">
        <v>2041</v>
      </c>
      <c r="T467" t="s">
        <v>2049</v>
      </c>
    </row>
    <row r="468" spans="1:20" x14ac:dyDescent="0.3">
      <c r="A468">
        <v>910</v>
      </c>
      <c r="B468" t="s">
        <v>1852</v>
      </c>
      <c r="C468" s="3" t="s">
        <v>1853</v>
      </c>
      <c r="D468">
        <v>154500</v>
      </c>
      <c r="E468">
        <v>30215</v>
      </c>
      <c r="F468" s="4" t="s">
        <v>74</v>
      </c>
      <c r="G468" s="4">
        <f>ROUND((E468/D468*100),0)</f>
        <v>20</v>
      </c>
      <c r="H468">
        <v>296</v>
      </c>
      <c r="I468">
        <f>IF(G468=0,0,ROUND((E468/H468),2))</f>
        <v>102.08</v>
      </c>
      <c r="J468" t="s">
        <v>21</v>
      </c>
      <c r="K468" t="s">
        <v>22</v>
      </c>
      <c r="L468">
        <v>1421906400</v>
      </c>
      <c r="M468" s="8">
        <f>(((L468/60)/60)/124) + DATE(1970,1,1)</f>
        <v>28754.274193548386</v>
      </c>
      <c r="N468">
        <v>1421992800</v>
      </c>
      <c r="O468" s="8">
        <f>(((N468/60)/60)/124) + DATE(1970,1,1)</f>
        <v>28754.467741935485</v>
      </c>
      <c r="P468" t="b">
        <v>0</v>
      </c>
      <c r="Q468" t="b">
        <v>0</v>
      </c>
      <c r="R468" t="s">
        <v>33</v>
      </c>
      <c r="S468" t="s">
        <v>2039</v>
      </c>
      <c r="T468" t="s">
        <v>2040</v>
      </c>
    </row>
    <row r="469" spans="1:20" x14ac:dyDescent="0.3">
      <c r="A469">
        <v>473</v>
      </c>
      <c r="B469" t="s">
        <v>993</v>
      </c>
      <c r="C469" s="3" t="s">
        <v>994</v>
      </c>
      <c r="D469">
        <v>5000</v>
      </c>
      <c r="E469">
        <v>8907</v>
      </c>
      <c r="F469" s="4" t="s">
        <v>20</v>
      </c>
      <c r="G469" s="4">
        <f>ROUND((E469/D469*100),0)</f>
        <v>178</v>
      </c>
      <c r="H469">
        <v>106</v>
      </c>
      <c r="I469">
        <f>IF(G469=0,0,ROUND((E469/H469),2))</f>
        <v>84.03</v>
      </c>
      <c r="J469" t="s">
        <v>21</v>
      </c>
      <c r="K469" t="s">
        <v>22</v>
      </c>
      <c r="L469">
        <v>1529989200</v>
      </c>
      <c r="M469" s="8">
        <f>(((L469/60)/60)/124) + DATE(1970,1,1)</f>
        <v>28996.395161290322</v>
      </c>
      <c r="N469">
        <v>1530075600</v>
      </c>
      <c r="O469" s="8">
        <f>(((N469/60)/60)/124) + DATE(1970,1,1)</f>
        <v>28996.58870967742</v>
      </c>
      <c r="P469" t="b">
        <v>0</v>
      </c>
      <c r="Q469" t="b">
        <v>0</v>
      </c>
      <c r="R469" t="s">
        <v>50</v>
      </c>
      <c r="S469" t="s">
        <v>2035</v>
      </c>
      <c r="T469" t="s">
        <v>2043</v>
      </c>
    </row>
    <row r="470" spans="1:20" ht="31.2" x14ac:dyDescent="0.3">
      <c r="A470">
        <v>452</v>
      </c>
      <c r="B470" t="s">
        <v>952</v>
      </c>
      <c r="C470" s="3" t="s">
        <v>953</v>
      </c>
      <c r="D470">
        <v>4800</v>
      </c>
      <c r="E470">
        <v>3045</v>
      </c>
      <c r="F470" s="4" t="s">
        <v>14</v>
      </c>
      <c r="G470" s="4">
        <f>ROUND((E470/D470*100),0)</f>
        <v>63</v>
      </c>
      <c r="H470">
        <v>31</v>
      </c>
      <c r="I470">
        <f>IF(G470=0,0,ROUND((E470/H470),2))</f>
        <v>98.23</v>
      </c>
      <c r="J470" t="s">
        <v>21</v>
      </c>
      <c r="K470" t="s">
        <v>22</v>
      </c>
      <c r="L470">
        <v>1278392400</v>
      </c>
      <c r="M470" s="8">
        <f>(((L470/60)/60)/124) + DATE(1970,1,1)</f>
        <v>28432.782258064515</v>
      </c>
      <c r="N470">
        <v>1278478800</v>
      </c>
      <c r="O470" s="8">
        <f>(((N470/60)/60)/124) + DATE(1970,1,1)</f>
        <v>28432.975806451614</v>
      </c>
      <c r="P470" t="b">
        <v>0</v>
      </c>
      <c r="Q470" t="b">
        <v>0</v>
      </c>
      <c r="R470" t="s">
        <v>53</v>
      </c>
      <c r="S470" t="s">
        <v>2041</v>
      </c>
      <c r="T470" t="s">
        <v>2044</v>
      </c>
    </row>
    <row r="471" spans="1:20" x14ac:dyDescent="0.3">
      <c r="A471">
        <v>474</v>
      </c>
      <c r="B471" t="s">
        <v>995</v>
      </c>
      <c r="C471" s="3" t="s">
        <v>996</v>
      </c>
      <c r="D471">
        <v>4000</v>
      </c>
      <c r="E471">
        <v>14606</v>
      </c>
      <c r="F471" s="4" t="s">
        <v>20</v>
      </c>
      <c r="G471" s="4">
        <f>ROUND((E471/D471*100),0)</f>
        <v>365</v>
      </c>
      <c r="H471">
        <v>142</v>
      </c>
      <c r="I471">
        <f>IF(G471=0,0,ROUND((E471/H471),2))</f>
        <v>102.86</v>
      </c>
      <c r="J471" t="s">
        <v>21</v>
      </c>
      <c r="K471" t="s">
        <v>22</v>
      </c>
      <c r="L471">
        <v>1418709600</v>
      </c>
      <c r="M471" s="8">
        <f>(((L471/60)/60)/124) + DATE(1970,1,1)</f>
        <v>28747.112903225807</v>
      </c>
      <c r="N471">
        <v>1418796000</v>
      </c>
      <c r="O471" s="8">
        <f>(((N471/60)/60)/124) + DATE(1970,1,1)</f>
        <v>28747.306451612902</v>
      </c>
      <c r="P471" t="b">
        <v>0</v>
      </c>
      <c r="Q471" t="b">
        <v>0</v>
      </c>
      <c r="R471" t="s">
        <v>269</v>
      </c>
      <c r="S471" t="s">
        <v>2041</v>
      </c>
      <c r="T471" t="s">
        <v>2060</v>
      </c>
    </row>
    <row r="472" spans="1:20" ht="31.2" x14ac:dyDescent="0.3">
      <c r="A472">
        <v>453</v>
      </c>
      <c r="B472" t="s">
        <v>954</v>
      </c>
      <c r="C472" s="3" t="s">
        <v>955</v>
      </c>
      <c r="D472">
        <v>182400</v>
      </c>
      <c r="E472">
        <v>102749</v>
      </c>
      <c r="F472" s="4" t="s">
        <v>14</v>
      </c>
      <c r="G472" s="4">
        <f>ROUND((E472/D472*100),0)</f>
        <v>56</v>
      </c>
      <c r="H472">
        <v>1181</v>
      </c>
      <c r="I472">
        <f>IF(G472=0,0,ROUND((E472/H472),2))</f>
        <v>87</v>
      </c>
      <c r="J472" t="s">
        <v>21</v>
      </c>
      <c r="K472" t="s">
        <v>22</v>
      </c>
      <c r="L472">
        <v>1480572000</v>
      </c>
      <c r="M472" s="8">
        <f>(((L472/60)/60)/124) + DATE(1970,1,1)</f>
        <v>28885.693548387098</v>
      </c>
      <c r="N472">
        <v>1484114400</v>
      </c>
      <c r="O472" s="8">
        <f>(((N472/60)/60)/124) + DATE(1970,1,1)</f>
        <v>28893.629032258064</v>
      </c>
      <c r="P472" t="b">
        <v>0</v>
      </c>
      <c r="Q472" t="b">
        <v>0</v>
      </c>
      <c r="R472" t="s">
        <v>474</v>
      </c>
      <c r="S472" t="s">
        <v>2041</v>
      </c>
      <c r="T472" t="s">
        <v>2063</v>
      </c>
    </row>
    <row r="473" spans="1:20" ht="31.2" x14ac:dyDescent="0.3">
      <c r="A473">
        <v>475</v>
      </c>
      <c r="B473" t="s">
        <v>997</v>
      </c>
      <c r="C473" s="3" t="s">
        <v>998</v>
      </c>
      <c r="D473">
        <v>7400</v>
      </c>
      <c r="E473">
        <v>8432</v>
      </c>
      <c r="F473" s="4" t="s">
        <v>20</v>
      </c>
      <c r="G473" s="4">
        <f>ROUND((E473/D473*100),0)</f>
        <v>114</v>
      </c>
      <c r="H473">
        <v>211</v>
      </c>
      <c r="I473">
        <f>IF(G473=0,0,ROUND((E473/H473),2))</f>
        <v>39.96</v>
      </c>
      <c r="J473" t="s">
        <v>21</v>
      </c>
      <c r="K473" t="s">
        <v>22</v>
      </c>
      <c r="L473">
        <v>1372136400</v>
      </c>
      <c r="M473" s="8">
        <f>(((L473/60)/60)/124) + DATE(1970,1,1)</f>
        <v>28642.782258064515</v>
      </c>
      <c r="N473">
        <v>1372482000</v>
      </c>
      <c r="O473" s="8">
        <f>(((N473/60)/60)/124) + DATE(1970,1,1)</f>
        <v>28643.556451612902</v>
      </c>
      <c r="P473" t="b">
        <v>0</v>
      </c>
      <c r="Q473" t="b">
        <v>1</v>
      </c>
      <c r="R473" t="s">
        <v>206</v>
      </c>
      <c r="S473" t="s">
        <v>2047</v>
      </c>
      <c r="T473" t="s">
        <v>2059</v>
      </c>
    </row>
    <row r="474" spans="1:20" x14ac:dyDescent="0.3">
      <c r="A474">
        <v>454</v>
      </c>
      <c r="B474" t="s">
        <v>956</v>
      </c>
      <c r="C474" s="3" t="s">
        <v>957</v>
      </c>
      <c r="D474">
        <v>4000</v>
      </c>
      <c r="E474">
        <v>1763</v>
      </c>
      <c r="F474" s="4" t="s">
        <v>14</v>
      </c>
      <c r="G474" s="4">
        <f>ROUND((E474/D474*100),0)</f>
        <v>44</v>
      </c>
      <c r="H474">
        <v>39</v>
      </c>
      <c r="I474">
        <f>IF(G474=0,0,ROUND((E474/H474),2))</f>
        <v>45.21</v>
      </c>
      <c r="J474" t="s">
        <v>21</v>
      </c>
      <c r="K474" t="s">
        <v>22</v>
      </c>
      <c r="L474">
        <v>1382331600</v>
      </c>
      <c r="M474" s="8">
        <f>(((L474/60)/60)/124) + DATE(1970,1,1)</f>
        <v>28665.620967741936</v>
      </c>
      <c r="N474">
        <v>1385445600</v>
      </c>
      <c r="O474" s="8">
        <f>(((N474/60)/60)/124) + DATE(1970,1,1)</f>
        <v>28672.596774193549</v>
      </c>
      <c r="P474" t="b">
        <v>0</v>
      </c>
      <c r="Q474" t="b">
        <v>1</v>
      </c>
      <c r="R474" t="s">
        <v>53</v>
      </c>
      <c r="S474" t="s">
        <v>2041</v>
      </c>
      <c r="T474" t="s">
        <v>2044</v>
      </c>
    </row>
    <row r="475" spans="1:20" x14ac:dyDescent="0.3">
      <c r="A475">
        <v>478</v>
      </c>
      <c r="B475" t="s">
        <v>1003</v>
      </c>
      <c r="C475" s="3" t="s">
        <v>1004</v>
      </c>
      <c r="D475">
        <v>68800</v>
      </c>
      <c r="E475">
        <v>162603</v>
      </c>
      <c r="F475" s="4" t="s">
        <v>20</v>
      </c>
      <c r="G475" s="4">
        <f>ROUND((E475/D475*100),0)</f>
        <v>236</v>
      </c>
      <c r="H475">
        <v>2756</v>
      </c>
      <c r="I475">
        <f>IF(G475=0,0,ROUND((E475/H475),2))</f>
        <v>59</v>
      </c>
      <c r="J475" t="s">
        <v>21</v>
      </c>
      <c r="K475" t="s">
        <v>22</v>
      </c>
      <c r="L475">
        <v>1425877200</v>
      </c>
      <c r="M475" s="8">
        <f>(((L475/60)/60)/124) + DATE(1970,1,1)</f>
        <v>28763.169354838708</v>
      </c>
      <c r="N475">
        <v>1426914000</v>
      </c>
      <c r="O475" s="8">
        <f>(((N475/60)/60)/124) + DATE(1970,1,1)</f>
        <v>28765.491935483871</v>
      </c>
      <c r="P475" t="b">
        <v>0</v>
      </c>
      <c r="Q475" t="b">
        <v>0</v>
      </c>
      <c r="R475" t="s">
        <v>65</v>
      </c>
      <c r="S475" t="s">
        <v>2037</v>
      </c>
      <c r="T475" t="s">
        <v>2046</v>
      </c>
    </row>
    <row r="476" spans="1:20" x14ac:dyDescent="0.3">
      <c r="A476">
        <v>479</v>
      </c>
      <c r="B476" t="s">
        <v>1005</v>
      </c>
      <c r="C476" s="3" t="s">
        <v>1006</v>
      </c>
      <c r="D476">
        <v>2400</v>
      </c>
      <c r="E476">
        <v>12310</v>
      </c>
      <c r="F476" s="4" t="s">
        <v>20</v>
      </c>
      <c r="G476" s="4">
        <f>ROUND((E476/D476*100),0)</f>
        <v>513</v>
      </c>
      <c r="H476">
        <v>173</v>
      </c>
      <c r="I476">
        <f>IF(G476=0,0,ROUND((E476/H476),2))</f>
        <v>71.16</v>
      </c>
      <c r="J476" t="s">
        <v>40</v>
      </c>
      <c r="K476" t="s">
        <v>41</v>
      </c>
      <c r="L476">
        <v>1501304400</v>
      </c>
      <c r="M476" s="8">
        <f>(((L476/60)/60)/124) + DATE(1970,1,1)</f>
        <v>28932.137096774193</v>
      </c>
      <c r="N476">
        <v>1501477200</v>
      </c>
      <c r="O476" s="8">
        <f>(((N476/60)/60)/124) + DATE(1970,1,1)</f>
        <v>28932.524193548386</v>
      </c>
      <c r="P476" t="b">
        <v>0</v>
      </c>
      <c r="Q476" t="b">
        <v>0</v>
      </c>
      <c r="R476" t="s">
        <v>17</v>
      </c>
      <c r="S476" t="s">
        <v>2033</v>
      </c>
      <c r="T476" t="s">
        <v>2034</v>
      </c>
    </row>
    <row r="477" spans="1:20" x14ac:dyDescent="0.3">
      <c r="A477">
        <v>480</v>
      </c>
      <c r="B477" t="s">
        <v>1007</v>
      </c>
      <c r="C477" s="3" t="s">
        <v>1008</v>
      </c>
      <c r="D477">
        <v>8600</v>
      </c>
      <c r="E477">
        <v>8656</v>
      </c>
      <c r="F477" s="4" t="s">
        <v>20</v>
      </c>
      <c r="G477" s="4">
        <f>ROUND((E477/D477*100),0)</f>
        <v>101</v>
      </c>
      <c r="H477">
        <v>87</v>
      </c>
      <c r="I477">
        <f>IF(G477=0,0,ROUND((E477/H477),2))</f>
        <v>99.49</v>
      </c>
      <c r="J477" t="s">
        <v>21</v>
      </c>
      <c r="K477" t="s">
        <v>22</v>
      </c>
      <c r="L477">
        <v>1268287200</v>
      </c>
      <c r="M477" s="8">
        <f>(((L477/60)/60)/124) + DATE(1970,1,1)</f>
        <v>28410.145161290322</v>
      </c>
      <c r="N477">
        <v>1269061200</v>
      </c>
      <c r="O477" s="8">
        <f>(((N477/60)/60)/124) + DATE(1970,1,1)</f>
        <v>28411.879032258064</v>
      </c>
      <c r="P477" t="b">
        <v>0</v>
      </c>
      <c r="Q477" t="b">
        <v>1</v>
      </c>
      <c r="R477" t="s">
        <v>122</v>
      </c>
      <c r="S477" t="s">
        <v>2054</v>
      </c>
      <c r="T477" t="s">
        <v>2055</v>
      </c>
    </row>
    <row r="478" spans="1:20" x14ac:dyDescent="0.3">
      <c r="A478">
        <v>457</v>
      </c>
      <c r="B478" t="s">
        <v>962</v>
      </c>
      <c r="C478" s="3" t="s">
        <v>963</v>
      </c>
      <c r="D478">
        <v>5000</v>
      </c>
      <c r="E478">
        <v>1332</v>
      </c>
      <c r="F478" s="4" t="s">
        <v>14</v>
      </c>
      <c r="G478" s="4">
        <f>ROUND((E478/D478*100),0)</f>
        <v>27</v>
      </c>
      <c r="H478">
        <v>46</v>
      </c>
      <c r="I478">
        <f>IF(G478=0,0,ROUND((E478/H478),2))</f>
        <v>28.96</v>
      </c>
      <c r="J478" t="s">
        <v>21</v>
      </c>
      <c r="K478" t="s">
        <v>22</v>
      </c>
      <c r="L478">
        <v>1476421200</v>
      </c>
      <c r="M478" s="8">
        <f>(((L478/60)/60)/124) + DATE(1970,1,1)</f>
        <v>28876.395161290322</v>
      </c>
      <c r="N478">
        <v>1476594000</v>
      </c>
      <c r="O478" s="8">
        <f>(((N478/60)/60)/124) + DATE(1970,1,1)</f>
        <v>28876.782258064515</v>
      </c>
      <c r="P478" t="b">
        <v>0</v>
      </c>
      <c r="Q478" t="b">
        <v>0</v>
      </c>
      <c r="R478" t="s">
        <v>33</v>
      </c>
      <c r="S478" t="s">
        <v>2039</v>
      </c>
      <c r="T478" t="s">
        <v>2040</v>
      </c>
    </row>
    <row r="479" spans="1:20" x14ac:dyDescent="0.3">
      <c r="A479">
        <v>484</v>
      </c>
      <c r="B479" t="s">
        <v>1015</v>
      </c>
      <c r="C479" s="3" t="s">
        <v>1016</v>
      </c>
      <c r="D479">
        <v>29600</v>
      </c>
      <c r="E479">
        <v>77021</v>
      </c>
      <c r="F479" s="4" t="s">
        <v>20</v>
      </c>
      <c r="G479" s="4">
        <f>ROUND((E479/D479*100),0)</f>
        <v>260</v>
      </c>
      <c r="H479">
        <v>1572</v>
      </c>
      <c r="I479">
        <f>IF(G479=0,0,ROUND((E479/H479),2))</f>
        <v>49</v>
      </c>
      <c r="J479" t="s">
        <v>40</v>
      </c>
      <c r="K479" t="s">
        <v>41</v>
      </c>
      <c r="L479">
        <v>1407128400</v>
      </c>
      <c r="M479" s="8">
        <f>(((L479/60)/60)/124) + DATE(1970,1,1)</f>
        <v>28721.169354838708</v>
      </c>
      <c r="N479">
        <v>1411362000</v>
      </c>
      <c r="O479" s="8">
        <f>(((N479/60)/60)/124) + DATE(1970,1,1)</f>
        <v>28730.653225806451</v>
      </c>
      <c r="P479" t="b">
        <v>0</v>
      </c>
      <c r="Q479" t="b">
        <v>1</v>
      </c>
      <c r="R479" t="s">
        <v>17</v>
      </c>
      <c r="S479" t="s">
        <v>2033</v>
      </c>
      <c r="T479" t="s">
        <v>2034</v>
      </c>
    </row>
    <row r="480" spans="1:20" x14ac:dyDescent="0.3">
      <c r="A480">
        <v>487</v>
      </c>
      <c r="B480" t="s">
        <v>1021</v>
      </c>
      <c r="C480" s="3" t="s">
        <v>1022</v>
      </c>
      <c r="D480">
        <v>110300</v>
      </c>
      <c r="E480">
        <v>197024</v>
      </c>
      <c r="F480" s="4" t="s">
        <v>20</v>
      </c>
      <c r="G480" s="4">
        <f>ROUND((E480/D480*100),0)</f>
        <v>179</v>
      </c>
      <c r="H480">
        <v>2346</v>
      </c>
      <c r="I480">
        <f>IF(G480=0,0,ROUND((E480/H480),2))</f>
        <v>83.98</v>
      </c>
      <c r="J480" t="s">
        <v>21</v>
      </c>
      <c r="K480" t="s">
        <v>22</v>
      </c>
      <c r="L480">
        <v>1492664400</v>
      </c>
      <c r="M480" s="8">
        <f>(((L480/60)/60)/124) + DATE(1970,1,1)</f>
        <v>28912.782258064515</v>
      </c>
      <c r="N480">
        <v>1495515600</v>
      </c>
      <c r="O480" s="8">
        <f>(((N480/60)/60)/124) + DATE(1970,1,1)</f>
        <v>28919.169354838708</v>
      </c>
      <c r="P480" t="b">
        <v>0</v>
      </c>
      <c r="Q480" t="b">
        <v>0</v>
      </c>
      <c r="R480" t="s">
        <v>33</v>
      </c>
      <c r="S480" t="s">
        <v>2039</v>
      </c>
      <c r="T480" t="s">
        <v>2040</v>
      </c>
    </row>
    <row r="481" spans="1:20" x14ac:dyDescent="0.3">
      <c r="A481">
        <v>459</v>
      </c>
      <c r="B481" t="s">
        <v>966</v>
      </c>
      <c r="C481" s="3" t="s">
        <v>967</v>
      </c>
      <c r="D481">
        <v>6300</v>
      </c>
      <c r="E481">
        <v>5674</v>
      </c>
      <c r="F481" s="4" t="s">
        <v>14</v>
      </c>
      <c r="G481" s="4">
        <f>ROUND((E481/D481*100),0)</f>
        <v>90</v>
      </c>
      <c r="H481">
        <v>105</v>
      </c>
      <c r="I481">
        <f>IF(G481=0,0,ROUND((E481/H481),2))</f>
        <v>54.04</v>
      </c>
      <c r="J481" t="s">
        <v>21</v>
      </c>
      <c r="K481" t="s">
        <v>22</v>
      </c>
      <c r="L481">
        <v>1419746400</v>
      </c>
      <c r="M481" s="8">
        <f>(((L481/60)/60)/124) + DATE(1970,1,1)</f>
        <v>28749.43548387097</v>
      </c>
      <c r="N481">
        <v>1421906400</v>
      </c>
      <c r="O481" s="8">
        <f>(((N481/60)/60)/124) + DATE(1970,1,1)</f>
        <v>28754.274193548386</v>
      </c>
      <c r="P481" t="b">
        <v>0</v>
      </c>
      <c r="Q481" t="b">
        <v>0</v>
      </c>
      <c r="R481" t="s">
        <v>42</v>
      </c>
      <c r="S481" t="s">
        <v>2041</v>
      </c>
      <c r="T481" t="s">
        <v>2042</v>
      </c>
    </row>
    <row r="482" spans="1:20" x14ac:dyDescent="0.3">
      <c r="A482">
        <v>488</v>
      </c>
      <c r="B482" t="s">
        <v>1023</v>
      </c>
      <c r="C482" s="3" t="s">
        <v>1024</v>
      </c>
      <c r="D482">
        <v>5300</v>
      </c>
      <c r="E482">
        <v>11663</v>
      </c>
      <c r="F482" s="4" t="s">
        <v>20</v>
      </c>
      <c r="G482" s="4">
        <f>ROUND((E482/D482*100),0)</f>
        <v>220</v>
      </c>
      <c r="H482">
        <v>115</v>
      </c>
      <c r="I482">
        <f>IF(G482=0,0,ROUND((E482/H482),2))</f>
        <v>101.42</v>
      </c>
      <c r="J482" t="s">
        <v>21</v>
      </c>
      <c r="K482" t="s">
        <v>22</v>
      </c>
      <c r="L482">
        <v>1454479200</v>
      </c>
      <c r="M482" s="8">
        <f>(((L482/60)/60)/124) + DATE(1970,1,1)</f>
        <v>28827.241935483871</v>
      </c>
      <c r="N482">
        <v>1455948000</v>
      </c>
      <c r="O482" s="8">
        <f>(((N482/60)/60)/124) + DATE(1970,1,1)</f>
        <v>28830.532258064515</v>
      </c>
      <c r="P482" t="b">
        <v>0</v>
      </c>
      <c r="Q482" t="b">
        <v>0</v>
      </c>
      <c r="R482" t="s">
        <v>33</v>
      </c>
      <c r="S482" t="s">
        <v>2039</v>
      </c>
      <c r="T482" t="s">
        <v>2040</v>
      </c>
    </row>
    <row r="483" spans="1:20" x14ac:dyDescent="0.3">
      <c r="A483">
        <v>489</v>
      </c>
      <c r="B483" t="s">
        <v>1025</v>
      </c>
      <c r="C483" s="3" t="s">
        <v>1026</v>
      </c>
      <c r="D483">
        <v>9200</v>
      </c>
      <c r="E483">
        <v>9339</v>
      </c>
      <c r="F483" s="4" t="s">
        <v>20</v>
      </c>
      <c r="G483" s="4">
        <f>ROUND((E483/D483*100),0)</f>
        <v>102</v>
      </c>
      <c r="H483">
        <v>85</v>
      </c>
      <c r="I483">
        <f>IF(G483=0,0,ROUND((E483/H483),2))</f>
        <v>109.87</v>
      </c>
      <c r="J483" t="s">
        <v>107</v>
      </c>
      <c r="K483" t="s">
        <v>108</v>
      </c>
      <c r="L483">
        <v>1281934800</v>
      </c>
      <c r="M483" s="8">
        <f>(((L483/60)/60)/124) + DATE(1970,1,1)</f>
        <v>28440.717741935485</v>
      </c>
      <c r="N483">
        <v>1282366800</v>
      </c>
      <c r="O483" s="8">
        <f>(((N483/60)/60)/124) + DATE(1970,1,1)</f>
        <v>28441.68548387097</v>
      </c>
      <c r="P483" t="b">
        <v>0</v>
      </c>
      <c r="Q483" t="b">
        <v>0</v>
      </c>
      <c r="R483" t="s">
        <v>65</v>
      </c>
      <c r="S483" t="s">
        <v>2037</v>
      </c>
      <c r="T483" t="s">
        <v>2046</v>
      </c>
    </row>
    <row r="484" spans="1:20" x14ac:dyDescent="0.3">
      <c r="A484">
        <v>462</v>
      </c>
      <c r="B484" t="s">
        <v>972</v>
      </c>
      <c r="C484" s="3" t="s">
        <v>973</v>
      </c>
      <c r="D484">
        <v>188800</v>
      </c>
      <c r="E484">
        <v>57734</v>
      </c>
      <c r="F484" s="4" t="s">
        <v>14</v>
      </c>
      <c r="G484" s="4">
        <f>ROUND((E484/D484*100),0)</f>
        <v>31</v>
      </c>
      <c r="H484">
        <v>535</v>
      </c>
      <c r="I484">
        <f>IF(G484=0,0,ROUND((E484/H484),2))</f>
        <v>107.91</v>
      </c>
      <c r="J484" t="s">
        <v>21</v>
      </c>
      <c r="K484" t="s">
        <v>22</v>
      </c>
      <c r="L484">
        <v>1359525600</v>
      </c>
      <c r="M484" s="8">
        <f>(((L484/60)/60)/124) + DATE(1970,1,1)</f>
        <v>28614.532258064515</v>
      </c>
      <c r="N484">
        <v>1362808800</v>
      </c>
      <c r="O484" s="8">
        <f>(((N484/60)/60)/124) + DATE(1970,1,1)</f>
        <v>28621.887096774193</v>
      </c>
      <c r="P484" t="b">
        <v>0</v>
      </c>
      <c r="Q484" t="b">
        <v>0</v>
      </c>
      <c r="R484" t="s">
        <v>292</v>
      </c>
      <c r="S484" t="s">
        <v>2050</v>
      </c>
      <c r="T484" t="s">
        <v>2061</v>
      </c>
    </row>
    <row r="485" spans="1:20" x14ac:dyDescent="0.3">
      <c r="A485">
        <v>468</v>
      </c>
      <c r="B485" t="s">
        <v>984</v>
      </c>
      <c r="C485" s="3" t="s">
        <v>985</v>
      </c>
      <c r="D485">
        <v>4000</v>
      </c>
      <c r="E485">
        <v>1620</v>
      </c>
      <c r="F485" s="4" t="s">
        <v>14</v>
      </c>
      <c r="G485" s="4">
        <f>ROUND((E485/D485*100),0)</f>
        <v>41</v>
      </c>
      <c r="H485">
        <v>16</v>
      </c>
      <c r="I485">
        <f>IF(G485=0,0,ROUND((E485/H485),2))</f>
        <v>101.25</v>
      </c>
      <c r="J485" t="s">
        <v>21</v>
      </c>
      <c r="K485" t="s">
        <v>22</v>
      </c>
      <c r="L485">
        <v>1555218000</v>
      </c>
      <c r="M485" s="8">
        <f>(((L485/60)/60)/124) + DATE(1970,1,1)</f>
        <v>29052.91129032258</v>
      </c>
      <c r="N485">
        <v>1556600400</v>
      </c>
      <c r="O485" s="8">
        <f>(((N485/60)/60)/124) + DATE(1970,1,1)</f>
        <v>29056.008064516129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31.2" x14ac:dyDescent="0.3">
      <c r="A486">
        <v>472</v>
      </c>
      <c r="B486" t="s">
        <v>991</v>
      </c>
      <c r="C486" s="3" t="s">
        <v>992</v>
      </c>
      <c r="D486">
        <v>153800</v>
      </c>
      <c r="E486">
        <v>60342</v>
      </c>
      <c r="F486" s="4" t="s">
        <v>14</v>
      </c>
      <c r="G486" s="4">
        <f>ROUND((E486/D486*100),0)</f>
        <v>39</v>
      </c>
      <c r="H486">
        <v>575</v>
      </c>
      <c r="I486">
        <f>IF(G486=0,0,ROUND((E486/H486),2))</f>
        <v>104.94</v>
      </c>
      <c r="J486" t="s">
        <v>21</v>
      </c>
      <c r="K486" t="s">
        <v>22</v>
      </c>
      <c r="L486">
        <v>1552280400</v>
      </c>
      <c r="M486" s="8">
        <f>(((L486/60)/60)/124) + DATE(1970,1,1)</f>
        <v>29046.330645161292</v>
      </c>
      <c r="N486">
        <v>1556946000</v>
      </c>
      <c r="O486" s="8">
        <f>(((N486/60)/60)/124) + DATE(1970,1,1)</f>
        <v>29056.782258064515</v>
      </c>
      <c r="P486" t="b">
        <v>0</v>
      </c>
      <c r="Q486" t="b">
        <v>0</v>
      </c>
      <c r="R486" t="s">
        <v>23</v>
      </c>
      <c r="S486" t="s">
        <v>2035</v>
      </c>
      <c r="T486" t="s">
        <v>2036</v>
      </c>
    </row>
    <row r="487" spans="1:20" ht="31.2" x14ac:dyDescent="0.3">
      <c r="A487">
        <v>490</v>
      </c>
      <c r="B487" t="s">
        <v>1027</v>
      </c>
      <c r="C487" s="3" t="s">
        <v>1028</v>
      </c>
      <c r="D487">
        <v>2400</v>
      </c>
      <c r="E487">
        <v>4596</v>
      </c>
      <c r="F487" s="4" t="s">
        <v>20</v>
      </c>
      <c r="G487" s="4">
        <f>ROUND((E487/D487*100),0)</f>
        <v>192</v>
      </c>
      <c r="H487">
        <v>144</v>
      </c>
      <c r="I487">
        <f>IF(G487=0,0,ROUND((E487/H487),2))</f>
        <v>31.92</v>
      </c>
      <c r="J487" t="s">
        <v>21</v>
      </c>
      <c r="K487" t="s">
        <v>22</v>
      </c>
      <c r="L487">
        <v>1573970400</v>
      </c>
      <c r="M487" s="8">
        <f>(((L487/60)/60)/124) + DATE(1970,1,1)</f>
        <v>29094.919354838708</v>
      </c>
      <c r="N487">
        <v>1574575200</v>
      </c>
      <c r="O487" s="8">
        <f>(((N487/60)/60)/124) + DATE(1970,1,1)</f>
        <v>29096.274193548386</v>
      </c>
      <c r="P487" t="b">
        <v>0</v>
      </c>
      <c r="Q487" t="b">
        <v>0</v>
      </c>
      <c r="R487" t="s">
        <v>1029</v>
      </c>
      <c r="S487" t="s">
        <v>2064</v>
      </c>
      <c r="T487" t="s">
        <v>2065</v>
      </c>
    </row>
    <row r="488" spans="1:20" ht="31.2" x14ac:dyDescent="0.3">
      <c r="A488">
        <v>476</v>
      </c>
      <c r="B488" t="s">
        <v>999</v>
      </c>
      <c r="C488" s="3" t="s">
        <v>1000</v>
      </c>
      <c r="D488">
        <v>191500</v>
      </c>
      <c r="E488">
        <v>57122</v>
      </c>
      <c r="F488" s="4" t="s">
        <v>14</v>
      </c>
      <c r="G488" s="4">
        <f>ROUND((E488/D488*100),0)</f>
        <v>30</v>
      </c>
      <c r="H488">
        <v>1120</v>
      </c>
      <c r="I488">
        <f>IF(G488=0,0,ROUND((E488/H488),2))</f>
        <v>51</v>
      </c>
      <c r="J488" t="s">
        <v>21</v>
      </c>
      <c r="K488" t="s">
        <v>22</v>
      </c>
      <c r="L488">
        <v>1533877200</v>
      </c>
      <c r="M488" s="8">
        <f>(((L488/60)/60)/124) + DATE(1970,1,1)</f>
        <v>29005.104838709678</v>
      </c>
      <c r="N488">
        <v>1534395600</v>
      </c>
      <c r="O488" s="8">
        <f>(((N488/60)/60)/124) + DATE(1970,1,1)</f>
        <v>29006.266129032258</v>
      </c>
      <c r="P488" t="b">
        <v>0</v>
      </c>
      <c r="Q488" t="b">
        <v>0</v>
      </c>
      <c r="R488" t="s">
        <v>119</v>
      </c>
      <c r="S488" t="s">
        <v>2047</v>
      </c>
      <c r="T488" t="s">
        <v>2053</v>
      </c>
    </row>
    <row r="489" spans="1:20" ht="31.2" x14ac:dyDescent="0.3">
      <c r="A489">
        <v>491</v>
      </c>
      <c r="B489" t="s">
        <v>1030</v>
      </c>
      <c r="C489" s="3" t="s">
        <v>1031</v>
      </c>
      <c r="D489">
        <v>56800</v>
      </c>
      <c r="E489">
        <v>173437</v>
      </c>
      <c r="F489" s="4" t="s">
        <v>20</v>
      </c>
      <c r="G489" s="4">
        <f>ROUND((E489/D489*100),0)</f>
        <v>305</v>
      </c>
      <c r="H489">
        <v>2443</v>
      </c>
      <c r="I489">
        <f>IF(G489=0,0,ROUND((E489/H489),2))</f>
        <v>70.989999999999995</v>
      </c>
      <c r="J489" t="s">
        <v>21</v>
      </c>
      <c r="K489" t="s">
        <v>22</v>
      </c>
      <c r="L489">
        <v>1372654800</v>
      </c>
      <c r="M489" s="8">
        <f>(((L489/60)/60)/124) + DATE(1970,1,1)</f>
        <v>28643.943548387098</v>
      </c>
      <c r="N489">
        <v>1374901200</v>
      </c>
      <c r="O489" s="8">
        <f>(((N489/60)/60)/124) + DATE(1970,1,1)</f>
        <v>28648.975806451614</v>
      </c>
      <c r="P489" t="b">
        <v>0</v>
      </c>
      <c r="Q489" t="b">
        <v>1</v>
      </c>
      <c r="R489" t="s">
        <v>17</v>
      </c>
      <c r="S489" t="s">
        <v>2033</v>
      </c>
      <c r="T489" t="s">
        <v>2034</v>
      </c>
    </row>
    <row r="490" spans="1:20" x14ac:dyDescent="0.3">
      <c r="A490">
        <v>477</v>
      </c>
      <c r="B490" t="s">
        <v>1001</v>
      </c>
      <c r="C490" s="3" t="s">
        <v>1002</v>
      </c>
      <c r="D490">
        <v>8500</v>
      </c>
      <c r="E490">
        <v>4613</v>
      </c>
      <c r="F490" s="4" t="s">
        <v>14</v>
      </c>
      <c r="G490" s="4">
        <f>ROUND((E490/D490*100),0)</f>
        <v>54</v>
      </c>
      <c r="H490">
        <v>113</v>
      </c>
      <c r="I490">
        <f>IF(G490=0,0,ROUND((E490/H490),2))</f>
        <v>40.82</v>
      </c>
      <c r="J490" t="s">
        <v>21</v>
      </c>
      <c r="K490" t="s">
        <v>22</v>
      </c>
      <c r="L490">
        <v>1309064400</v>
      </c>
      <c r="M490" s="8">
        <f>(((L490/60)/60)/124) + DATE(1970,1,1)</f>
        <v>28501.491935483871</v>
      </c>
      <c r="N490">
        <v>1311397200</v>
      </c>
      <c r="O490" s="8">
        <f>(((N490/60)/60)/124) + DATE(1970,1,1)</f>
        <v>28506.717741935485</v>
      </c>
      <c r="P490" t="b">
        <v>0</v>
      </c>
      <c r="Q490" t="b">
        <v>0</v>
      </c>
      <c r="R490" t="s">
        <v>474</v>
      </c>
      <c r="S490" t="s">
        <v>2041</v>
      </c>
      <c r="T490" t="s">
        <v>2063</v>
      </c>
    </row>
    <row r="491" spans="1:20" x14ac:dyDescent="0.3">
      <c r="A491">
        <v>493</v>
      </c>
      <c r="B491" t="s">
        <v>1034</v>
      </c>
      <c r="C491" s="3" t="s">
        <v>1035</v>
      </c>
      <c r="D491">
        <v>900</v>
      </c>
      <c r="E491">
        <v>6514</v>
      </c>
      <c r="F491" s="4" t="s">
        <v>20</v>
      </c>
      <c r="G491" s="4">
        <f>ROUND((E491/D491*100),0)</f>
        <v>724</v>
      </c>
      <c r="H491">
        <v>64</v>
      </c>
      <c r="I491">
        <f>IF(G491=0,0,ROUND((E491/H491),2))</f>
        <v>101.78</v>
      </c>
      <c r="J491" t="s">
        <v>21</v>
      </c>
      <c r="K491" t="s">
        <v>22</v>
      </c>
      <c r="L491">
        <v>1561784400</v>
      </c>
      <c r="M491" s="8">
        <f>(((L491/60)/60)/124) + DATE(1970,1,1)</f>
        <v>29067.620967741936</v>
      </c>
      <c r="N491">
        <v>1562907600</v>
      </c>
      <c r="O491" s="8">
        <f>(((N491/60)/60)/124) + DATE(1970,1,1)</f>
        <v>29070.137096774193</v>
      </c>
      <c r="P491" t="b">
        <v>0</v>
      </c>
      <c r="Q491" t="b">
        <v>0</v>
      </c>
      <c r="R491" t="s">
        <v>122</v>
      </c>
      <c r="S491" t="s">
        <v>2054</v>
      </c>
      <c r="T491" t="s">
        <v>2055</v>
      </c>
    </row>
    <row r="492" spans="1:20" ht="31.2" x14ac:dyDescent="0.3">
      <c r="A492">
        <v>481</v>
      </c>
      <c r="B492" t="s">
        <v>1009</v>
      </c>
      <c r="C492" s="3" t="s">
        <v>1010</v>
      </c>
      <c r="D492">
        <v>196600</v>
      </c>
      <c r="E492">
        <v>159931</v>
      </c>
      <c r="F492" s="4" t="s">
        <v>14</v>
      </c>
      <c r="G492" s="4">
        <f>ROUND((E492/D492*100),0)</f>
        <v>81</v>
      </c>
      <c r="H492">
        <v>1538</v>
      </c>
      <c r="I492">
        <f>IF(G492=0,0,ROUND((E492/H492),2))</f>
        <v>103.99</v>
      </c>
      <c r="J492" t="s">
        <v>21</v>
      </c>
      <c r="K492" t="s">
        <v>22</v>
      </c>
      <c r="L492">
        <v>1412139600</v>
      </c>
      <c r="M492" s="8">
        <f>(((L492/60)/60)/124) + DATE(1970,1,1)</f>
        <v>28732.395161290322</v>
      </c>
      <c r="N492">
        <v>1415772000</v>
      </c>
      <c r="O492" s="8">
        <f>(((N492/60)/60)/124) + DATE(1970,1,1)</f>
        <v>28740.532258064515</v>
      </c>
      <c r="P492" t="b">
        <v>0</v>
      </c>
      <c r="Q492" t="b">
        <v>1</v>
      </c>
      <c r="R492" t="s">
        <v>33</v>
      </c>
      <c r="S492" t="s">
        <v>2039</v>
      </c>
      <c r="T492" t="s">
        <v>2040</v>
      </c>
    </row>
    <row r="493" spans="1:20" ht="31.2" x14ac:dyDescent="0.3">
      <c r="A493">
        <v>482</v>
      </c>
      <c r="B493" t="s">
        <v>1011</v>
      </c>
      <c r="C493" s="3" t="s">
        <v>1012</v>
      </c>
      <c r="D493">
        <v>4200</v>
      </c>
      <c r="E493">
        <v>689</v>
      </c>
      <c r="F493" s="4" t="s">
        <v>14</v>
      </c>
      <c r="G493" s="4">
        <f>ROUND((E493/D493*100),0)</f>
        <v>16</v>
      </c>
      <c r="H493">
        <v>9</v>
      </c>
      <c r="I493">
        <f>IF(G493=0,0,ROUND((E493/H493),2))</f>
        <v>76.56</v>
      </c>
      <c r="J493" t="s">
        <v>21</v>
      </c>
      <c r="K493" t="s">
        <v>22</v>
      </c>
      <c r="L493">
        <v>1330063200</v>
      </c>
      <c r="M493" s="8">
        <f>(((L493/60)/60)/124) + DATE(1970,1,1)</f>
        <v>28548.532258064515</v>
      </c>
      <c r="N493">
        <v>1331013600</v>
      </c>
      <c r="O493" s="8">
        <f>(((N493/60)/60)/124) + DATE(1970,1,1)</f>
        <v>28550.66129032258</v>
      </c>
      <c r="P493" t="b">
        <v>0</v>
      </c>
      <c r="Q493" t="b">
        <v>1</v>
      </c>
      <c r="R493" t="s">
        <v>119</v>
      </c>
      <c r="S493" t="s">
        <v>2047</v>
      </c>
      <c r="T493" t="s">
        <v>2053</v>
      </c>
    </row>
    <row r="494" spans="1:20" ht="31.2" x14ac:dyDescent="0.3">
      <c r="A494">
        <v>494</v>
      </c>
      <c r="B494" t="s">
        <v>1036</v>
      </c>
      <c r="C494" s="3" t="s">
        <v>1037</v>
      </c>
      <c r="D494">
        <v>2500</v>
      </c>
      <c r="E494">
        <v>13684</v>
      </c>
      <c r="F494" s="4" t="s">
        <v>20</v>
      </c>
      <c r="G494" s="4">
        <f>ROUND((E494/D494*100),0)</f>
        <v>547</v>
      </c>
      <c r="H494">
        <v>268</v>
      </c>
      <c r="I494">
        <f>IF(G494=0,0,ROUND((E494/H494),2))</f>
        <v>51.06</v>
      </c>
      <c r="J494" t="s">
        <v>21</v>
      </c>
      <c r="K494" t="s">
        <v>22</v>
      </c>
      <c r="L494">
        <v>1332392400</v>
      </c>
      <c r="M494" s="8">
        <f>(((L494/60)/60)/124) + DATE(1970,1,1)</f>
        <v>28553.75</v>
      </c>
      <c r="N494">
        <v>1332478800</v>
      </c>
      <c r="O494" s="8">
        <f>(((N494/60)/60)/124) + DATE(1970,1,1)</f>
        <v>28553.943548387098</v>
      </c>
      <c r="P494" t="b">
        <v>0</v>
      </c>
      <c r="Q494" t="b">
        <v>0</v>
      </c>
      <c r="R494" t="s">
        <v>65</v>
      </c>
      <c r="S494" t="s">
        <v>2037</v>
      </c>
      <c r="T494" t="s">
        <v>2046</v>
      </c>
    </row>
    <row r="495" spans="1:20" x14ac:dyDescent="0.3">
      <c r="A495">
        <v>495</v>
      </c>
      <c r="B495" t="s">
        <v>1038</v>
      </c>
      <c r="C495" s="3" t="s">
        <v>1039</v>
      </c>
      <c r="D495">
        <v>3200</v>
      </c>
      <c r="E495">
        <v>13264</v>
      </c>
      <c r="F495" s="4" t="s">
        <v>20</v>
      </c>
      <c r="G495" s="4">
        <f>ROUND((E495/D495*100),0)</f>
        <v>415</v>
      </c>
      <c r="H495">
        <v>195</v>
      </c>
      <c r="I495">
        <f>IF(G495=0,0,ROUND((E495/H495),2))</f>
        <v>68.02</v>
      </c>
      <c r="J495" t="s">
        <v>36</v>
      </c>
      <c r="K495" t="s">
        <v>37</v>
      </c>
      <c r="L495">
        <v>1402376400</v>
      </c>
      <c r="M495" s="8">
        <f>(((L495/60)/60)/124) + DATE(1970,1,1)</f>
        <v>28710.524193548386</v>
      </c>
      <c r="N495">
        <v>1402722000</v>
      </c>
      <c r="O495" s="8">
        <f>(((N495/60)/60)/124) + DATE(1970,1,1)</f>
        <v>28711.298387096773</v>
      </c>
      <c r="P495" t="b">
        <v>0</v>
      </c>
      <c r="Q495" t="b">
        <v>0</v>
      </c>
      <c r="R495" t="s">
        <v>33</v>
      </c>
      <c r="S495" t="s">
        <v>2039</v>
      </c>
      <c r="T495" t="s">
        <v>2040</v>
      </c>
    </row>
    <row r="496" spans="1:20" x14ac:dyDescent="0.3">
      <c r="A496">
        <v>502</v>
      </c>
      <c r="B496" t="s">
        <v>477</v>
      </c>
      <c r="C496" s="3" t="s">
        <v>1052</v>
      </c>
      <c r="D496">
        <v>1300</v>
      </c>
      <c r="E496">
        <v>6889</v>
      </c>
      <c r="F496" s="4" t="s">
        <v>20</v>
      </c>
      <c r="G496" s="4">
        <f>ROUND((E496/D496*100),0)</f>
        <v>530</v>
      </c>
      <c r="H496">
        <v>186</v>
      </c>
      <c r="I496">
        <f>IF(G496=0,0,ROUND((E496/H496),2))</f>
        <v>37.04</v>
      </c>
      <c r="J496" t="s">
        <v>26</v>
      </c>
      <c r="K496" t="s">
        <v>27</v>
      </c>
      <c r="L496">
        <v>1343365200</v>
      </c>
      <c r="M496" s="8">
        <f>(((L496/60)/60)/124) + DATE(1970,1,1)</f>
        <v>28578.330645161292</v>
      </c>
      <c r="N496">
        <v>1345870800</v>
      </c>
      <c r="O496" s="8">
        <f>(((N496/60)/60)/124) + DATE(1970,1,1)</f>
        <v>28583.943548387098</v>
      </c>
      <c r="P496" t="b">
        <v>0</v>
      </c>
      <c r="Q496" t="b">
        <v>1</v>
      </c>
      <c r="R496" t="s">
        <v>89</v>
      </c>
      <c r="S496" t="s">
        <v>2050</v>
      </c>
      <c r="T496" t="s">
        <v>2051</v>
      </c>
    </row>
    <row r="497" spans="1:20" x14ac:dyDescent="0.3">
      <c r="A497">
        <v>339</v>
      </c>
      <c r="B497" t="s">
        <v>730</v>
      </c>
      <c r="C497" s="3" t="s">
        <v>731</v>
      </c>
      <c r="D497">
        <v>136300</v>
      </c>
      <c r="E497">
        <v>108974</v>
      </c>
      <c r="F497" s="4" t="s">
        <v>74</v>
      </c>
      <c r="G497" s="4">
        <f>ROUND((E497/D497*100),0)</f>
        <v>80</v>
      </c>
      <c r="H497">
        <v>1297</v>
      </c>
      <c r="I497">
        <f>IF(G497=0,0,ROUND((E497/H497),2))</f>
        <v>84.02</v>
      </c>
      <c r="J497" t="s">
        <v>15</v>
      </c>
      <c r="K497" t="s">
        <v>16</v>
      </c>
      <c r="L497">
        <v>1501650000</v>
      </c>
      <c r="M497" s="8">
        <f>(((L497/60)/60)/124) + DATE(1970,1,1)</f>
        <v>28932.91129032258</v>
      </c>
      <c r="N497">
        <v>1502859600</v>
      </c>
      <c r="O497" s="8">
        <f>(((N497/60)/60)/124) + DATE(1970,1,1)</f>
        <v>28935.620967741936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31.2" x14ac:dyDescent="0.3">
      <c r="A498">
        <v>503</v>
      </c>
      <c r="B498" t="s">
        <v>1053</v>
      </c>
      <c r="C498" s="3" t="s">
        <v>1054</v>
      </c>
      <c r="D498">
        <v>25500</v>
      </c>
      <c r="E498">
        <v>45983</v>
      </c>
      <c r="F498" s="4" t="s">
        <v>20</v>
      </c>
      <c r="G498" s="4">
        <f>ROUND((E498/D498*100),0)</f>
        <v>180</v>
      </c>
      <c r="H498">
        <v>460</v>
      </c>
      <c r="I498">
        <f>IF(G498=0,0,ROUND((E498/H498),2))</f>
        <v>99.96</v>
      </c>
      <c r="J498" t="s">
        <v>21</v>
      </c>
      <c r="K498" t="s">
        <v>22</v>
      </c>
      <c r="L498">
        <v>1435726800</v>
      </c>
      <c r="M498" s="8">
        <f>(((L498/60)/60)/124) + DATE(1970,1,1)</f>
        <v>28785.233870967742</v>
      </c>
      <c r="N498">
        <v>1437454800</v>
      </c>
      <c r="O498" s="8">
        <f>(((N498/60)/60)/124) + DATE(1970,1,1)</f>
        <v>28789.104838709678</v>
      </c>
      <c r="P498" t="b">
        <v>0</v>
      </c>
      <c r="Q498" t="b">
        <v>0</v>
      </c>
      <c r="R498" t="s">
        <v>53</v>
      </c>
      <c r="S498" t="s">
        <v>2041</v>
      </c>
      <c r="T498" t="s">
        <v>2044</v>
      </c>
    </row>
    <row r="499" spans="1:20" x14ac:dyDescent="0.3">
      <c r="A499">
        <v>506</v>
      </c>
      <c r="B499" t="s">
        <v>1059</v>
      </c>
      <c r="C499" s="3" t="s">
        <v>1060</v>
      </c>
      <c r="D499">
        <v>18000</v>
      </c>
      <c r="E499">
        <v>166874</v>
      </c>
      <c r="F499" s="4" t="s">
        <v>20</v>
      </c>
      <c r="G499" s="4">
        <f>ROUND((E499/D499*100),0)</f>
        <v>927</v>
      </c>
      <c r="H499">
        <v>2528</v>
      </c>
      <c r="I499">
        <f>IF(G499=0,0,ROUND((E499/H499),2))</f>
        <v>66.010000000000005</v>
      </c>
      <c r="J499" t="s">
        <v>21</v>
      </c>
      <c r="K499" t="s">
        <v>22</v>
      </c>
      <c r="L499">
        <v>1511416800</v>
      </c>
      <c r="M499" s="8">
        <f>(((L499/60)/60)/124) + DATE(1970,1,1)</f>
        <v>28954.790322580644</v>
      </c>
      <c r="N499">
        <v>1512885600</v>
      </c>
      <c r="O499" s="8">
        <f>(((N499/60)/60)/124) + DATE(1970,1,1)</f>
        <v>28958.080645161292</v>
      </c>
      <c r="P499" t="b">
        <v>0</v>
      </c>
      <c r="Q499" t="b">
        <v>1</v>
      </c>
      <c r="R499" t="s">
        <v>33</v>
      </c>
      <c r="S499" t="s">
        <v>2039</v>
      </c>
      <c r="T499" t="s">
        <v>2040</v>
      </c>
    </row>
    <row r="500" spans="1:20" x14ac:dyDescent="0.3">
      <c r="A500">
        <v>483</v>
      </c>
      <c r="B500" t="s">
        <v>1013</v>
      </c>
      <c r="C500" s="3" t="s">
        <v>1014</v>
      </c>
      <c r="D500">
        <v>91400</v>
      </c>
      <c r="E500">
        <v>48236</v>
      </c>
      <c r="F500" s="4" t="s">
        <v>14</v>
      </c>
      <c r="G500" s="4">
        <f>ROUND((E500/D500*100),0)</f>
        <v>53</v>
      </c>
      <c r="H500">
        <v>554</v>
      </c>
      <c r="I500">
        <f>IF(G500=0,0,ROUND((E500/H500),2))</f>
        <v>87.07</v>
      </c>
      <c r="J500" t="s">
        <v>21</v>
      </c>
      <c r="K500" t="s">
        <v>22</v>
      </c>
      <c r="L500">
        <v>1576130400</v>
      </c>
      <c r="M500" s="8">
        <f>(((L500/60)/60)/124) + DATE(1970,1,1)</f>
        <v>29099.758064516129</v>
      </c>
      <c r="N500">
        <v>1576735200</v>
      </c>
      <c r="O500" s="8">
        <f>(((N500/60)/60)/124) + DATE(1970,1,1)</f>
        <v>29101.112903225807</v>
      </c>
      <c r="P500" t="b">
        <v>0</v>
      </c>
      <c r="Q500" t="b">
        <v>0</v>
      </c>
      <c r="R500" t="s">
        <v>33</v>
      </c>
      <c r="S500" t="s">
        <v>2039</v>
      </c>
      <c r="T500" t="s">
        <v>2040</v>
      </c>
    </row>
    <row r="501" spans="1:20" x14ac:dyDescent="0.3">
      <c r="A501">
        <v>508</v>
      </c>
      <c r="B501" t="s">
        <v>1063</v>
      </c>
      <c r="C501" s="3" t="s">
        <v>1064</v>
      </c>
      <c r="D501">
        <v>172700</v>
      </c>
      <c r="E501">
        <v>193820</v>
      </c>
      <c r="F501" s="4" t="s">
        <v>20</v>
      </c>
      <c r="G501" s="4">
        <f>ROUND((E501/D501*100),0)</f>
        <v>112</v>
      </c>
      <c r="H501">
        <v>3657</v>
      </c>
      <c r="I501">
        <f>IF(G501=0,0,ROUND((E501/H501),2))</f>
        <v>53</v>
      </c>
      <c r="J501" t="s">
        <v>21</v>
      </c>
      <c r="K501" t="s">
        <v>22</v>
      </c>
      <c r="L501">
        <v>1532840400</v>
      </c>
      <c r="M501" s="8">
        <f>(((L501/60)/60)/124) + DATE(1970,1,1)</f>
        <v>29002.782258064515</v>
      </c>
      <c r="N501">
        <v>1534654800</v>
      </c>
      <c r="O501" s="8">
        <f>(((N501/60)/60)/124) + DATE(1970,1,1)</f>
        <v>29006.846774193549</v>
      </c>
      <c r="P501" t="b">
        <v>0</v>
      </c>
      <c r="Q501" t="b">
        <v>0</v>
      </c>
      <c r="R501" t="s">
        <v>33</v>
      </c>
      <c r="S501" t="s">
        <v>2039</v>
      </c>
      <c r="T501" t="s">
        <v>2040</v>
      </c>
    </row>
    <row r="502" spans="1:20" ht="31.2" x14ac:dyDescent="0.3">
      <c r="A502">
        <v>485</v>
      </c>
      <c r="B502" t="s">
        <v>1017</v>
      </c>
      <c r="C502" s="3" t="s">
        <v>1018</v>
      </c>
      <c r="D502">
        <v>90600</v>
      </c>
      <c r="E502">
        <v>27844</v>
      </c>
      <c r="F502" s="4" t="s">
        <v>14</v>
      </c>
      <c r="G502" s="4">
        <f>ROUND((E502/D502*100),0)</f>
        <v>31</v>
      </c>
      <c r="H502">
        <v>648</v>
      </c>
      <c r="I502">
        <f>IF(G502=0,0,ROUND((E502/H502),2))</f>
        <v>42.97</v>
      </c>
      <c r="J502" t="s">
        <v>40</v>
      </c>
      <c r="K502" t="s">
        <v>41</v>
      </c>
      <c r="L502">
        <v>1560142800</v>
      </c>
      <c r="M502" s="8">
        <f>(((L502/60)/60)/124) + DATE(1970,1,1)</f>
        <v>29063.943548387098</v>
      </c>
      <c r="N502">
        <v>1563685200</v>
      </c>
      <c r="O502" s="8">
        <f>(((N502/60)/60)/124) + DATE(1970,1,1)</f>
        <v>29071.879032258064</v>
      </c>
      <c r="P502" t="b">
        <v>0</v>
      </c>
      <c r="Q502" t="b">
        <v>0</v>
      </c>
      <c r="R502" t="s">
        <v>33</v>
      </c>
      <c r="S502" t="s">
        <v>2039</v>
      </c>
      <c r="T502" t="s">
        <v>2040</v>
      </c>
    </row>
    <row r="503" spans="1:20" x14ac:dyDescent="0.3">
      <c r="A503">
        <v>510</v>
      </c>
      <c r="B503" t="s">
        <v>1066</v>
      </c>
      <c r="C503" s="3" t="s">
        <v>1067</v>
      </c>
      <c r="D503">
        <v>7800</v>
      </c>
      <c r="E503">
        <v>9289</v>
      </c>
      <c r="F503" s="4" t="s">
        <v>20</v>
      </c>
      <c r="G503" s="4">
        <f>ROUND((E503/D503*100),0)</f>
        <v>119</v>
      </c>
      <c r="H503">
        <v>131</v>
      </c>
      <c r="I503">
        <f>IF(G503=0,0,ROUND((E503/H503),2))</f>
        <v>70.91</v>
      </c>
      <c r="J503" t="s">
        <v>26</v>
      </c>
      <c r="K503" t="s">
        <v>27</v>
      </c>
      <c r="L503">
        <v>1527742800</v>
      </c>
      <c r="M503" s="8">
        <f>(((L503/60)/60)/124) + DATE(1970,1,1)</f>
        <v>28991.362903225807</v>
      </c>
      <c r="N503">
        <v>1529816400</v>
      </c>
      <c r="O503" s="8">
        <f>(((N503/60)/60)/124) + DATE(1970,1,1)</f>
        <v>28996.008064516129</v>
      </c>
      <c r="P503" t="b">
        <v>0</v>
      </c>
      <c r="Q503" t="b">
        <v>0</v>
      </c>
      <c r="R503" t="s">
        <v>53</v>
      </c>
      <c r="S503" t="s">
        <v>2041</v>
      </c>
      <c r="T503" t="s">
        <v>2044</v>
      </c>
    </row>
    <row r="504" spans="1:20" ht="31.2" x14ac:dyDescent="0.3">
      <c r="A504">
        <v>486</v>
      </c>
      <c r="B504" t="s">
        <v>1019</v>
      </c>
      <c r="C504" s="3" t="s">
        <v>1020</v>
      </c>
      <c r="D504">
        <v>5200</v>
      </c>
      <c r="E504">
        <v>702</v>
      </c>
      <c r="F504" s="4" t="s">
        <v>14</v>
      </c>
      <c r="G504" s="4">
        <f>ROUND((E504/D504*100),0)</f>
        <v>14</v>
      </c>
      <c r="H504">
        <v>21</v>
      </c>
      <c r="I504">
        <f>IF(G504=0,0,ROUND((E504/H504),2))</f>
        <v>33.43</v>
      </c>
      <c r="J504" t="s">
        <v>40</v>
      </c>
      <c r="K504" t="s">
        <v>41</v>
      </c>
      <c r="L504">
        <v>1520575200</v>
      </c>
      <c r="M504" s="8">
        <f>(((L504/60)/60)/124) + DATE(1970,1,1)</f>
        <v>28975.306451612902</v>
      </c>
      <c r="N504">
        <v>1521867600</v>
      </c>
      <c r="O504" s="8">
        <f>(((N504/60)/60)/124) + DATE(1970,1,1)</f>
        <v>28978.201612903227</v>
      </c>
      <c r="P504" t="b">
        <v>0</v>
      </c>
      <c r="Q504" t="b">
        <v>1</v>
      </c>
      <c r="R504" t="s">
        <v>206</v>
      </c>
      <c r="S504" t="s">
        <v>2047</v>
      </c>
      <c r="T504" t="s">
        <v>2059</v>
      </c>
    </row>
    <row r="505" spans="1:20" x14ac:dyDescent="0.3">
      <c r="A505">
        <v>512</v>
      </c>
      <c r="B505" t="s">
        <v>1070</v>
      </c>
      <c r="C505" s="3" t="s">
        <v>1071</v>
      </c>
      <c r="D505">
        <v>9100</v>
      </c>
      <c r="E505">
        <v>12678</v>
      </c>
      <c r="F505" s="4" t="s">
        <v>20</v>
      </c>
      <c r="G505" s="4">
        <f>ROUND((E505/D505*100),0)</f>
        <v>139</v>
      </c>
      <c r="H505">
        <v>239</v>
      </c>
      <c r="I505">
        <f>IF(G505=0,0,ROUND((E505/H505),2))</f>
        <v>53.05</v>
      </c>
      <c r="J505" t="s">
        <v>21</v>
      </c>
      <c r="K505" t="s">
        <v>22</v>
      </c>
      <c r="L505">
        <v>1404536400</v>
      </c>
      <c r="M505" s="8">
        <f>(((L505/60)/60)/124) + DATE(1970,1,1)</f>
        <v>28715.362903225807</v>
      </c>
      <c r="N505">
        <v>1404622800</v>
      </c>
      <c r="O505" s="8">
        <f>(((N505/60)/60)/124) + DATE(1970,1,1)</f>
        <v>28715.556451612902</v>
      </c>
      <c r="P505" t="b">
        <v>0</v>
      </c>
      <c r="Q505" t="b">
        <v>1</v>
      </c>
      <c r="R505" t="s">
        <v>89</v>
      </c>
      <c r="S505" t="s">
        <v>2050</v>
      </c>
      <c r="T505" t="s">
        <v>2051</v>
      </c>
    </row>
    <row r="506" spans="1:20" x14ac:dyDescent="0.3">
      <c r="A506">
        <v>517</v>
      </c>
      <c r="B506" t="s">
        <v>1080</v>
      </c>
      <c r="C506" s="3" t="s">
        <v>1081</v>
      </c>
      <c r="D506">
        <v>5900</v>
      </c>
      <c r="E506">
        <v>6608</v>
      </c>
      <c r="F506" s="4" t="s">
        <v>20</v>
      </c>
      <c r="G506" s="4">
        <f>ROUND((E506/D506*100),0)</f>
        <v>112</v>
      </c>
      <c r="H506">
        <v>78</v>
      </c>
      <c r="I506">
        <f>IF(G506=0,0,ROUND((E506/H506),2))</f>
        <v>84.72</v>
      </c>
      <c r="J506" t="s">
        <v>21</v>
      </c>
      <c r="K506" t="s">
        <v>22</v>
      </c>
      <c r="L506">
        <v>1493960400</v>
      </c>
      <c r="M506" s="8">
        <f>(((L506/60)/60)/124) + DATE(1970,1,1)</f>
        <v>28915.68548387097</v>
      </c>
      <c r="N506">
        <v>1494392400</v>
      </c>
      <c r="O506" s="8">
        <f>(((N506/60)/60)/124) + DATE(1970,1,1)</f>
        <v>28916.653225806451</v>
      </c>
      <c r="P506" t="b">
        <v>0</v>
      </c>
      <c r="Q506" t="b">
        <v>0</v>
      </c>
      <c r="R506" t="s">
        <v>17</v>
      </c>
      <c r="S506" t="s">
        <v>2033</v>
      </c>
      <c r="T506" t="s">
        <v>2034</v>
      </c>
    </row>
    <row r="507" spans="1:20" x14ac:dyDescent="0.3">
      <c r="A507">
        <v>519</v>
      </c>
      <c r="B507" t="s">
        <v>1084</v>
      </c>
      <c r="C507" s="3" t="s">
        <v>1085</v>
      </c>
      <c r="D507">
        <v>177700</v>
      </c>
      <c r="E507">
        <v>180802</v>
      </c>
      <c r="F507" s="4" t="s">
        <v>20</v>
      </c>
      <c r="G507" s="4">
        <f>ROUND((E507/D507*100),0)</f>
        <v>102</v>
      </c>
      <c r="H507">
        <v>1773</v>
      </c>
      <c r="I507">
        <f>IF(G507=0,0,ROUND((E507/H507),2))</f>
        <v>101.98</v>
      </c>
      <c r="J507" t="s">
        <v>21</v>
      </c>
      <c r="K507" t="s">
        <v>22</v>
      </c>
      <c r="L507">
        <v>1420696800</v>
      </c>
      <c r="M507" s="8">
        <f>(((L507/60)/60)/124) + DATE(1970,1,1)</f>
        <v>28751.56451612903</v>
      </c>
      <c r="N507">
        <v>1421906400</v>
      </c>
      <c r="O507" s="8">
        <f>(((N507/60)/60)/124) + DATE(1970,1,1)</f>
        <v>28754.274193548386</v>
      </c>
      <c r="P507" t="b">
        <v>0</v>
      </c>
      <c r="Q507" t="b">
        <v>1</v>
      </c>
      <c r="R507" t="s">
        <v>23</v>
      </c>
      <c r="S507" t="s">
        <v>2035</v>
      </c>
      <c r="T507" t="s">
        <v>2036</v>
      </c>
    </row>
    <row r="508" spans="1:20" x14ac:dyDescent="0.3">
      <c r="A508">
        <v>496</v>
      </c>
      <c r="B508" t="s">
        <v>1040</v>
      </c>
      <c r="C508" s="3" t="s">
        <v>1041</v>
      </c>
      <c r="D508">
        <v>183800</v>
      </c>
      <c r="E508">
        <v>1667</v>
      </c>
      <c r="F508" s="4" t="s">
        <v>14</v>
      </c>
      <c r="G508" s="4">
        <f>ROUND((E508/D508*100),0)</f>
        <v>1</v>
      </c>
      <c r="H508">
        <v>54</v>
      </c>
      <c r="I508">
        <f>IF(G508=0,0,ROUND((E508/H508),2))</f>
        <v>30.87</v>
      </c>
      <c r="J508" t="s">
        <v>21</v>
      </c>
      <c r="K508" t="s">
        <v>22</v>
      </c>
      <c r="L508">
        <v>1495342800</v>
      </c>
      <c r="M508" s="8">
        <f>(((L508/60)/60)/124) + DATE(1970,1,1)</f>
        <v>28918.782258064515</v>
      </c>
      <c r="N508">
        <v>1496811600</v>
      </c>
      <c r="O508" s="8">
        <f>(((N508/60)/60)/124) + DATE(1970,1,1)</f>
        <v>28922.072580645163</v>
      </c>
      <c r="P508" t="b">
        <v>0</v>
      </c>
      <c r="Q508" t="b">
        <v>0</v>
      </c>
      <c r="R508" t="s">
        <v>71</v>
      </c>
      <c r="S508" t="s">
        <v>2041</v>
      </c>
      <c r="T508" t="s">
        <v>2049</v>
      </c>
    </row>
    <row r="509" spans="1:20" x14ac:dyDescent="0.3">
      <c r="A509">
        <v>497</v>
      </c>
      <c r="B509" t="s">
        <v>1042</v>
      </c>
      <c r="C509" s="3" t="s">
        <v>1043</v>
      </c>
      <c r="D509">
        <v>9800</v>
      </c>
      <c r="E509">
        <v>3349</v>
      </c>
      <c r="F509" s="4" t="s">
        <v>14</v>
      </c>
      <c r="G509" s="4">
        <f>ROUND((E509/D509*100),0)</f>
        <v>34</v>
      </c>
      <c r="H509">
        <v>120</v>
      </c>
      <c r="I509">
        <f>IF(G509=0,0,ROUND((E509/H509),2))</f>
        <v>27.91</v>
      </c>
      <c r="J509" t="s">
        <v>21</v>
      </c>
      <c r="K509" t="s">
        <v>22</v>
      </c>
      <c r="L509">
        <v>1482213600</v>
      </c>
      <c r="M509" s="8">
        <f>(((L509/60)/60)/124) + DATE(1970,1,1)</f>
        <v>28889.370967741936</v>
      </c>
      <c r="N509">
        <v>1482213600</v>
      </c>
      <c r="O509" s="8">
        <f>(((N509/60)/60)/124) + DATE(1970,1,1)</f>
        <v>28889.370967741936</v>
      </c>
      <c r="P509" t="b">
        <v>0</v>
      </c>
      <c r="Q509" t="b">
        <v>1</v>
      </c>
      <c r="R509" t="s">
        <v>65</v>
      </c>
      <c r="S509" t="s">
        <v>2037</v>
      </c>
      <c r="T509" t="s">
        <v>2046</v>
      </c>
    </row>
    <row r="510" spans="1:20" x14ac:dyDescent="0.3">
      <c r="A510">
        <v>520</v>
      </c>
      <c r="B510" t="s">
        <v>1086</v>
      </c>
      <c r="C510" s="3" t="s">
        <v>1087</v>
      </c>
      <c r="D510">
        <v>800</v>
      </c>
      <c r="E510">
        <v>3406</v>
      </c>
      <c r="F510" s="4" t="s">
        <v>20</v>
      </c>
      <c r="G510" s="4">
        <f>ROUND((E510/D510*100),0)</f>
        <v>426</v>
      </c>
      <c r="H510">
        <v>32</v>
      </c>
      <c r="I510">
        <f>IF(G510=0,0,ROUND((E510/H510),2))</f>
        <v>106.44</v>
      </c>
      <c r="J510" t="s">
        <v>21</v>
      </c>
      <c r="K510" t="s">
        <v>22</v>
      </c>
      <c r="L510">
        <v>1555650000</v>
      </c>
      <c r="M510" s="8">
        <f>(((L510/60)/60)/124) + DATE(1970,1,1)</f>
        <v>29053.879032258064</v>
      </c>
      <c r="N510">
        <v>1555909200</v>
      </c>
      <c r="O510" s="8">
        <f>(((N510/60)/60)/124) + DATE(1970,1,1)</f>
        <v>29054.459677419356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752</v>
      </c>
      <c r="B511" t="s">
        <v>1540</v>
      </c>
      <c r="C511" s="3" t="s">
        <v>1541</v>
      </c>
      <c r="D511">
        <v>5800</v>
      </c>
      <c r="E511">
        <v>5362</v>
      </c>
      <c r="F511" s="4" t="s">
        <v>74</v>
      </c>
      <c r="G511" s="4">
        <f>ROUND((E511/D511*100),0)</f>
        <v>92</v>
      </c>
      <c r="H511">
        <v>114</v>
      </c>
      <c r="I511">
        <f>IF(G511=0,0,ROUND((E511/H511),2))</f>
        <v>47.04</v>
      </c>
      <c r="J511" t="s">
        <v>21</v>
      </c>
      <c r="K511" t="s">
        <v>22</v>
      </c>
      <c r="L511">
        <v>1280984400</v>
      </c>
      <c r="M511" s="8">
        <f>(((L511/60)/60)/124) + DATE(1970,1,1)</f>
        <v>28438.58870967742</v>
      </c>
      <c r="N511">
        <v>1282539600</v>
      </c>
      <c r="O511" s="8">
        <f>(((N511/60)/60)/124) + DATE(1970,1,1)</f>
        <v>28442.072580645163</v>
      </c>
      <c r="P511" t="b">
        <v>0</v>
      </c>
      <c r="Q511" t="b">
        <v>1</v>
      </c>
      <c r="R511" t="s">
        <v>33</v>
      </c>
      <c r="S511" t="s">
        <v>2039</v>
      </c>
      <c r="T511" t="s">
        <v>2040</v>
      </c>
    </row>
    <row r="512" spans="1:20" x14ac:dyDescent="0.3">
      <c r="A512">
        <v>498</v>
      </c>
      <c r="B512" t="s">
        <v>1044</v>
      </c>
      <c r="C512" s="3" t="s">
        <v>1045</v>
      </c>
      <c r="D512">
        <v>193400</v>
      </c>
      <c r="E512">
        <v>46317</v>
      </c>
      <c r="F512" s="4" t="s">
        <v>14</v>
      </c>
      <c r="G512" s="4">
        <f>ROUND((E512/D512*100),0)</f>
        <v>24</v>
      </c>
      <c r="H512">
        <v>579</v>
      </c>
      <c r="I512">
        <f>IF(G512=0,0,ROUND((E512/H512),2))</f>
        <v>79.989999999999995</v>
      </c>
      <c r="J512" t="s">
        <v>36</v>
      </c>
      <c r="K512" t="s">
        <v>37</v>
      </c>
      <c r="L512">
        <v>1420092000</v>
      </c>
      <c r="M512" s="8">
        <f>(((L512/60)/60)/124) + DATE(1970,1,1)</f>
        <v>28750.209677419356</v>
      </c>
      <c r="N512">
        <v>1420264800</v>
      </c>
      <c r="O512" s="8">
        <f>(((N512/60)/60)/124) + DATE(1970,1,1)</f>
        <v>28750.596774193549</v>
      </c>
      <c r="P512" t="b">
        <v>0</v>
      </c>
      <c r="Q512" t="b">
        <v>0</v>
      </c>
      <c r="R512" t="s">
        <v>28</v>
      </c>
      <c r="S512" t="s">
        <v>2037</v>
      </c>
      <c r="T512" t="s">
        <v>2038</v>
      </c>
    </row>
    <row r="513" spans="1:20" x14ac:dyDescent="0.3">
      <c r="A513">
        <v>521</v>
      </c>
      <c r="B513" t="s">
        <v>1088</v>
      </c>
      <c r="C513" s="3" t="s">
        <v>141</v>
      </c>
      <c r="D513">
        <v>7600</v>
      </c>
      <c r="E513">
        <v>11061</v>
      </c>
      <c r="F513" s="4" t="s">
        <v>20</v>
      </c>
      <c r="G513" s="4">
        <f>ROUND((E513/D513*100),0)</f>
        <v>146</v>
      </c>
      <c r="H513">
        <v>369</v>
      </c>
      <c r="I513">
        <f>IF(G513=0,0,ROUND((E513/H513),2))</f>
        <v>29.98</v>
      </c>
      <c r="J513" t="s">
        <v>21</v>
      </c>
      <c r="K513" t="s">
        <v>22</v>
      </c>
      <c r="L513">
        <v>1471928400</v>
      </c>
      <c r="M513" s="8">
        <f>(((L513/60)/60)/124) + DATE(1970,1,1)</f>
        <v>28866.330645161292</v>
      </c>
      <c r="N513">
        <v>1472446800</v>
      </c>
      <c r="O513" s="8">
        <f>(((N513/60)/60)/124) + DATE(1970,1,1)</f>
        <v>28867.491935483871</v>
      </c>
      <c r="P513" t="b">
        <v>0</v>
      </c>
      <c r="Q513" t="b">
        <v>1</v>
      </c>
      <c r="R513" t="s">
        <v>53</v>
      </c>
      <c r="S513" t="s">
        <v>2041</v>
      </c>
      <c r="T513" t="s">
        <v>2044</v>
      </c>
    </row>
    <row r="514" spans="1:20" ht="31.2" x14ac:dyDescent="0.3">
      <c r="A514">
        <v>499</v>
      </c>
      <c r="B514" t="s">
        <v>1046</v>
      </c>
      <c r="C514" s="3" t="s">
        <v>1047</v>
      </c>
      <c r="D514">
        <v>163800</v>
      </c>
      <c r="E514">
        <v>78743</v>
      </c>
      <c r="F514" s="4" t="s">
        <v>14</v>
      </c>
      <c r="G514" s="4">
        <f>ROUND((E514/D514*100),0)</f>
        <v>48</v>
      </c>
      <c r="H514">
        <v>2072</v>
      </c>
      <c r="I514">
        <f>IF(G514=0,0,ROUND((E514/H514),2))</f>
        <v>38</v>
      </c>
      <c r="J514" t="s">
        <v>21</v>
      </c>
      <c r="K514" t="s">
        <v>22</v>
      </c>
      <c r="L514">
        <v>1458018000</v>
      </c>
      <c r="M514" s="8">
        <f>(((L514/60)/60)/124) + DATE(1970,1,1)</f>
        <v>28835.169354838708</v>
      </c>
      <c r="N514">
        <v>1458450000</v>
      </c>
      <c r="O514" s="8">
        <f>(((N514/60)/60)/124) + DATE(1970,1,1)</f>
        <v>28836.137096774193</v>
      </c>
      <c r="P514" t="b">
        <v>0</v>
      </c>
      <c r="Q514" t="b">
        <v>1</v>
      </c>
      <c r="R514" t="s">
        <v>42</v>
      </c>
      <c r="S514" t="s">
        <v>2041</v>
      </c>
      <c r="T514" t="s">
        <v>2042</v>
      </c>
    </row>
    <row r="515" spans="1:20" x14ac:dyDescent="0.3">
      <c r="A515">
        <v>500</v>
      </c>
      <c r="B515" t="s">
        <v>1048</v>
      </c>
      <c r="C515" s="3" t="s">
        <v>1049</v>
      </c>
      <c r="D515">
        <v>100</v>
      </c>
      <c r="E515">
        <v>0</v>
      </c>
      <c r="F515" s="4" t="s">
        <v>14</v>
      </c>
      <c r="G515" s="4">
        <f>ROUND((E515/D515*100),0)</f>
        <v>0</v>
      </c>
      <c r="H515">
        <v>0</v>
      </c>
      <c r="I515">
        <f>IF(G515=0,0,ROUND((E515/H515),2))</f>
        <v>0</v>
      </c>
      <c r="J515" t="s">
        <v>21</v>
      </c>
      <c r="K515" t="s">
        <v>22</v>
      </c>
      <c r="L515">
        <v>1367384400</v>
      </c>
      <c r="M515" s="8">
        <f>(((L515/60)/60)/124) + DATE(1970,1,1)</f>
        <v>28632.137096774193</v>
      </c>
      <c r="N515">
        <v>1369803600</v>
      </c>
      <c r="O515" s="8">
        <f>(((N515/60)/60)/124) + DATE(1970,1,1)</f>
        <v>28637.556451612902</v>
      </c>
      <c r="P515" t="b">
        <v>0</v>
      </c>
      <c r="Q515" t="b">
        <v>1</v>
      </c>
      <c r="R515" t="s">
        <v>33</v>
      </c>
      <c r="S515" t="s">
        <v>2039</v>
      </c>
      <c r="T515" t="s">
        <v>2040</v>
      </c>
    </row>
    <row r="516" spans="1:20" x14ac:dyDescent="0.3">
      <c r="A516">
        <v>523</v>
      </c>
      <c r="B516" t="s">
        <v>1091</v>
      </c>
      <c r="C516" s="3" t="s">
        <v>1092</v>
      </c>
      <c r="D516">
        <v>900</v>
      </c>
      <c r="E516">
        <v>6303</v>
      </c>
      <c r="F516" s="4" t="s">
        <v>20</v>
      </c>
      <c r="G516" s="4">
        <f>ROUND((E516/D516*100),0)</f>
        <v>700</v>
      </c>
      <c r="H516">
        <v>89</v>
      </c>
      <c r="I516">
        <f>IF(G516=0,0,ROUND((E516/H516),2))</f>
        <v>70.819999999999993</v>
      </c>
      <c r="J516" t="s">
        <v>21</v>
      </c>
      <c r="K516" t="s">
        <v>22</v>
      </c>
      <c r="L516">
        <v>1267682400</v>
      </c>
      <c r="M516" s="8">
        <f>(((L516/60)/60)/124) + DATE(1970,1,1)</f>
        <v>28408.790322580644</v>
      </c>
      <c r="N516">
        <v>1268114400</v>
      </c>
      <c r="O516" s="8">
        <f>(((N516/60)/60)/124) + DATE(1970,1,1)</f>
        <v>28409.758064516129</v>
      </c>
      <c r="P516" t="b">
        <v>0</v>
      </c>
      <c r="Q516" t="b">
        <v>0</v>
      </c>
      <c r="R516" t="s">
        <v>100</v>
      </c>
      <c r="S516" t="s">
        <v>2041</v>
      </c>
      <c r="T516" t="s">
        <v>2052</v>
      </c>
    </row>
    <row r="517" spans="1:20" x14ac:dyDescent="0.3">
      <c r="A517">
        <v>501</v>
      </c>
      <c r="B517" t="s">
        <v>1050</v>
      </c>
      <c r="C517" s="3" t="s">
        <v>1051</v>
      </c>
      <c r="D517">
        <v>153600</v>
      </c>
      <c r="E517">
        <v>107743</v>
      </c>
      <c r="F517" s="4" t="s">
        <v>14</v>
      </c>
      <c r="G517" s="4">
        <f>ROUND((E517/D517*100),0)</f>
        <v>70</v>
      </c>
      <c r="H517">
        <v>1796</v>
      </c>
      <c r="I517">
        <f>IF(G517=0,0,ROUND((E517/H517),2))</f>
        <v>59.99</v>
      </c>
      <c r="J517" t="s">
        <v>21</v>
      </c>
      <c r="K517" t="s">
        <v>22</v>
      </c>
      <c r="L517">
        <v>1363064400</v>
      </c>
      <c r="M517" s="8">
        <f>(((L517/60)/60)/124) + DATE(1970,1,1)</f>
        <v>28622.459677419356</v>
      </c>
      <c r="N517">
        <v>1363237200</v>
      </c>
      <c r="O517" s="8">
        <f>(((N517/60)/60)/124) + DATE(1970,1,1)</f>
        <v>28622.846774193549</v>
      </c>
      <c r="P517" t="b">
        <v>0</v>
      </c>
      <c r="Q517" t="b">
        <v>0</v>
      </c>
      <c r="R517" t="s">
        <v>42</v>
      </c>
      <c r="S517" t="s">
        <v>2041</v>
      </c>
      <c r="T517" t="s">
        <v>2042</v>
      </c>
    </row>
    <row r="518" spans="1:20" x14ac:dyDescent="0.3">
      <c r="A518">
        <v>504</v>
      </c>
      <c r="B518" t="s">
        <v>1055</v>
      </c>
      <c r="C518" s="3" t="s">
        <v>1056</v>
      </c>
      <c r="D518">
        <v>7500</v>
      </c>
      <c r="E518">
        <v>6924</v>
      </c>
      <c r="F518" s="4" t="s">
        <v>14</v>
      </c>
      <c r="G518" s="4">
        <f>ROUND((E518/D518*100),0)</f>
        <v>92</v>
      </c>
      <c r="H518">
        <v>62</v>
      </c>
      <c r="I518">
        <f>IF(G518=0,0,ROUND((E518/H518),2))</f>
        <v>111.68</v>
      </c>
      <c r="J518" t="s">
        <v>107</v>
      </c>
      <c r="K518" t="s">
        <v>108</v>
      </c>
      <c r="L518">
        <v>1431925200</v>
      </c>
      <c r="M518" s="8">
        <f>(((L518/60)/60)/124) + DATE(1970,1,1)</f>
        <v>28776.717741935485</v>
      </c>
      <c r="N518">
        <v>1432011600</v>
      </c>
      <c r="O518" s="8">
        <f>(((N518/60)/60)/124) + DATE(1970,1,1)</f>
        <v>28776.91129032258</v>
      </c>
      <c r="P518" t="b">
        <v>0</v>
      </c>
      <c r="Q518" t="b">
        <v>0</v>
      </c>
      <c r="R518" t="s">
        <v>23</v>
      </c>
      <c r="S518" t="s">
        <v>2035</v>
      </c>
      <c r="T518" t="s">
        <v>2036</v>
      </c>
    </row>
    <row r="519" spans="1:20" ht="31.2" x14ac:dyDescent="0.3">
      <c r="A519">
        <v>526</v>
      </c>
      <c r="B519" t="s">
        <v>1097</v>
      </c>
      <c r="C519" s="3" t="s">
        <v>1098</v>
      </c>
      <c r="D519">
        <v>8300</v>
      </c>
      <c r="E519">
        <v>12944</v>
      </c>
      <c r="F519" s="4" t="s">
        <v>20</v>
      </c>
      <c r="G519" s="4">
        <f>ROUND((E519/D519*100),0)</f>
        <v>156</v>
      </c>
      <c r="H519">
        <v>147</v>
      </c>
      <c r="I519">
        <f>IF(G519=0,0,ROUND((E519/H519),2))</f>
        <v>88.05</v>
      </c>
      <c r="J519" t="s">
        <v>21</v>
      </c>
      <c r="K519" t="s">
        <v>22</v>
      </c>
      <c r="L519">
        <v>1451109600</v>
      </c>
      <c r="M519" s="8">
        <f>(((L519/60)/60)/124) + DATE(1970,1,1)</f>
        <v>28819.693548387098</v>
      </c>
      <c r="N519">
        <v>1454306400</v>
      </c>
      <c r="O519" s="8">
        <f>(((N519/60)/60)/124) + DATE(1970,1,1)</f>
        <v>28826.854838709678</v>
      </c>
      <c r="P519" t="b">
        <v>0</v>
      </c>
      <c r="Q519" t="b">
        <v>1</v>
      </c>
      <c r="R519" t="s">
        <v>33</v>
      </c>
      <c r="S519" t="s">
        <v>2039</v>
      </c>
      <c r="T519" t="s">
        <v>2040</v>
      </c>
    </row>
    <row r="520" spans="1:20" x14ac:dyDescent="0.3">
      <c r="A520">
        <v>532</v>
      </c>
      <c r="B520" t="s">
        <v>1109</v>
      </c>
      <c r="C520" s="3" t="s">
        <v>1110</v>
      </c>
      <c r="D520">
        <v>1600</v>
      </c>
      <c r="E520">
        <v>8046</v>
      </c>
      <c r="F520" s="4" t="s">
        <v>20</v>
      </c>
      <c r="G520" s="4">
        <f>ROUND((E520/D520*100),0)</f>
        <v>503</v>
      </c>
      <c r="H520">
        <v>126</v>
      </c>
      <c r="I520">
        <f>IF(G520=0,0,ROUND((E520/H520),2))</f>
        <v>63.86</v>
      </c>
      <c r="J520" t="s">
        <v>15</v>
      </c>
      <c r="K520" t="s">
        <v>16</v>
      </c>
      <c r="L520">
        <v>1516860000</v>
      </c>
      <c r="M520" s="8">
        <f>(((L520/60)/60)/124) + DATE(1970,1,1)</f>
        <v>28966.983870967742</v>
      </c>
      <c r="N520">
        <v>1516946400</v>
      </c>
      <c r="O520" s="8">
        <f>(((N520/60)/60)/124) + DATE(1970,1,1)</f>
        <v>28967.177419354837</v>
      </c>
      <c r="P520" t="b">
        <v>0</v>
      </c>
      <c r="Q520" t="b">
        <v>0</v>
      </c>
      <c r="R520" t="s">
        <v>33</v>
      </c>
      <c r="S520" t="s">
        <v>2039</v>
      </c>
      <c r="T520" t="s">
        <v>2040</v>
      </c>
    </row>
    <row r="521" spans="1:20" x14ac:dyDescent="0.3">
      <c r="A521">
        <v>533</v>
      </c>
      <c r="B521" t="s">
        <v>1111</v>
      </c>
      <c r="C521" s="3" t="s">
        <v>1112</v>
      </c>
      <c r="D521">
        <v>115600</v>
      </c>
      <c r="E521">
        <v>184086</v>
      </c>
      <c r="F521" s="4" t="s">
        <v>20</v>
      </c>
      <c r="G521" s="4">
        <f>ROUND((E521/D521*100),0)</f>
        <v>159</v>
      </c>
      <c r="H521">
        <v>2218</v>
      </c>
      <c r="I521">
        <f>IF(G521=0,0,ROUND((E521/H521),2))</f>
        <v>83</v>
      </c>
      <c r="J521" t="s">
        <v>40</v>
      </c>
      <c r="K521" t="s">
        <v>41</v>
      </c>
      <c r="L521">
        <v>1374642000</v>
      </c>
      <c r="M521" s="8">
        <f>(((L521/60)/60)/124) + DATE(1970,1,1)</f>
        <v>28648.395161290322</v>
      </c>
      <c r="N521">
        <v>1377752400</v>
      </c>
      <c r="O521" s="8">
        <f>(((N521/60)/60)/124) + DATE(1970,1,1)</f>
        <v>28655.362903225807</v>
      </c>
      <c r="P521" t="b">
        <v>0</v>
      </c>
      <c r="Q521" t="b">
        <v>0</v>
      </c>
      <c r="R521" t="s">
        <v>60</v>
      </c>
      <c r="S521" t="s">
        <v>2035</v>
      </c>
      <c r="T521" t="s">
        <v>2045</v>
      </c>
    </row>
    <row r="522" spans="1:20" x14ac:dyDescent="0.3">
      <c r="A522">
        <v>505</v>
      </c>
      <c r="B522" t="s">
        <v>1057</v>
      </c>
      <c r="C522" s="3" t="s">
        <v>1058</v>
      </c>
      <c r="D522">
        <v>89900</v>
      </c>
      <c r="E522">
        <v>12497</v>
      </c>
      <c r="F522" s="4" t="s">
        <v>14</v>
      </c>
      <c r="G522" s="4">
        <f>ROUND((E522/D522*100),0)</f>
        <v>14</v>
      </c>
      <c r="H522">
        <v>347</v>
      </c>
      <c r="I522">
        <f>IF(G522=0,0,ROUND((E522/H522),2))</f>
        <v>36.01</v>
      </c>
      <c r="J522" t="s">
        <v>21</v>
      </c>
      <c r="K522" t="s">
        <v>22</v>
      </c>
      <c r="L522">
        <v>1362722400</v>
      </c>
      <c r="M522" s="8">
        <f>(((L522/60)/60)/124) + DATE(1970,1,1)</f>
        <v>28621.693548387098</v>
      </c>
      <c r="N522">
        <v>1366347600</v>
      </c>
      <c r="O522" s="8">
        <f>(((N522/60)/60)/124) + DATE(1970,1,1)</f>
        <v>28629.81451612903</v>
      </c>
      <c r="P522" t="b">
        <v>0</v>
      </c>
      <c r="Q522" t="b">
        <v>1</v>
      </c>
      <c r="R522" t="s">
        <v>133</v>
      </c>
      <c r="S522" t="s">
        <v>2047</v>
      </c>
      <c r="T522" t="s">
        <v>2056</v>
      </c>
    </row>
    <row r="523" spans="1:20" x14ac:dyDescent="0.3">
      <c r="A523">
        <v>535</v>
      </c>
      <c r="B523" t="s">
        <v>1115</v>
      </c>
      <c r="C523" s="3" t="s">
        <v>1116</v>
      </c>
      <c r="D523">
        <v>2600</v>
      </c>
      <c r="E523">
        <v>12533</v>
      </c>
      <c r="F523" s="4" t="s">
        <v>20</v>
      </c>
      <c r="G523" s="4">
        <f>ROUND((E523/D523*100),0)</f>
        <v>482</v>
      </c>
      <c r="H523">
        <v>202</v>
      </c>
      <c r="I523">
        <f>IF(G523=0,0,ROUND((E523/H523),2))</f>
        <v>62.04</v>
      </c>
      <c r="J523" t="s">
        <v>107</v>
      </c>
      <c r="K523" t="s">
        <v>108</v>
      </c>
      <c r="L523">
        <v>1528434000</v>
      </c>
      <c r="M523" s="8">
        <f>(((L523/60)/60)/124) + DATE(1970,1,1)</f>
        <v>28992.91129032258</v>
      </c>
      <c r="N523">
        <v>1528606800</v>
      </c>
      <c r="O523" s="8">
        <f>(((N523/60)/60)/124) + DATE(1970,1,1)</f>
        <v>28993.298387096773</v>
      </c>
      <c r="P523" t="b">
        <v>0</v>
      </c>
      <c r="Q523" t="b">
        <v>1</v>
      </c>
      <c r="R523" t="s">
        <v>33</v>
      </c>
      <c r="S523" t="s">
        <v>2039</v>
      </c>
      <c r="T523" t="s">
        <v>2040</v>
      </c>
    </row>
    <row r="524" spans="1:20" x14ac:dyDescent="0.3">
      <c r="A524">
        <v>536</v>
      </c>
      <c r="B524" t="s">
        <v>1117</v>
      </c>
      <c r="C524" s="3" t="s">
        <v>1118</v>
      </c>
      <c r="D524">
        <v>9800</v>
      </c>
      <c r="E524">
        <v>14697</v>
      </c>
      <c r="F524" s="4" t="s">
        <v>20</v>
      </c>
      <c r="G524" s="4">
        <f>ROUND((E524/D524*100),0)</f>
        <v>150</v>
      </c>
      <c r="H524">
        <v>140</v>
      </c>
      <c r="I524">
        <f>IF(G524=0,0,ROUND((E524/H524),2))</f>
        <v>104.98</v>
      </c>
      <c r="J524" t="s">
        <v>107</v>
      </c>
      <c r="K524" t="s">
        <v>108</v>
      </c>
      <c r="L524">
        <v>1282626000</v>
      </c>
      <c r="M524" s="8">
        <f>(((L524/60)/60)/124) + DATE(1970,1,1)</f>
        <v>28442.266129032258</v>
      </c>
      <c r="N524">
        <v>1284872400</v>
      </c>
      <c r="O524" s="8">
        <f>(((N524/60)/60)/124) + DATE(1970,1,1)</f>
        <v>28447.298387096773</v>
      </c>
      <c r="P524" t="b">
        <v>0</v>
      </c>
      <c r="Q524" t="b">
        <v>0</v>
      </c>
      <c r="R524" t="s">
        <v>119</v>
      </c>
      <c r="S524" t="s">
        <v>2047</v>
      </c>
      <c r="T524" t="s">
        <v>2053</v>
      </c>
    </row>
    <row r="525" spans="1:20" x14ac:dyDescent="0.3">
      <c r="A525">
        <v>537</v>
      </c>
      <c r="B525" t="s">
        <v>1119</v>
      </c>
      <c r="C525" s="3" t="s">
        <v>1120</v>
      </c>
      <c r="D525">
        <v>84400</v>
      </c>
      <c r="E525">
        <v>98935</v>
      </c>
      <c r="F525" s="4" t="s">
        <v>20</v>
      </c>
      <c r="G525" s="4">
        <f>ROUND((E525/D525*100),0)</f>
        <v>117</v>
      </c>
      <c r="H525">
        <v>1052</v>
      </c>
      <c r="I525">
        <f>IF(G525=0,0,ROUND((E525/H525),2))</f>
        <v>94.04</v>
      </c>
      <c r="J525" t="s">
        <v>36</v>
      </c>
      <c r="K525" t="s">
        <v>37</v>
      </c>
      <c r="L525">
        <v>1535605200</v>
      </c>
      <c r="M525" s="8">
        <f>(((L525/60)/60)/124) + DATE(1970,1,1)</f>
        <v>29008.975806451614</v>
      </c>
      <c r="N525">
        <v>1537592400</v>
      </c>
      <c r="O525" s="8">
        <f>(((N525/60)/60)/124) + DATE(1970,1,1)</f>
        <v>29013.427419354837</v>
      </c>
      <c r="P525" t="b">
        <v>1</v>
      </c>
      <c r="Q525" t="b">
        <v>1</v>
      </c>
      <c r="R525" t="s">
        <v>42</v>
      </c>
      <c r="S525" t="s">
        <v>2041</v>
      </c>
      <c r="T525" t="s">
        <v>2042</v>
      </c>
    </row>
    <row r="526" spans="1:20" x14ac:dyDescent="0.3">
      <c r="A526">
        <v>540</v>
      </c>
      <c r="B526" t="s">
        <v>1125</v>
      </c>
      <c r="C526" s="3" t="s">
        <v>1126</v>
      </c>
      <c r="D526">
        <v>5300</v>
      </c>
      <c r="E526">
        <v>14097</v>
      </c>
      <c r="F526" s="4" t="s">
        <v>20</v>
      </c>
      <c r="G526" s="4">
        <f>ROUND((E526/D526*100),0)</f>
        <v>266</v>
      </c>
      <c r="H526">
        <v>247</v>
      </c>
      <c r="I526">
        <f>IF(G526=0,0,ROUND((E526/H526),2))</f>
        <v>57.07</v>
      </c>
      <c r="J526" t="s">
        <v>21</v>
      </c>
      <c r="K526" t="s">
        <v>22</v>
      </c>
      <c r="L526">
        <v>1525496400</v>
      </c>
      <c r="M526" s="8">
        <f>(((L526/60)/60)/124) + DATE(1970,1,1)</f>
        <v>28986.330645161292</v>
      </c>
      <c r="N526">
        <v>1527397200</v>
      </c>
      <c r="O526" s="8">
        <f>(((N526/60)/60)/124) + DATE(1970,1,1)</f>
        <v>28990.58870967742</v>
      </c>
      <c r="P526" t="b">
        <v>0</v>
      </c>
      <c r="Q526" t="b">
        <v>0</v>
      </c>
      <c r="R526" t="s">
        <v>122</v>
      </c>
      <c r="S526" t="s">
        <v>2054</v>
      </c>
      <c r="T526" t="s">
        <v>2055</v>
      </c>
    </row>
    <row r="527" spans="1:20" ht="31.2" x14ac:dyDescent="0.3">
      <c r="A527">
        <v>544</v>
      </c>
      <c r="B527" t="s">
        <v>1133</v>
      </c>
      <c r="C527" s="3" t="s">
        <v>1134</v>
      </c>
      <c r="D527">
        <v>2800</v>
      </c>
      <c r="E527">
        <v>7742</v>
      </c>
      <c r="F527" s="4" t="s">
        <v>20</v>
      </c>
      <c r="G527" s="4">
        <f>ROUND((E527/D527*100),0)</f>
        <v>277</v>
      </c>
      <c r="H527">
        <v>84</v>
      </c>
      <c r="I527">
        <f>IF(G527=0,0,ROUND((E527/H527),2))</f>
        <v>92.17</v>
      </c>
      <c r="J527" t="s">
        <v>21</v>
      </c>
      <c r="K527" t="s">
        <v>22</v>
      </c>
      <c r="L527">
        <v>1452232800</v>
      </c>
      <c r="M527" s="8">
        <f>(((L527/60)/60)/124) + DATE(1970,1,1)</f>
        <v>28822.209677419356</v>
      </c>
      <c r="N527">
        <v>1453356000</v>
      </c>
      <c r="O527" s="8">
        <f>(((N527/60)/60)/124) + DATE(1970,1,1)</f>
        <v>28824.725806451614</v>
      </c>
      <c r="P527" t="b">
        <v>0</v>
      </c>
      <c r="Q527" t="b">
        <v>0</v>
      </c>
      <c r="R527" t="s">
        <v>23</v>
      </c>
      <c r="S527" t="s">
        <v>2035</v>
      </c>
      <c r="T527" t="s">
        <v>2036</v>
      </c>
    </row>
    <row r="528" spans="1:20" ht="31.2" x14ac:dyDescent="0.3">
      <c r="A528">
        <v>546</v>
      </c>
      <c r="B528" t="s">
        <v>1137</v>
      </c>
      <c r="C528" s="3" t="s">
        <v>1138</v>
      </c>
      <c r="D528">
        <v>4200</v>
      </c>
      <c r="E528">
        <v>6870</v>
      </c>
      <c r="F528" s="4" t="s">
        <v>20</v>
      </c>
      <c r="G528" s="4">
        <f>ROUND((E528/D528*100),0)</f>
        <v>164</v>
      </c>
      <c r="H528">
        <v>88</v>
      </c>
      <c r="I528">
        <f>IF(G528=0,0,ROUND((E528/H528),2))</f>
        <v>78.069999999999993</v>
      </c>
      <c r="J528" t="s">
        <v>21</v>
      </c>
      <c r="K528" t="s">
        <v>22</v>
      </c>
      <c r="L528">
        <v>1537160400</v>
      </c>
      <c r="M528" s="8">
        <f>(((L528/60)/60)/124) + DATE(1970,1,1)</f>
        <v>29012.459677419356</v>
      </c>
      <c r="N528">
        <v>1537419600</v>
      </c>
      <c r="O528" s="8">
        <f>(((N528/60)/60)/124) + DATE(1970,1,1)</f>
        <v>29013.040322580644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547</v>
      </c>
      <c r="B529" t="s">
        <v>1139</v>
      </c>
      <c r="C529" s="3" t="s">
        <v>1140</v>
      </c>
      <c r="D529">
        <v>1300</v>
      </c>
      <c r="E529">
        <v>12597</v>
      </c>
      <c r="F529" s="4" t="s">
        <v>20</v>
      </c>
      <c r="G529" s="4">
        <f>ROUND((E529/D529*100),0)</f>
        <v>969</v>
      </c>
      <c r="H529">
        <v>156</v>
      </c>
      <c r="I529">
        <f>IF(G529=0,0,ROUND((E529/H529),2))</f>
        <v>80.75</v>
      </c>
      <c r="J529" t="s">
        <v>21</v>
      </c>
      <c r="K529" t="s">
        <v>22</v>
      </c>
      <c r="L529">
        <v>1422165600</v>
      </c>
      <c r="M529" s="8">
        <f>(((L529/60)/60)/124) + DATE(1970,1,1)</f>
        <v>28754.854838709678</v>
      </c>
      <c r="N529">
        <v>1423202400</v>
      </c>
      <c r="O529" s="8">
        <f>(((N529/60)/60)/124) + DATE(1970,1,1)</f>
        <v>28757.177419354837</v>
      </c>
      <c r="P529" t="b">
        <v>0</v>
      </c>
      <c r="Q529" t="b">
        <v>0</v>
      </c>
      <c r="R529" t="s">
        <v>53</v>
      </c>
      <c r="S529" t="s">
        <v>2041</v>
      </c>
      <c r="T529" t="s">
        <v>2044</v>
      </c>
    </row>
    <row r="530" spans="1:20" ht="31.2" x14ac:dyDescent="0.3">
      <c r="A530">
        <v>507</v>
      </c>
      <c r="B530" t="s">
        <v>1061</v>
      </c>
      <c r="C530" s="3" t="s">
        <v>1062</v>
      </c>
      <c r="D530">
        <v>2100</v>
      </c>
      <c r="E530">
        <v>837</v>
      </c>
      <c r="F530" s="4" t="s">
        <v>14</v>
      </c>
      <c r="G530" s="4">
        <f>ROUND((E530/D530*100),0)</f>
        <v>40</v>
      </c>
      <c r="H530">
        <v>19</v>
      </c>
      <c r="I530">
        <f>IF(G530=0,0,ROUND((E530/H530),2))</f>
        <v>44.05</v>
      </c>
      <c r="J530" t="s">
        <v>21</v>
      </c>
      <c r="K530" t="s">
        <v>22</v>
      </c>
      <c r="L530">
        <v>1365483600</v>
      </c>
      <c r="M530" s="8">
        <f>(((L530/60)/60)/124) + DATE(1970,1,1)</f>
        <v>28627.879032258064</v>
      </c>
      <c r="N530">
        <v>1369717200</v>
      </c>
      <c r="O530" s="8">
        <f>(((N530/60)/60)/124) + DATE(1970,1,1)</f>
        <v>28637.362903225807</v>
      </c>
      <c r="P530" t="b">
        <v>0</v>
      </c>
      <c r="Q530" t="b">
        <v>1</v>
      </c>
      <c r="R530" t="s">
        <v>28</v>
      </c>
      <c r="S530" t="s">
        <v>2037</v>
      </c>
      <c r="T530" t="s">
        <v>2038</v>
      </c>
    </row>
    <row r="531" spans="1:20" x14ac:dyDescent="0.3">
      <c r="A531">
        <v>548</v>
      </c>
      <c r="B531" t="s">
        <v>1141</v>
      </c>
      <c r="C531" s="3" t="s">
        <v>1142</v>
      </c>
      <c r="D531">
        <v>66100</v>
      </c>
      <c r="E531">
        <v>179074</v>
      </c>
      <c r="F531" s="4" t="s">
        <v>20</v>
      </c>
      <c r="G531" s="4">
        <f>ROUND((E531/D531*100),0)</f>
        <v>271</v>
      </c>
      <c r="H531">
        <v>2985</v>
      </c>
      <c r="I531">
        <f>IF(G531=0,0,ROUND((E531/H531),2))</f>
        <v>59.99</v>
      </c>
      <c r="J531" t="s">
        <v>21</v>
      </c>
      <c r="K531" t="s">
        <v>22</v>
      </c>
      <c r="L531">
        <v>1459486800</v>
      </c>
      <c r="M531" s="8">
        <f>(((L531/60)/60)/124) + DATE(1970,1,1)</f>
        <v>28838.459677419356</v>
      </c>
      <c r="N531">
        <v>1460610000</v>
      </c>
      <c r="O531" s="8">
        <f>(((N531/60)/60)/124) + DATE(1970,1,1)</f>
        <v>28840.975806451614</v>
      </c>
      <c r="P531" t="b">
        <v>0</v>
      </c>
      <c r="Q531" t="b">
        <v>0</v>
      </c>
      <c r="R531" t="s">
        <v>33</v>
      </c>
      <c r="S531" t="s">
        <v>2039</v>
      </c>
      <c r="T531" t="s">
        <v>2040</v>
      </c>
    </row>
    <row r="532" spans="1:20" x14ac:dyDescent="0.3">
      <c r="A532">
        <v>509</v>
      </c>
      <c r="B532" t="s">
        <v>398</v>
      </c>
      <c r="C532" s="3" t="s">
        <v>1065</v>
      </c>
      <c r="D532">
        <v>168500</v>
      </c>
      <c r="E532">
        <v>119510</v>
      </c>
      <c r="F532" s="4" t="s">
        <v>14</v>
      </c>
      <c r="G532" s="4">
        <f>ROUND((E532/D532*100),0)</f>
        <v>71</v>
      </c>
      <c r="H532">
        <v>1258</v>
      </c>
      <c r="I532">
        <f>IF(G532=0,0,ROUND((E532/H532),2))</f>
        <v>95</v>
      </c>
      <c r="J532" t="s">
        <v>21</v>
      </c>
      <c r="K532" t="s">
        <v>22</v>
      </c>
      <c r="L532">
        <v>1336194000</v>
      </c>
      <c r="M532" s="8">
        <f>(((L532/60)/60)/124) + DATE(1970,1,1)</f>
        <v>28562.266129032258</v>
      </c>
      <c r="N532">
        <v>1337058000</v>
      </c>
      <c r="O532" s="8">
        <f>(((N532/60)/60)/124) + DATE(1970,1,1)</f>
        <v>28564.201612903227</v>
      </c>
      <c r="P532" t="b">
        <v>0</v>
      </c>
      <c r="Q532" t="b">
        <v>0</v>
      </c>
      <c r="R532" t="s">
        <v>33</v>
      </c>
      <c r="S532" t="s">
        <v>2039</v>
      </c>
      <c r="T532" t="s">
        <v>2040</v>
      </c>
    </row>
    <row r="533" spans="1:20" ht="31.2" x14ac:dyDescent="0.3">
      <c r="A533">
        <v>549</v>
      </c>
      <c r="B533" t="s">
        <v>1143</v>
      </c>
      <c r="C533" s="3" t="s">
        <v>1144</v>
      </c>
      <c r="D533">
        <v>29500</v>
      </c>
      <c r="E533">
        <v>83843</v>
      </c>
      <c r="F533" s="4" t="s">
        <v>20</v>
      </c>
      <c r="G533" s="4">
        <f>ROUND((E533/D533*100),0)</f>
        <v>284</v>
      </c>
      <c r="H533">
        <v>762</v>
      </c>
      <c r="I533">
        <f>IF(G533=0,0,ROUND((E533/H533),2))</f>
        <v>110.03</v>
      </c>
      <c r="J533" t="s">
        <v>21</v>
      </c>
      <c r="K533" t="s">
        <v>22</v>
      </c>
      <c r="L533">
        <v>1369717200</v>
      </c>
      <c r="M533" s="8">
        <f>(((L533/60)/60)/124) + DATE(1970,1,1)</f>
        <v>28637.362903225807</v>
      </c>
      <c r="N533">
        <v>1370494800</v>
      </c>
      <c r="O533" s="8">
        <f>(((N533/60)/60)/124) + DATE(1970,1,1)</f>
        <v>28639.104838709678</v>
      </c>
      <c r="P533" t="b">
        <v>0</v>
      </c>
      <c r="Q533" t="b">
        <v>0</v>
      </c>
      <c r="R533" t="s">
        <v>65</v>
      </c>
      <c r="S533" t="s">
        <v>2037</v>
      </c>
      <c r="T533" t="s">
        <v>2046</v>
      </c>
    </row>
    <row r="534" spans="1:20" ht="31.2" x14ac:dyDescent="0.3">
      <c r="A534">
        <v>554</v>
      </c>
      <c r="B534" t="s">
        <v>1153</v>
      </c>
      <c r="C534" s="3" t="s">
        <v>1154</v>
      </c>
      <c r="D534">
        <v>9500</v>
      </c>
      <c r="E534">
        <v>14408</v>
      </c>
      <c r="F534" s="4" t="s">
        <v>20</v>
      </c>
      <c r="G534" s="4">
        <f>ROUND((E534/D534*100),0)</f>
        <v>152</v>
      </c>
      <c r="H534">
        <v>554</v>
      </c>
      <c r="I534">
        <f>IF(G534=0,0,ROUND((E534/H534),2))</f>
        <v>26.01</v>
      </c>
      <c r="J534" t="s">
        <v>15</v>
      </c>
      <c r="K534" t="s">
        <v>16</v>
      </c>
      <c r="L534">
        <v>1482127200</v>
      </c>
      <c r="M534" s="8">
        <f>(((L534/60)/60)/124) + DATE(1970,1,1)</f>
        <v>28889.177419354837</v>
      </c>
      <c r="N534">
        <v>1482645600</v>
      </c>
      <c r="O534" s="8">
        <f>(((N534/60)/60)/124) + DATE(1970,1,1)</f>
        <v>28890.33870967742</v>
      </c>
      <c r="P534" t="b">
        <v>0</v>
      </c>
      <c r="Q534" t="b">
        <v>0</v>
      </c>
      <c r="R534" t="s">
        <v>60</v>
      </c>
      <c r="S534" t="s">
        <v>2035</v>
      </c>
      <c r="T534" t="s">
        <v>2045</v>
      </c>
    </row>
    <row r="535" spans="1:20" x14ac:dyDescent="0.3">
      <c r="A535">
        <v>555</v>
      </c>
      <c r="B535" t="s">
        <v>1155</v>
      </c>
      <c r="C535" s="3" t="s">
        <v>1156</v>
      </c>
      <c r="D535">
        <v>6300</v>
      </c>
      <c r="E535">
        <v>14089</v>
      </c>
      <c r="F535" s="4" t="s">
        <v>20</v>
      </c>
      <c r="G535" s="4">
        <f>ROUND((E535/D535*100),0)</f>
        <v>224</v>
      </c>
      <c r="H535">
        <v>135</v>
      </c>
      <c r="I535">
        <f>IF(G535=0,0,ROUND((E535/H535),2))</f>
        <v>104.36</v>
      </c>
      <c r="J535" t="s">
        <v>36</v>
      </c>
      <c r="K535" t="s">
        <v>37</v>
      </c>
      <c r="L535">
        <v>1396414800</v>
      </c>
      <c r="M535" s="8">
        <f>(((L535/60)/60)/124) + DATE(1970,1,1)</f>
        <v>28697.169354838708</v>
      </c>
      <c r="N535">
        <v>1399093200</v>
      </c>
      <c r="O535" s="8">
        <f>(((N535/60)/60)/124) + DATE(1970,1,1)</f>
        <v>28703.169354838708</v>
      </c>
      <c r="P535" t="b">
        <v>0</v>
      </c>
      <c r="Q535" t="b">
        <v>0</v>
      </c>
      <c r="R535" t="s">
        <v>23</v>
      </c>
      <c r="S535" t="s">
        <v>2035</v>
      </c>
      <c r="T535" t="s">
        <v>2036</v>
      </c>
    </row>
    <row r="536" spans="1:20" x14ac:dyDescent="0.3">
      <c r="A536">
        <v>511</v>
      </c>
      <c r="B536" t="s">
        <v>1068</v>
      </c>
      <c r="C536" s="3" t="s">
        <v>1069</v>
      </c>
      <c r="D536">
        <v>147800</v>
      </c>
      <c r="E536">
        <v>35498</v>
      </c>
      <c r="F536" s="4" t="s">
        <v>14</v>
      </c>
      <c r="G536" s="4">
        <f>ROUND((E536/D536*100),0)</f>
        <v>24</v>
      </c>
      <c r="H536">
        <v>362</v>
      </c>
      <c r="I536">
        <f>IF(G536=0,0,ROUND((E536/H536),2))</f>
        <v>98.06</v>
      </c>
      <c r="J536" t="s">
        <v>21</v>
      </c>
      <c r="K536" t="s">
        <v>22</v>
      </c>
      <c r="L536">
        <v>1564030800</v>
      </c>
      <c r="M536" s="8">
        <f>(((L536/60)/60)/124) + DATE(1970,1,1)</f>
        <v>29072.653225806451</v>
      </c>
      <c r="N536">
        <v>1564894800</v>
      </c>
      <c r="O536" s="8">
        <f>(((N536/60)/60)/124) + DATE(1970,1,1)</f>
        <v>29074.58870967742</v>
      </c>
      <c r="P536" t="b">
        <v>0</v>
      </c>
      <c r="Q536" t="b">
        <v>0</v>
      </c>
      <c r="R536" t="s">
        <v>33</v>
      </c>
      <c r="S536" t="s">
        <v>2039</v>
      </c>
      <c r="T536" t="s">
        <v>2040</v>
      </c>
    </row>
    <row r="537" spans="1:20" x14ac:dyDescent="0.3">
      <c r="A537">
        <v>515</v>
      </c>
      <c r="B537" t="s">
        <v>1076</v>
      </c>
      <c r="C537" s="3" t="s">
        <v>1077</v>
      </c>
      <c r="D537">
        <v>8600</v>
      </c>
      <c r="E537">
        <v>4797</v>
      </c>
      <c r="F537" s="4" t="s">
        <v>14</v>
      </c>
      <c r="G537" s="4">
        <f>ROUND((E537/D537*100),0)</f>
        <v>56</v>
      </c>
      <c r="H537">
        <v>133</v>
      </c>
      <c r="I537">
        <f>IF(G537=0,0,ROUND((E537/H537),2))</f>
        <v>36.07</v>
      </c>
      <c r="J537" t="s">
        <v>15</v>
      </c>
      <c r="K537" t="s">
        <v>16</v>
      </c>
      <c r="L537">
        <v>1324620000</v>
      </c>
      <c r="M537" s="8">
        <f>(((L537/60)/60)/124) + DATE(1970,1,1)</f>
        <v>28536.33870967742</v>
      </c>
      <c r="N537">
        <v>1324792800</v>
      </c>
      <c r="O537" s="8">
        <f>(((N537/60)/60)/124) + DATE(1970,1,1)</f>
        <v>28536.725806451614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516</v>
      </c>
      <c r="B538" t="s">
        <v>1078</v>
      </c>
      <c r="C538" s="3" t="s">
        <v>1079</v>
      </c>
      <c r="D538">
        <v>125400</v>
      </c>
      <c r="E538">
        <v>53324</v>
      </c>
      <c r="F538" s="4" t="s">
        <v>14</v>
      </c>
      <c r="G538" s="4">
        <f>ROUND((E538/D538*100),0)</f>
        <v>43</v>
      </c>
      <c r="H538">
        <v>846</v>
      </c>
      <c r="I538">
        <f>IF(G538=0,0,ROUND((E538/H538),2))</f>
        <v>63.03</v>
      </c>
      <c r="J538" t="s">
        <v>21</v>
      </c>
      <c r="K538" t="s">
        <v>22</v>
      </c>
      <c r="L538">
        <v>1281070800</v>
      </c>
      <c r="M538" s="8">
        <f>(((L538/60)/60)/124) + DATE(1970,1,1)</f>
        <v>28438.782258064515</v>
      </c>
      <c r="N538">
        <v>1284354000</v>
      </c>
      <c r="O538" s="8">
        <f>(((N538/60)/60)/124) + DATE(1970,1,1)</f>
        <v>28446.137096774193</v>
      </c>
      <c r="P538" t="b">
        <v>0</v>
      </c>
      <c r="Q538" t="b">
        <v>0</v>
      </c>
      <c r="R538" t="s">
        <v>68</v>
      </c>
      <c r="S538" t="s">
        <v>2047</v>
      </c>
      <c r="T538" t="s">
        <v>2048</v>
      </c>
    </row>
    <row r="539" spans="1:20" x14ac:dyDescent="0.3">
      <c r="A539">
        <v>556</v>
      </c>
      <c r="B539" t="s">
        <v>442</v>
      </c>
      <c r="C539" s="3" t="s">
        <v>1157</v>
      </c>
      <c r="D539">
        <v>5200</v>
      </c>
      <c r="E539">
        <v>12467</v>
      </c>
      <c r="F539" s="4" t="s">
        <v>20</v>
      </c>
      <c r="G539" s="4">
        <f>ROUND((E539/D539*100),0)</f>
        <v>240</v>
      </c>
      <c r="H539">
        <v>122</v>
      </c>
      <c r="I539">
        <f>IF(G539=0,0,ROUND((E539/H539),2))</f>
        <v>102.19</v>
      </c>
      <c r="J539" t="s">
        <v>21</v>
      </c>
      <c r="K539" t="s">
        <v>22</v>
      </c>
      <c r="L539">
        <v>1315285200</v>
      </c>
      <c r="M539" s="8">
        <f>(((L539/60)/60)/124) + DATE(1970,1,1)</f>
        <v>28515.427419354837</v>
      </c>
      <c r="N539">
        <v>1315890000</v>
      </c>
      <c r="O539" s="8">
        <f>(((N539/60)/60)/124) + DATE(1970,1,1)</f>
        <v>28516.782258064515</v>
      </c>
      <c r="P539" t="b">
        <v>0</v>
      </c>
      <c r="Q539" t="b">
        <v>1</v>
      </c>
      <c r="R539" t="s">
        <v>206</v>
      </c>
      <c r="S539" t="s">
        <v>2047</v>
      </c>
      <c r="T539" t="s">
        <v>2059</v>
      </c>
    </row>
    <row r="540" spans="1:20" x14ac:dyDescent="0.3">
      <c r="A540">
        <v>557</v>
      </c>
      <c r="B540" t="s">
        <v>1158</v>
      </c>
      <c r="C540" s="3" t="s">
        <v>1159</v>
      </c>
      <c r="D540">
        <v>6000</v>
      </c>
      <c r="E540">
        <v>11960</v>
      </c>
      <c r="F540" s="4" t="s">
        <v>20</v>
      </c>
      <c r="G540" s="4">
        <f>ROUND((E540/D540*100),0)</f>
        <v>199</v>
      </c>
      <c r="H540">
        <v>221</v>
      </c>
      <c r="I540">
        <f>IF(G540=0,0,ROUND((E540/H540),2))</f>
        <v>54.12</v>
      </c>
      <c r="J540" t="s">
        <v>21</v>
      </c>
      <c r="K540" t="s">
        <v>22</v>
      </c>
      <c r="L540">
        <v>1443762000</v>
      </c>
      <c r="M540" s="8">
        <f>(((L540/60)/60)/124) + DATE(1970,1,1)</f>
        <v>28803.233870967742</v>
      </c>
      <c r="N540">
        <v>1444021200</v>
      </c>
      <c r="O540" s="8">
        <f>(((N540/60)/60)/124) + DATE(1970,1,1)</f>
        <v>28803.81451612903</v>
      </c>
      <c r="P540" t="b">
        <v>0</v>
      </c>
      <c r="Q540" t="b">
        <v>1</v>
      </c>
      <c r="R540" t="s">
        <v>474</v>
      </c>
      <c r="S540" t="s">
        <v>2041</v>
      </c>
      <c r="T540" t="s">
        <v>2063</v>
      </c>
    </row>
    <row r="541" spans="1:20" ht="31.2" x14ac:dyDescent="0.3">
      <c r="A541">
        <v>518</v>
      </c>
      <c r="B541" t="s">
        <v>1082</v>
      </c>
      <c r="C541" s="3" t="s">
        <v>1083</v>
      </c>
      <c r="D541">
        <v>8800</v>
      </c>
      <c r="E541">
        <v>622</v>
      </c>
      <c r="F541" s="4" t="s">
        <v>14</v>
      </c>
      <c r="G541" s="4">
        <f>ROUND((E541/D541*100),0)</f>
        <v>7</v>
      </c>
      <c r="H541">
        <v>10</v>
      </c>
      <c r="I541">
        <f>IF(G541=0,0,ROUND((E541/H541),2))</f>
        <v>62.2</v>
      </c>
      <c r="J541" t="s">
        <v>21</v>
      </c>
      <c r="K541" t="s">
        <v>22</v>
      </c>
      <c r="L541">
        <v>1519365600</v>
      </c>
      <c r="M541" s="8">
        <f>(((L541/60)/60)/124) + DATE(1970,1,1)</f>
        <v>28972.596774193549</v>
      </c>
      <c r="N541">
        <v>1519538400</v>
      </c>
      <c r="O541" s="8">
        <f>(((N541/60)/60)/124) + DATE(1970,1,1)</f>
        <v>28972.983870967742</v>
      </c>
      <c r="P541" t="b">
        <v>0</v>
      </c>
      <c r="Q541" t="b">
        <v>1</v>
      </c>
      <c r="R541" t="s">
        <v>71</v>
      </c>
      <c r="S541" t="s">
        <v>2041</v>
      </c>
      <c r="T541" t="s">
        <v>2049</v>
      </c>
    </row>
    <row r="542" spans="1:20" x14ac:dyDescent="0.3">
      <c r="A542">
        <v>748</v>
      </c>
      <c r="B542" t="s">
        <v>1532</v>
      </c>
      <c r="C542" s="3" t="s">
        <v>1533</v>
      </c>
      <c r="D542">
        <v>194900</v>
      </c>
      <c r="E542">
        <v>68137</v>
      </c>
      <c r="F542" s="4" t="s">
        <v>74</v>
      </c>
      <c r="G542" s="4">
        <f>ROUND((E542/D542*100),0)</f>
        <v>35</v>
      </c>
      <c r="H542">
        <v>614</v>
      </c>
      <c r="I542">
        <f>IF(G542=0,0,ROUND((E542/H542),2))</f>
        <v>110.97</v>
      </c>
      <c r="J542" t="s">
        <v>21</v>
      </c>
      <c r="K542" t="s">
        <v>22</v>
      </c>
      <c r="L542">
        <v>1267423200</v>
      </c>
      <c r="M542" s="8">
        <f>(((L542/60)/60)/124) + DATE(1970,1,1)</f>
        <v>28408.209677419356</v>
      </c>
      <c r="N542">
        <v>1269579600</v>
      </c>
      <c r="O542" s="8">
        <f>(((N542/60)/60)/124) + DATE(1970,1,1)</f>
        <v>28413.040322580644</v>
      </c>
      <c r="P542" t="b">
        <v>0</v>
      </c>
      <c r="Q542" t="b">
        <v>1</v>
      </c>
      <c r="R542" t="s">
        <v>71</v>
      </c>
      <c r="S542" t="s">
        <v>2041</v>
      </c>
      <c r="T542" t="s">
        <v>2049</v>
      </c>
    </row>
    <row r="543" spans="1:20" x14ac:dyDescent="0.3">
      <c r="A543">
        <v>558</v>
      </c>
      <c r="B543" t="s">
        <v>1160</v>
      </c>
      <c r="C543" s="3" t="s">
        <v>1161</v>
      </c>
      <c r="D543">
        <v>5800</v>
      </c>
      <c r="E543">
        <v>7966</v>
      </c>
      <c r="F543" s="4" t="s">
        <v>20</v>
      </c>
      <c r="G543" s="4">
        <f>ROUND((E543/D543*100),0)</f>
        <v>137</v>
      </c>
      <c r="H543">
        <v>126</v>
      </c>
      <c r="I543">
        <f>IF(G543=0,0,ROUND((E543/H543),2))</f>
        <v>63.22</v>
      </c>
      <c r="J543" t="s">
        <v>21</v>
      </c>
      <c r="K543" t="s">
        <v>22</v>
      </c>
      <c r="L543">
        <v>1456293600</v>
      </c>
      <c r="M543" s="8">
        <f>(((L543/60)/60)/124) + DATE(1970,1,1)</f>
        <v>28831.306451612902</v>
      </c>
      <c r="N543">
        <v>1460005200</v>
      </c>
      <c r="O543" s="8">
        <f>(((N543/60)/60)/124) + DATE(1970,1,1)</f>
        <v>28839.620967741936</v>
      </c>
      <c r="P543" t="b">
        <v>0</v>
      </c>
      <c r="Q543" t="b">
        <v>0</v>
      </c>
      <c r="R543" t="s">
        <v>33</v>
      </c>
      <c r="S543" t="s">
        <v>2039</v>
      </c>
      <c r="T543" t="s">
        <v>2040</v>
      </c>
    </row>
    <row r="544" spans="1:20" ht="31.2" x14ac:dyDescent="0.3">
      <c r="A544">
        <v>522</v>
      </c>
      <c r="B544" t="s">
        <v>1089</v>
      </c>
      <c r="C544" s="3" t="s">
        <v>1090</v>
      </c>
      <c r="D544">
        <v>50500</v>
      </c>
      <c r="E544">
        <v>16389</v>
      </c>
      <c r="F544" s="4" t="s">
        <v>14</v>
      </c>
      <c r="G544" s="4">
        <f>ROUND((E544/D544*100),0)</f>
        <v>32</v>
      </c>
      <c r="H544">
        <v>191</v>
      </c>
      <c r="I544">
        <f>IF(G544=0,0,ROUND((E544/H544),2))</f>
        <v>85.81</v>
      </c>
      <c r="J544" t="s">
        <v>21</v>
      </c>
      <c r="K544" t="s">
        <v>22</v>
      </c>
      <c r="L544">
        <v>1341291600</v>
      </c>
      <c r="M544" s="8">
        <f>(((L544/60)/60)/124) + DATE(1970,1,1)</f>
        <v>28573.68548387097</v>
      </c>
      <c r="N544">
        <v>1342328400</v>
      </c>
      <c r="O544" s="8">
        <f>(((N544/60)/60)/124) + DATE(1970,1,1)</f>
        <v>28576.008064516129</v>
      </c>
      <c r="P544" t="b">
        <v>0</v>
      </c>
      <c r="Q544" t="b">
        <v>0</v>
      </c>
      <c r="R544" t="s">
        <v>100</v>
      </c>
      <c r="S544" t="s">
        <v>2041</v>
      </c>
      <c r="T544" t="s">
        <v>2052</v>
      </c>
    </row>
    <row r="545" spans="1:20" x14ac:dyDescent="0.3">
      <c r="A545">
        <v>524</v>
      </c>
      <c r="B545" t="s">
        <v>1093</v>
      </c>
      <c r="C545" s="3" t="s">
        <v>1094</v>
      </c>
      <c r="D545">
        <v>96700</v>
      </c>
      <c r="E545">
        <v>81136</v>
      </c>
      <c r="F545" s="4" t="s">
        <v>14</v>
      </c>
      <c r="G545" s="4">
        <f>ROUND((E545/D545*100),0)</f>
        <v>84</v>
      </c>
      <c r="H545">
        <v>1979</v>
      </c>
      <c r="I545">
        <f>IF(G545=0,0,ROUND((E545/H545),2))</f>
        <v>41</v>
      </c>
      <c r="J545" t="s">
        <v>21</v>
      </c>
      <c r="K545" t="s">
        <v>22</v>
      </c>
      <c r="L545">
        <v>1272258000</v>
      </c>
      <c r="M545" s="8">
        <f>(((L545/60)/60)/124) + DATE(1970,1,1)</f>
        <v>28419.040322580644</v>
      </c>
      <c r="N545">
        <v>1273381200</v>
      </c>
      <c r="O545" s="8">
        <f>(((N545/60)/60)/124) + DATE(1970,1,1)</f>
        <v>28421.556451612902</v>
      </c>
      <c r="P545" t="b">
        <v>0</v>
      </c>
      <c r="Q545" t="b">
        <v>0</v>
      </c>
      <c r="R545" t="s">
        <v>33</v>
      </c>
      <c r="S545" t="s">
        <v>2039</v>
      </c>
      <c r="T545" t="s">
        <v>2040</v>
      </c>
    </row>
    <row r="546" spans="1:20" x14ac:dyDescent="0.3">
      <c r="A546">
        <v>559</v>
      </c>
      <c r="B546" t="s">
        <v>1162</v>
      </c>
      <c r="C546" s="3" t="s">
        <v>1163</v>
      </c>
      <c r="D546">
        <v>105300</v>
      </c>
      <c r="E546">
        <v>106321</v>
      </c>
      <c r="F546" s="4" t="s">
        <v>20</v>
      </c>
      <c r="G546" s="4">
        <f>ROUND((E546/D546*100),0)</f>
        <v>101</v>
      </c>
      <c r="H546">
        <v>1022</v>
      </c>
      <c r="I546">
        <f>IF(G546=0,0,ROUND((E546/H546),2))</f>
        <v>104.03</v>
      </c>
      <c r="J546" t="s">
        <v>21</v>
      </c>
      <c r="K546" t="s">
        <v>22</v>
      </c>
      <c r="L546">
        <v>1470114000</v>
      </c>
      <c r="M546" s="8">
        <f>(((L546/60)/60)/124) + DATE(1970,1,1)</f>
        <v>28862.266129032258</v>
      </c>
      <c r="N546">
        <v>1470718800</v>
      </c>
      <c r="O546" s="8">
        <f>(((N546/60)/60)/124) + DATE(1970,1,1)</f>
        <v>28863.620967741936</v>
      </c>
      <c r="P546" t="b">
        <v>0</v>
      </c>
      <c r="Q546" t="b">
        <v>0</v>
      </c>
      <c r="R546" t="s">
        <v>33</v>
      </c>
      <c r="S546" t="s">
        <v>2039</v>
      </c>
      <c r="T546" t="s">
        <v>2040</v>
      </c>
    </row>
    <row r="547" spans="1:20" ht="31.2" x14ac:dyDescent="0.3">
      <c r="A547">
        <v>525</v>
      </c>
      <c r="B547" t="s">
        <v>1095</v>
      </c>
      <c r="C547" s="3" t="s">
        <v>1096</v>
      </c>
      <c r="D547">
        <v>2100</v>
      </c>
      <c r="E547">
        <v>1768</v>
      </c>
      <c r="F547" s="4" t="s">
        <v>14</v>
      </c>
      <c r="G547" s="4">
        <f>ROUND((E547/D547*100),0)</f>
        <v>84</v>
      </c>
      <c r="H547">
        <v>63</v>
      </c>
      <c r="I547">
        <f>IF(G547=0,0,ROUND((E547/H547),2))</f>
        <v>28.06</v>
      </c>
      <c r="J547" t="s">
        <v>21</v>
      </c>
      <c r="K547" t="s">
        <v>22</v>
      </c>
      <c r="L547">
        <v>1290492000</v>
      </c>
      <c r="M547" s="8">
        <f>(((L547/60)/60)/124) + DATE(1970,1,1)</f>
        <v>28459.887096774193</v>
      </c>
      <c r="N547">
        <v>1290837600</v>
      </c>
      <c r="O547" s="8">
        <f>(((N547/60)/60)/124) + DATE(1970,1,1)</f>
        <v>28460.66129032258</v>
      </c>
      <c r="P547" t="b">
        <v>0</v>
      </c>
      <c r="Q547" t="b">
        <v>0</v>
      </c>
      <c r="R547" t="s">
        <v>65</v>
      </c>
      <c r="S547" t="s">
        <v>2037</v>
      </c>
      <c r="T547" t="s">
        <v>2046</v>
      </c>
    </row>
    <row r="548" spans="1:20" x14ac:dyDescent="0.3">
      <c r="A548">
        <v>527</v>
      </c>
      <c r="B548" t="s">
        <v>1099</v>
      </c>
      <c r="C548" s="3" t="s">
        <v>1100</v>
      </c>
      <c r="D548">
        <v>189200</v>
      </c>
      <c r="E548">
        <v>188480</v>
      </c>
      <c r="F548" s="4" t="s">
        <v>14</v>
      </c>
      <c r="G548" s="4">
        <f>ROUND((E548/D548*100),0)</f>
        <v>100</v>
      </c>
      <c r="H548">
        <v>6080</v>
      </c>
      <c r="I548">
        <f>IF(G548=0,0,ROUND((E548/H548),2))</f>
        <v>31</v>
      </c>
      <c r="J548" t="s">
        <v>15</v>
      </c>
      <c r="K548" t="s">
        <v>16</v>
      </c>
      <c r="L548">
        <v>1454652000</v>
      </c>
      <c r="M548" s="8">
        <f>(((L548/60)/60)/124) + DATE(1970,1,1)</f>
        <v>28827.629032258064</v>
      </c>
      <c r="N548">
        <v>1457762400</v>
      </c>
      <c r="O548" s="8">
        <f>(((N548/60)/60)/124) + DATE(1970,1,1)</f>
        <v>28834.596774193549</v>
      </c>
      <c r="P548" t="b">
        <v>0</v>
      </c>
      <c r="Q548" t="b">
        <v>0</v>
      </c>
      <c r="R548" t="s">
        <v>71</v>
      </c>
      <c r="S548" t="s">
        <v>2041</v>
      </c>
      <c r="T548" t="s">
        <v>2049</v>
      </c>
    </row>
    <row r="549" spans="1:20" x14ac:dyDescent="0.3">
      <c r="A549">
        <v>560</v>
      </c>
      <c r="B549" t="s">
        <v>1164</v>
      </c>
      <c r="C549" s="3" t="s">
        <v>1165</v>
      </c>
      <c r="D549">
        <v>20000</v>
      </c>
      <c r="E549">
        <v>158832</v>
      </c>
      <c r="F549" s="4" t="s">
        <v>20</v>
      </c>
      <c r="G549" s="4">
        <f>ROUND((E549/D549*100),0)</f>
        <v>794</v>
      </c>
      <c r="H549">
        <v>3177</v>
      </c>
      <c r="I549">
        <f>IF(G549=0,0,ROUND((E549/H549),2))</f>
        <v>49.99</v>
      </c>
      <c r="J549" t="s">
        <v>21</v>
      </c>
      <c r="K549" t="s">
        <v>22</v>
      </c>
      <c r="L549">
        <v>1321596000</v>
      </c>
      <c r="M549" s="8">
        <f>(((L549/60)/60)/124) + DATE(1970,1,1)</f>
        <v>28529.56451612903</v>
      </c>
      <c r="N549">
        <v>1325052000</v>
      </c>
      <c r="O549" s="8">
        <f>(((N549/60)/60)/124) + DATE(1970,1,1)</f>
        <v>28537.306451612902</v>
      </c>
      <c r="P549" t="b">
        <v>0</v>
      </c>
      <c r="Q549" t="b">
        <v>0</v>
      </c>
      <c r="R549" t="s">
        <v>71</v>
      </c>
      <c r="S549" t="s">
        <v>2041</v>
      </c>
      <c r="T549" t="s">
        <v>2049</v>
      </c>
    </row>
    <row r="550" spans="1:20" x14ac:dyDescent="0.3">
      <c r="A550">
        <v>528</v>
      </c>
      <c r="B550" t="s">
        <v>1101</v>
      </c>
      <c r="C550" s="3" t="s">
        <v>1102</v>
      </c>
      <c r="D550">
        <v>9000</v>
      </c>
      <c r="E550">
        <v>7227</v>
      </c>
      <c r="F550" s="4" t="s">
        <v>14</v>
      </c>
      <c r="G550" s="4">
        <f>ROUND((E550/D550*100),0)</f>
        <v>80</v>
      </c>
      <c r="H550">
        <v>80</v>
      </c>
      <c r="I550">
        <f>IF(G550=0,0,ROUND((E550/H550),2))</f>
        <v>90.34</v>
      </c>
      <c r="J550" t="s">
        <v>40</v>
      </c>
      <c r="K550" t="s">
        <v>41</v>
      </c>
      <c r="L550">
        <v>1385186400</v>
      </c>
      <c r="M550" s="8">
        <f>(((L550/60)/60)/124) + DATE(1970,1,1)</f>
        <v>28672.016129032258</v>
      </c>
      <c r="N550">
        <v>1389074400</v>
      </c>
      <c r="O550" s="8">
        <f>(((N550/60)/60)/124) + DATE(1970,1,1)</f>
        <v>28680.725806451614</v>
      </c>
      <c r="P550" t="b">
        <v>0</v>
      </c>
      <c r="Q550" t="b">
        <v>0</v>
      </c>
      <c r="R550" t="s">
        <v>60</v>
      </c>
      <c r="S550" t="s">
        <v>2035</v>
      </c>
      <c r="T550" t="s">
        <v>2045</v>
      </c>
    </row>
    <row r="551" spans="1:20" x14ac:dyDescent="0.3">
      <c r="A551">
        <v>529</v>
      </c>
      <c r="B551" t="s">
        <v>1103</v>
      </c>
      <c r="C551" s="3" t="s">
        <v>1104</v>
      </c>
      <c r="D551">
        <v>5100</v>
      </c>
      <c r="E551">
        <v>574</v>
      </c>
      <c r="F551" s="4" t="s">
        <v>14</v>
      </c>
      <c r="G551" s="4">
        <f>ROUND((E551/D551*100),0)</f>
        <v>11</v>
      </c>
      <c r="H551">
        <v>9</v>
      </c>
      <c r="I551">
        <f>IF(G551=0,0,ROUND((E551/H551),2))</f>
        <v>63.78</v>
      </c>
      <c r="J551" t="s">
        <v>21</v>
      </c>
      <c r="K551" t="s">
        <v>22</v>
      </c>
      <c r="L551">
        <v>1399698000</v>
      </c>
      <c r="M551" s="8">
        <f>(((L551/60)/60)/124) + DATE(1970,1,1)</f>
        <v>28704.524193548386</v>
      </c>
      <c r="N551">
        <v>1402117200</v>
      </c>
      <c r="O551" s="8">
        <f>(((N551/60)/60)/124) + DATE(1970,1,1)</f>
        <v>28709.943548387098</v>
      </c>
      <c r="P551" t="b">
        <v>0</v>
      </c>
      <c r="Q551" t="b">
        <v>0</v>
      </c>
      <c r="R551" t="s">
        <v>89</v>
      </c>
      <c r="S551" t="s">
        <v>2050</v>
      </c>
      <c r="T551" t="s">
        <v>2051</v>
      </c>
    </row>
    <row r="552" spans="1:20" x14ac:dyDescent="0.3">
      <c r="A552">
        <v>561</v>
      </c>
      <c r="B552" t="s">
        <v>1166</v>
      </c>
      <c r="C552" s="3" t="s">
        <v>1167</v>
      </c>
      <c r="D552">
        <v>3000</v>
      </c>
      <c r="E552">
        <v>11091</v>
      </c>
      <c r="F552" s="4" t="s">
        <v>20</v>
      </c>
      <c r="G552" s="4">
        <f>ROUND((E552/D552*100),0)</f>
        <v>370</v>
      </c>
      <c r="H552">
        <v>198</v>
      </c>
      <c r="I552">
        <f>IF(G552=0,0,ROUND((E552/H552),2))</f>
        <v>56.02</v>
      </c>
      <c r="J552" t="s">
        <v>98</v>
      </c>
      <c r="K552" t="s">
        <v>99</v>
      </c>
      <c r="L552">
        <v>1318827600</v>
      </c>
      <c r="M552" s="8">
        <f>(((L552/60)/60)/124) + DATE(1970,1,1)</f>
        <v>28523.362903225807</v>
      </c>
      <c r="N552">
        <v>1319000400</v>
      </c>
      <c r="O552" s="8">
        <f>(((N552/60)/60)/124) + DATE(1970,1,1)</f>
        <v>28523.75</v>
      </c>
      <c r="P552" t="b">
        <v>0</v>
      </c>
      <c r="Q552" t="b">
        <v>0</v>
      </c>
      <c r="R552" t="s">
        <v>33</v>
      </c>
      <c r="S552" t="s">
        <v>2039</v>
      </c>
      <c r="T552" t="s">
        <v>2040</v>
      </c>
    </row>
    <row r="553" spans="1:20" x14ac:dyDescent="0.3">
      <c r="A553">
        <v>563</v>
      </c>
      <c r="B553" t="s">
        <v>1170</v>
      </c>
      <c r="C553" s="3" t="s">
        <v>1171</v>
      </c>
      <c r="D553">
        <v>3700</v>
      </c>
      <c r="E553">
        <v>5107</v>
      </c>
      <c r="F553" s="4" t="s">
        <v>20</v>
      </c>
      <c r="G553" s="4">
        <f>ROUND((E553/D553*100),0)</f>
        <v>138</v>
      </c>
      <c r="H553">
        <v>85</v>
      </c>
      <c r="I553">
        <f>IF(G553=0,0,ROUND((E553/H553),2))</f>
        <v>60.08</v>
      </c>
      <c r="J553" t="s">
        <v>26</v>
      </c>
      <c r="K553" t="s">
        <v>27</v>
      </c>
      <c r="L553">
        <v>1542088800</v>
      </c>
      <c r="M553" s="8">
        <f>(((L553/60)/60)/124) + DATE(1970,1,1)</f>
        <v>29023.5</v>
      </c>
      <c r="N553">
        <v>1543816800</v>
      </c>
      <c r="O553" s="8">
        <f>(((N553/60)/60)/124) + DATE(1970,1,1)</f>
        <v>29027.370967741936</v>
      </c>
      <c r="P553" t="b">
        <v>0</v>
      </c>
      <c r="Q553" t="b">
        <v>0</v>
      </c>
      <c r="R553" t="s">
        <v>42</v>
      </c>
      <c r="S553" t="s">
        <v>2041</v>
      </c>
      <c r="T553" t="s">
        <v>2042</v>
      </c>
    </row>
    <row r="554" spans="1:20" x14ac:dyDescent="0.3">
      <c r="A554">
        <v>565</v>
      </c>
      <c r="B554" t="s">
        <v>1174</v>
      </c>
      <c r="C554" s="3" t="s">
        <v>1175</v>
      </c>
      <c r="D554">
        <v>94900</v>
      </c>
      <c r="E554">
        <v>194166</v>
      </c>
      <c r="F554" s="4" t="s">
        <v>20</v>
      </c>
      <c r="G554" s="4">
        <f>ROUND((E554/D554*100),0)</f>
        <v>205</v>
      </c>
      <c r="H554">
        <v>3596</v>
      </c>
      <c r="I554">
        <f>IF(G554=0,0,ROUND((E554/H554),2))</f>
        <v>53.99</v>
      </c>
      <c r="J554" t="s">
        <v>21</v>
      </c>
      <c r="K554" t="s">
        <v>22</v>
      </c>
      <c r="L554">
        <v>1321336800</v>
      </c>
      <c r="M554" s="8">
        <f>(((L554/60)/60)/124) + DATE(1970,1,1)</f>
        <v>28528.983870967742</v>
      </c>
      <c r="N554">
        <v>1323064800</v>
      </c>
      <c r="O554" s="8">
        <f>(((N554/60)/60)/124) + DATE(1970,1,1)</f>
        <v>28532.854838709678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530</v>
      </c>
      <c r="B555" t="s">
        <v>1105</v>
      </c>
      <c r="C555" s="3" t="s">
        <v>1106</v>
      </c>
      <c r="D555">
        <v>105000</v>
      </c>
      <c r="E555">
        <v>96328</v>
      </c>
      <c r="F555" s="4" t="s">
        <v>14</v>
      </c>
      <c r="G555" s="4">
        <f>ROUND((E555/D555*100),0)</f>
        <v>92</v>
      </c>
      <c r="H555">
        <v>1784</v>
      </c>
      <c r="I555">
        <f>IF(G555=0,0,ROUND((E555/H555),2))</f>
        <v>54</v>
      </c>
      <c r="J555" t="s">
        <v>21</v>
      </c>
      <c r="K555" t="s">
        <v>22</v>
      </c>
      <c r="L555">
        <v>1283230800</v>
      </c>
      <c r="M555" s="8">
        <f>(((L555/60)/60)/124) + DATE(1970,1,1)</f>
        <v>28443.620967741936</v>
      </c>
      <c r="N555">
        <v>1284440400</v>
      </c>
      <c r="O555" s="8">
        <f>(((N555/60)/60)/124) + DATE(1970,1,1)</f>
        <v>28446.330645161292</v>
      </c>
      <c r="P555" t="b">
        <v>0</v>
      </c>
      <c r="Q555" t="b">
        <v>1</v>
      </c>
      <c r="R555" t="s">
        <v>119</v>
      </c>
      <c r="S555" t="s">
        <v>2047</v>
      </c>
      <c r="T555" t="s">
        <v>2053</v>
      </c>
    </row>
    <row r="556" spans="1:20" ht="31.2" x14ac:dyDescent="0.3">
      <c r="A556">
        <v>567</v>
      </c>
      <c r="B556" t="s">
        <v>1178</v>
      </c>
      <c r="C556" s="3" t="s">
        <v>1179</v>
      </c>
      <c r="D556">
        <v>6800</v>
      </c>
      <c r="E556">
        <v>14865</v>
      </c>
      <c r="F556" s="4" t="s">
        <v>20</v>
      </c>
      <c r="G556" s="4">
        <f>ROUND((E556/D556*100),0)</f>
        <v>219</v>
      </c>
      <c r="H556">
        <v>244</v>
      </c>
      <c r="I556">
        <f>IF(G556=0,0,ROUND((E556/H556),2))</f>
        <v>60.92</v>
      </c>
      <c r="J556" t="s">
        <v>21</v>
      </c>
      <c r="K556" t="s">
        <v>22</v>
      </c>
      <c r="L556">
        <v>1404968400</v>
      </c>
      <c r="M556" s="8">
        <f>(((L556/60)/60)/124) + DATE(1970,1,1)</f>
        <v>28716.330645161292</v>
      </c>
      <c r="N556">
        <v>1405141200</v>
      </c>
      <c r="O556" s="8">
        <f>(((N556/60)/60)/124) + DATE(1970,1,1)</f>
        <v>28716.717741935485</v>
      </c>
      <c r="P556" t="b">
        <v>0</v>
      </c>
      <c r="Q556" t="b">
        <v>0</v>
      </c>
      <c r="R556" t="s">
        <v>23</v>
      </c>
      <c r="S556" t="s">
        <v>2035</v>
      </c>
      <c r="T556" t="s">
        <v>2036</v>
      </c>
    </row>
    <row r="557" spans="1:20" x14ac:dyDescent="0.3">
      <c r="A557">
        <v>534</v>
      </c>
      <c r="B557" t="s">
        <v>1113</v>
      </c>
      <c r="C557" s="3" t="s">
        <v>1114</v>
      </c>
      <c r="D557">
        <v>89100</v>
      </c>
      <c r="E557">
        <v>13385</v>
      </c>
      <c r="F557" s="4" t="s">
        <v>14</v>
      </c>
      <c r="G557" s="4">
        <f>ROUND((E557/D557*100),0)</f>
        <v>15</v>
      </c>
      <c r="H557">
        <v>243</v>
      </c>
      <c r="I557">
        <f>IF(G557=0,0,ROUND((E557/H557),2))</f>
        <v>55.08</v>
      </c>
      <c r="J557" t="s">
        <v>21</v>
      </c>
      <c r="K557" t="s">
        <v>22</v>
      </c>
      <c r="L557">
        <v>1534482000</v>
      </c>
      <c r="M557" s="8">
        <f>(((L557/60)/60)/124) + DATE(1970,1,1)</f>
        <v>29006.459677419356</v>
      </c>
      <c r="N557">
        <v>1534568400</v>
      </c>
      <c r="O557" s="8">
        <f>(((N557/60)/60)/124) + DATE(1970,1,1)</f>
        <v>29006.653225806451</v>
      </c>
      <c r="P557" t="b">
        <v>0</v>
      </c>
      <c r="Q557" t="b">
        <v>1</v>
      </c>
      <c r="R557" t="s">
        <v>53</v>
      </c>
      <c r="S557" t="s">
        <v>2041</v>
      </c>
      <c r="T557" t="s">
        <v>2044</v>
      </c>
    </row>
    <row r="558" spans="1:20" x14ac:dyDescent="0.3">
      <c r="A558">
        <v>538</v>
      </c>
      <c r="B558" t="s">
        <v>1121</v>
      </c>
      <c r="C558" s="3" t="s">
        <v>1122</v>
      </c>
      <c r="D558">
        <v>151300</v>
      </c>
      <c r="E558">
        <v>57034</v>
      </c>
      <c r="F558" s="4" t="s">
        <v>14</v>
      </c>
      <c r="G558" s="4">
        <f>ROUND((E558/D558*100),0)</f>
        <v>38</v>
      </c>
      <c r="H558">
        <v>1296</v>
      </c>
      <c r="I558">
        <f>IF(G558=0,0,ROUND((E558/H558),2))</f>
        <v>44.01</v>
      </c>
      <c r="J558" t="s">
        <v>21</v>
      </c>
      <c r="K558" t="s">
        <v>22</v>
      </c>
      <c r="L558">
        <v>1379826000</v>
      </c>
      <c r="M558" s="8">
        <f>(((L558/60)/60)/124) + DATE(1970,1,1)</f>
        <v>28660.008064516129</v>
      </c>
      <c r="N558">
        <v>1381208400</v>
      </c>
      <c r="O558" s="8">
        <f>(((N558/60)/60)/124) + DATE(1970,1,1)</f>
        <v>28663.104838709678</v>
      </c>
      <c r="P558" t="b">
        <v>0</v>
      </c>
      <c r="Q558" t="b">
        <v>0</v>
      </c>
      <c r="R558" t="s">
        <v>292</v>
      </c>
      <c r="S558" t="s">
        <v>2050</v>
      </c>
      <c r="T558" t="s">
        <v>2061</v>
      </c>
    </row>
    <row r="559" spans="1:20" x14ac:dyDescent="0.3">
      <c r="A559">
        <v>568</v>
      </c>
      <c r="B559" t="s">
        <v>1180</v>
      </c>
      <c r="C559" s="3" t="s">
        <v>1181</v>
      </c>
      <c r="D559">
        <v>72400</v>
      </c>
      <c r="E559">
        <v>134688</v>
      </c>
      <c r="F559" s="4" t="s">
        <v>20</v>
      </c>
      <c r="G559" s="4">
        <f>ROUND((E559/D559*100),0)</f>
        <v>186</v>
      </c>
      <c r="H559">
        <v>5180</v>
      </c>
      <c r="I559">
        <f>IF(G559=0,0,ROUND((E559/H559),2))</f>
        <v>26</v>
      </c>
      <c r="J559" t="s">
        <v>21</v>
      </c>
      <c r="K559" t="s">
        <v>22</v>
      </c>
      <c r="L559">
        <v>1279170000</v>
      </c>
      <c r="M559" s="8">
        <f>(((L559/60)/60)/124) + DATE(1970,1,1)</f>
        <v>28434.524193548386</v>
      </c>
      <c r="N559">
        <v>1283058000</v>
      </c>
      <c r="O559" s="8">
        <f>(((N559/60)/60)/124) + DATE(1970,1,1)</f>
        <v>28443.233870967742</v>
      </c>
      <c r="P559" t="b">
        <v>0</v>
      </c>
      <c r="Q559" t="b">
        <v>0</v>
      </c>
      <c r="R559" t="s">
        <v>33</v>
      </c>
      <c r="S559" t="s">
        <v>2039</v>
      </c>
      <c r="T559" t="s">
        <v>2040</v>
      </c>
    </row>
    <row r="560" spans="1:20" x14ac:dyDescent="0.3">
      <c r="A560">
        <v>539</v>
      </c>
      <c r="B560" t="s">
        <v>1123</v>
      </c>
      <c r="C560" s="3" t="s">
        <v>1124</v>
      </c>
      <c r="D560">
        <v>9800</v>
      </c>
      <c r="E560">
        <v>7120</v>
      </c>
      <c r="F560" s="4" t="s">
        <v>14</v>
      </c>
      <c r="G560" s="4">
        <f>ROUND((E560/D560*100),0)</f>
        <v>73</v>
      </c>
      <c r="H560">
        <v>77</v>
      </c>
      <c r="I560">
        <f>IF(G560=0,0,ROUND((E560/H560),2))</f>
        <v>92.47</v>
      </c>
      <c r="J560" t="s">
        <v>21</v>
      </c>
      <c r="K560" t="s">
        <v>22</v>
      </c>
      <c r="L560">
        <v>1561957200</v>
      </c>
      <c r="M560" s="8">
        <f>(((L560/60)/60)/124) + DATE(1970,1,1)</f>
        <v>29068.008064516129</v>
      </c>
      <c r="N560">
        <v>1562475600</v>
      </c>
      <c r="O560" s="8">
        <f>(((N560/60)/60)/124) + DATE(1970,1,1)</f>
        <v>29069.169354838708</v>
      </c>
      <c r="P560" t="b">
        <v>0</v>
      </c>
      <c r="Q560" t="b">
        <v>1</v>
      </c>
      <c r="R560" t="s">
        <v>17</v>
      </c>
      <c r="S560" t="s">
        <v>2033</v>
      </c>
      <c r="T560" t="s">
        <v>2034</v>
      </c>
    </row>
    <row r="561" spans="1:20" x14ac:dyDescent="0.3">
      <c r="A561">
        <v>569</v>
      </c>
      <c r="B561" t="s">
        <v>1182</v>
      </c>
      <c r="C561" s="3" t="s">
        <v>1183</v>
      </c>
      <c r="D561">
        <v>20100</v>
      </c>
      <c r="E561">
        <v>47705</v>
      </c>
      <c r="F561" s="4" t="s">
        <v>20</v>
      </c>
      <c r="G561" s="4">
        <f>ROUND((E561/D561*100),0)</f>
        <v>237</v>
      </c>
      <c r="H561">
        <v>589</v>
      </c>
      <c r="I561">
        <f>IF(G561=0,0,ROUND((E561/H561),2))</f>
        <v>80.989999999999995</v>
      </c>
      <c r="J561" t="s">
        <v>107</v>
      </c>
      <c r="K561" t="s">
        <v>108</v>
      </c>
      <c r="L561">
        <v>1294725600</v>
      </c>
      <c r="M561" s="8">
        <f>(((L561/60)/60)/124) + DATE(1970,1,1)</f>
        <v>28469.370967741936</v>
      </c>
      <c r="N561">
        <v>1295762400</v>
      </c>
      <c r="O561" s="8">
        <f>(((N561/60)/60)/124) + DATE(1970,1,1)</f>
        <v>28471.693548387098</v>
      </c>
      <c r="P561" t="b">
        <v>0</v>
      </c>
      <c r="Q561" t="b">
        <v>0</v>
      </c>
      <c r="R561" t="s">
        <v>71</v>
      </c>
      <c r="S561" t="s">
        <v>2041</v>
      </c>
      <c r="T561" t="s">
        <v>2049</v>
      </c>
    </row>
    <row r="562" spans="1:20" x14ac:dyDescent="0.3">
      <c r="A562">
        <v>541</v>
      </c>
      <c r="B562" t="s">
        <v>1127</v>
      </c>
      <c r="C562" s="3" t="s">
        <v>1128</v>
      </c>
      <c r="D562">
        <v>178000</v>
      </c>
      <c r="E562">
        <v>43086</v>
      </c>
      <c r="F562" s="4" t="s">
        <v>14</v>
      </c>
      <c r="G562" s="4">
        <f>ROUND((E562/D562*100),0)</f>
        <v>24</v>
      </c>
      <c r="H562">
        <v>395</v>
      </c>
      <c r="I562">
        <f>IF(G562=0,0,ROUND((E562/H562),2))</f>
        <v>109.08</v>
      </c>
      <c r="J562" t="s">
        <v>107</v>
      </c>
      <c r="K562" t="s">
        <v>108</v>
      </c>
      <c r="L562">
        <v>1433912400</v>
      </c>
      <c r="M562" s="8">
        <f>(((L562/60)/60)/124) + DATE(1970,1,1)</f>
        <v>28781.169354838708</v>
      </c>
      <c r="N562">
        <v>1436158800</v>
      </c>
      <c r="O562" s="8">
        <f>(((N562/60)/60)/124) + DATE(1970,1,1)</f>
        <v>28786.201612903227</v>
      </c>
      <c r="P562" t="b">
        <v>0</v>
      </c>
      <c r="Q562" t="b">
        <v>0</v>
      </c>
      <c r="R562" t="s">
        <v>292</v>
      </c>
      <c r="S562" t="s">
        <v>2050</v>
      </c>
      <c r="T562" t="s">
        <v>2061</v>
      </c>
    </row>
    <row r="563" spans="1:20" x14ac:dyDescent="0.3">
      <c r="A563">
        <v>570</v>
      </c>
      <c r="B563" t="s">
        <v>1184</v>
      </c>
      <c r="C563" s="3" t="s">
        <v>1185</v>
      </c>
      <c r="D563">
        <v>31200</v>
      </c>
      <c r="E563">
        <v>95364</v>
      </c>
      <c r="F563" s="4" t="s">
        <v>20</v>
      </c>
      <c r="G563" s="4">
        <f>ROUND((E563/D563*100),0)</f>
        <v>306</v>
      </c>
      <c r="H563">
        <v>2725</v>
      </c>
      <c r="I563">
        <f>IF(G563=0,0,ROUND((E563/H563),2))</f>
        <v>35</v>
      </c>
      <c r="J563" t="s">
        <v>21</v>
      </c>
      <c r="K563" t="s">
        <v>22</v>
      </c>
      <c r="L563">
        <v>1419055200</v>
      </c>
      <c r="M563" s="8">
        <f>(((L563/60)/60)/124) + DATE(1970,1,1)</f>
        <v>28747.887096774193</v>
      </c>
      <c r="N563">
        <v>1419573600</v>
      </c>
      <c r="O563" s="8">
        <f>(((N563/60)/60)/124) + DATE(1970,1,1)</f>
        <v>28749.048387096773</v>
      </c>
      <c r="P563" t="b">
        <v>0</v>
      </c>
      <c r="Q563" t="b">
        <v>1</v>
      </c>
      <c r="R563" t="s">
        <v>23</v>
      </c>
      <c r="S563" t="s">
        <v>2035</v>
      </c>
      <c r="T563" t="s">
        <v>2036</v>
      </c>
    </row>
    <row r="564" spans="1:20" x14ac:dyDescent="0.3">
      <c r="A564">
        <v>573</v>
      </c>
      <c r="B564" t="s">
        <v>1190</v>
      </c>
      <c r="C564" s="3" t="s">
        <v>1191</v>
      </c>
      <c r="D564">
        <v>6700</v>
      </c>
      <c r="E564">
        <v>7496</v>
      </c>
      <c r="F564" s="4" t="s">
        <v>20</v>
      </c>
      <c r="G564" s="4">
        <f>ROUND((E564/D564*100),0)</f>
        <v>112</v>
      </c>
      <c r="H564">
        <v>300</v>
      </c>
      <c r="I564">
        <f>IF(G564=0,0,ROUND((E564/H564),2))</f>
        <v>24.99</v>
      </c>
      <c r="J564" t="s">
        <v>21</v>
      </c>
      <c r="K564" t="s">
        <v>22</v>
      </c>
      <c r="L564">
        <v>1399006800</v>
      </c>
      <c r="M564" s="8">
        <f>(((L564/60)/60)/124) + DATE(1970,1,1)</f>
        <v>28702.975806451614</v>
      </c>
      <c r="N564">
        <v>1399179600</v>
      </c>
      <c r="O564" s="8">
        <f>(((N564/60)/60)/124) + DATE(1970,1,1)</f>
        <v>28703.362903225807</v>
      </c>
      <c r="P564" t="b">
        <v>0</v>
      </c>
      <c r="Q564" t="b">
        <v>0</v>
      </c>
      <c r="R564" t="s">
        <v>1029</v>
      </c>
      <c r="S564" t="s">
        <v>2064</v>
      </c>
      <c r="T564" t="s">
        <v>2065</v>
      </c>
    </row>
    <row r="565" spans="1:20" x14ac:dyDescent="0.3">
      <c r="A565">
        <v>202</v>
      </c>
      <c r="B565" t="s">
        <v>456</v>
      </c>
      <c r="C565" s="3" t="s">
        <v>457</v>
      </c>
      <c r="D565">
        <v>8300</v>
      </c>
      <c r="E565">
        <v>6543</v>
      </c>
      <c r="F565" s="4" t="s">
        <v>74</v>
      </c>
      <c r="G565" s="4">
        <f>ROUND((E565/D565*100),0)</f>
        <v>79</v>
      </c>
      <c r="H565">
        <v>82</v>
      </c>
      <c r="I565">
        <f>IF(G565=0,0,ROUND((E565/H565),2))</f>
        <v>79.790000000000006</v>
      </c>
      <c r="J565" t="s">
        <v>21</v>
      </c>
      <c r="K565" t="s">
        <v>22</v>
      </c>
      <c r="L565">
        <v>1317531600</v>
      </c>
      <c r="M565" s="8">
        <f>(((L565/60)/60)/124) + DATE(1970,1,1)</f>
        <v>28520.459677419356</v>
      </c>
      <c r="N565">
        <v>1317877200</v>
      </c>
      <c r="O565" s="8">
        <f>(((N565/60)/60)/124) + DATE(1970,1,1)</f>
        <v>28521.233870967742</v>
      </c>
      <c r="P565" t="b">
        <v>0</v>
      </c>
      <c r="Q565" t="b">
        <v>0</v>
      </c>
      <c r="R565" t="s">
        <v>17</v>
      </c>
      <c r="S565" t="s">
        <v>2033</v>
      </c>
      <c r="T565" t="s">
        <v>2034</v>
      </c>
    </row>
    <row r="566" spans="1:20" x14ac:dyDescent="0.3">
      <c r="A566">
        <v>410</v>
      </c>
      <c r="B566" t="s">
        <v>870</v>
      </c>
      <c r="C566" s="3" t="s">
        <v>871</v>
      </c>
      <c r="D566">
        <v>153700</v>
      </c>
      <c r="E566">
        <v>55536</v>
      </c>
      <c r="F566" s="4" t="s">
        <v>47</v>
      </c>
      <c r="G566" s="4">
        <f>ROUND((E566/D566*100),0)</f>
        <v>36</v>
      </c>
      <c r="H566">
        <v>1111</v>
      </c>
      <c r="I566">
        <f>IF(G566=0,0,ROUND((E566/H566),2))</f>
        <v>49.99</v>
      </c>
      <c r="J566" t="s">
        <v>21</v>
      </c>
      <c r="K566" t="s">
        <v>22</v>
      </c>
      <c r="L566">
        <v>1430197200</v>
      </c>
      <c r="M566" s="8">
        <f>(((L566/60)/60)/124) + DATE(1970,1,1)</f>
        <v>28772.846774193549</v>
      </c>
      <c r="N566">
        <v>1430197200</v>
      </c>
      <c r="O566" s="8">
        <f>(((N566/60)/60)/124) + DATE(1970,1,1)</f>
        <v>28772.846774193549</v>
      </c>
      <c r="P566" t="b">
        <v>0</v>
      </c>
      <c r="Q566" t="b">
        <v>0</v>
      </c>
      <c r="R566" t="s">
        <v>292</v>
      </c>
      <c r="S566" t="s">
        <v>2050</v>
      </c>
      <c r="T566" t="s">
        <v>2061</v>
      </c>
    </row>
    <row r="567" spans="1:20" x14ac:dyDescent="0.3">
      <c r="A567">
        <v>574</v>
      </c>
      <c r="B567" t="s">
        <v>1192</v>
      </c>
      <c r="C567" s="3" t="s">
        <v>1193</v>
      </c>
      <c r="D567">
        <v>2700</v>
      </c>
      <c r="E567">
        <v>9967</v>
      </c>
      <c r="F567" s="4" t="s">
        <v>20</v>
      </c>
      <c r="G567" s="4">
        <f>ROUND((E567/D567*100),0)</f>
        <v>369</v>
      </c>
      <c r="H567">
        <v>144</v>
      </c>
      <c r="I567">
        <f>IF(G567=0,0,ROUND((E567/H567),2))</f>
        <v>69.22</v>
      </c>
      <c r="J567" t="s">
        <v>21</v>
      </c>
      <c r="K567" t="s">
        <v>22</v>
      </c>
      <c r="L567">
        <v>1575698400</v>
      </c>
      <c r="M567" s="8">
        <f>(((L567/60)/60)/124) + DATE(1970,1,1)</f>
        <v>29098.790322580644</v>
      </c>
      <c r="N567">
        <v>1576562400</v>
      </c>
      <c r="O567" s="8">
        <f>(((N567/60)/60)/124) + DATE(1970,1,1)</f>
        <v>29100.725806451614</v>
      </c>
      <c r="P567" t="b">
        <v>0</v>
      </c>
      <c r="Q567" t="b">
        <v>1</v>
      </c>
      <c r="R567" t="s">
        <v>17</v>
      </c>
      <c r="S567" t="s">
        <v>2033</v>
      </c>
      <c r="T567" t="s">
        <v>2034</v>
      </c>
    </row>
    <row r="568" spans="1:20" x14ac:dyDescent="0.3">
      <c r="A568">
        <v>579</v>
      </c>
      <c r="B568" t="s">
        <v>1202</v>
      </c>
      <c r="C568" s="3" t="s">
        <v>1203</v>
      </c>
      <c r="D568">
        <v>6200</v>
      </c>
      <c r="E568">
        <v>6269</v>
      </c>
      <c r="F568" s="4" t="s">
        <v>20</v>
      </c>
      <c r="G568" s="4">
        <f>ROUND((E568/D568*100),0)</f>
        <v>101</v>
      </c>
      <c r="H568">
        <v>87</v>
      </c>
      <c r="I568">
        <f>IF(G568=0,0,ROUND((E568/H568),2))</f>
        <v>72.06</v>
      </c>
      <c r="J568" t="s">
        <v>21</v>
      </c>
      <c r="K568" t="s">
        <v>22</v>
      </c>
      <c r="L568">
        <v>1312693200</v>
      </c>
      <c r="M568" s="8">
        <f>(((L568/60)/60)/124) + DATE(1970,1,1)</f>
        <v>28509.620967741936</v>
      </c>
      <c r="N568">
        <v>1313730000</v>
      </c>
      <c r="O568" s="8">
        <f>(((N568/60)/60)/124) + DATE(1970,1,1)</f>
        <v>28511.943548387098</v>
      </c>
      <c r="P568" t="b">
        <v>0</v>
      </c>
      <c r="Q568" t="b">
        <v>0</v>
      </c>
      <c r="R568" t="s">
        <v>159</v>
      </c>
      <c r="S568" t="s">
        <v>2035</v>
      </c>
      <c r="T568" t="s">
        <v>2058</v>
      </c>
    </row>
    <row r="569" spans="1:20" x14ac:dyDescent="0.3">
      <c r="A569">
        <v>542</v>
      </c>
      <c r="B569" t="s">
        <v>1129</v>
      </c>
      <c r="C569" s="3" t="s">
        <v>1130</v>
      </c>
      <c r="D569">
        <v>77000</v>
      </c>
      <c r="E569">
        <v>1930</v>
      </c>
      <c r="F569" s="4" t="s">
        <v>14</v>
      </c>
      <c r="G569" s="4">
        <f>ROUND((E569/D569*100),0)</f>
        <v>3</v>
      </c>
      <c r="H569">
        <v>49</v>
      </c>
      <c r="I569">
        <f>IF(G569=0,0,ROUND((E569/H569),2))</f>
        <v>39.39</v>
      </c>
      <c r="J569" t="s">
        <v>40</v>
      </c>
      <c r="K569" t="s">
        <v>41</v>
      </c>
      <c r="L569">
        <v>1453442400</v>
      </c>
      <c r="M569" s="8">
        <f>(((L569/60)/60)/124) + DATE(1970,1,1)</f>
        <v>28824.919354838708</v>
      </c>
      <c r="N569">
        <v>1456034400</v>
      </c>
      <c r="O569" s="8">
        <f>(((N569/60)/60)/124) + DATE(1970,1,1)</f>
        <v>28830.725806451614</v>
      </c>
      <c r="P569" t="b">
        <v>0</v>
      </c>
      <c r="Q569" t="b">
        <v>0</v>
      </c>
      <c r="R569" t="s">
        <v>60</v>
      </c>
      <c r="S569" t="s">
        <v>2035</v>
      </c>
      <c r="T569" t="s">
        <v>2045</v>
      </c>
    </row>
    <row r="570" spans="1:20" x14ac:dyDescent="0.3">
      <c r="A570">
        <v>543</v>
      </c>
      <c r="B570" t="s">
        <v>1131</v>
      </c>
      <c r="C570" s="3" t="s">
        <v>1132</v>
      </c>
      <c r="D570">
        <v>84900</v>
      </c>
      <c r="E570">
        <v>13864</v>
      </c>
      <c r="F570" s="4" t="s">
        <v>14</v>
      </c>
      <c r="G570" s="4">
        <f>ROUND((E570/D570*100),0)</f>
        <v>16</v>
      </c>
      <c r="H570">
        <v>180</v>
      </c>
      <c r="I570">
        <f>IF(G570=0,0,ROUND((E570/H570),2))</f>
        <v>77.02</v>
      </c>
      <c r="J570" t="s">
        <v>21</v>
      </c>
      <c r="K570" t="s">
        <v>22</v>
      </c>
      <c r="L570">
        <v>1378875600</v>
      </c>
      <c r="M570" s="8">
        <f>(((L570/60)/60)/124) + DATE(1970,1,1)</f>
        <v>28657.879032258064</v>
      </c>
      <c r="N570">
        <v>1380171600</v>
      </c>
      <c r="O570" s="8">
        <f>(((N570/60)/60)/124) + DATE(1970,1,1)</f>
        <v>28660.782258064515</v>
      </c>
      <c r="P570" t="b">
        <v>0</v>
      </c>
      <c r="Q570" t="b">
        <v>0</v>
      </c>
      <c r="R570" t="s">
        <v>89</v>
      </c>
      <c r="S570" t="s">
        <v>2050</v>
      </c>
      <c r="T570" t="s">
        <v>2051</v>
      </c>
    </row>
    <row r="571" spans="1:20" x14ac:dyDescent="0.3">
      <c r="A571">
        <v>580</v>
      </c>
      <c r="B571" t="s">
        <v>556</v>
      </c>
      <c r="C571" s="3" t="s">
        <v>1204</v>
      </c>
      <c r="D571">
        <v>43800</v>
      </c>
      <c r="E571">
        <v>149578</v>
      </c>
      <c r="F571" s="4" t="s">
        <v>20</v>
      </c>
      <c r="G571" s="4">
        <f>ROUND((E571/D571*100),0)</f>
        <v>342</v>
      </c>
      <c r="H571">
        <v>3116</v>
      </c>
      <c r="I571">
        <f>IF(G571=0,0,ROUND((E571/H571),2))</f>
        <v>48</v>
      </c>
      <c r="J571" t="s">
        <v>21</v>
      </c>
      <c r="K571" t="s">
        <v>22</v>
      </c>
      <c r="L571">
        <v>1393394400</v>
      </c>
      <c r="M571" s="8">
        <f>(((L571/60)/60)/124) + DATE(1970,1,1)</f>
        <v>28690.403225806451</v>
      </c>
      <c r="N571">
        <v>1394085600</v>
      </c>
      <c r="O571" s="8">
        <f>(((N571/60)/60)/124) + DATE(1970,1,1)</f>
        <v>28691.951612903227</v>
      </c>
      <c r="P571" t="b">
        <v>0</v>
      </c>
      <c r="Q571" t="b">
        <v>0</v>
      </c>
      <c r="R571" t="s">
        <v>33</v>
      </c>
      <c r="S571" t="s">
        <v>2039</v>
      </c>
      <c r="T571" t="s">
        <v>2040</v>
      </c>
    </row>
    <row r="572" spans="1:20" x14ac:dyDescent="0.3">
      <c r="A572">
        <v>156</v>
      </c>
      <c r="B572" t="s">
        <v>364</v>
      </c>
      <c r="C572" s="3" t="s">
        <v>365</v>
      </c>
      <c r="D572">
        <v>36400</v>
      </c>
      <c r="E572">
        <v>26914</v>
      </c>
      <c r="F572" s="4" t="s">
        <v>74</v>
      </c>
      <c r="G572" s="4">
        <f>ROUND((E572/D572*100),0)</f>
        <v>74</v>
      </c>
      <c r="H572">
        <v>379</v>
      </c>
      <c r="I572">
        <f>IF(G572=0,0,ROUND((E572/H572),2))</f>
        <v>71.010000000000005</v>
      </c>
      <c r="J572" t="s">
        <v>26</v>
      </c>
      <c r="K572" t="s">
        <v>27</v>
      </c>
      <c r="L572">
        <v>1570251600</v>
      </c>
      <c r="M572" s="8">
        <f>(((L572/60)/60)/124) + DATE(1970,1,1)</f>
        <v>29086.58870967742</v>
      </c>
      <c r="N572">
        <v>1572325200</v>
      </c>
      <c r="O572" s="8">
        <f>(((N572/60)/60)/124) + DATE(1970,1,1)</f>
        <v>29091.233870967742</v>
      </c>
      <c r="P572" t="b">
        <v>0</v>
      </c>
      <c r="Q572" t="b">
        <v>0</v>
      </c>
      <c r="R572" t="s">
        <v>23</v>
      </c>
      <c r="S572" t="s">
        <v>2035</v>
      </c>
      <c r="T572" t="s">
        <v>2036</v>
      </c>
    </row>
    <row r="573" spans="1:20" ht="31.2" x14ac:dyDescent="0.3">
      <c r="A573">
        <v>583</v>
      </c>
      <c r="B573" t="s">
        <v>1209</v>
      </c>
      <c r="C573" s="3" t="s">
        <v>1210</v>
      </c>
      <c r="D573">
        <v>18900</v>
      </c>
      <c r="E573">
        <v>60934</v>
      </c>
      <c r="F573" s="4" t="s">
        <v>20</v>
      </c>
      <c r="G573" s="4">
        <f>ROUND((E573/D573*100),0)</f>
        <v>322</v>
      </c>
      <c r="H573">
        <v>909</v>
      </c>
      <c r="I573">
        <f>IF(G573=0,0,ROUND((E573/H573),2))</f>
        <v>67.03</v>
      </c>
      <c r="J573" t="s">
        <v>21</v>
      </c>
      <c r="K573" t="s">
        <v>22</v>
      </c>
      <c r="L573">
        <v>1329717600</v>
      </c>
      <c r="M573" s="8">
        <f>(((L573/60)/60)/124) + DATE(1970,1,1)</f>
        <v>28547.758064516129</v>
      </c>
      <c r="N573">
        <v>1331186400</v>
      </c>
      <c r="O573" s="8">
        <f>(((N573/60)/60)/124) + DATE(1970,1,1)</f>
        <v>28551.048387096773</v>
      </c>
      <c r="P573" t="b">
        <v>0</v>
      </c>
      <c r="Q573" t="b">
        <v>0</v>
      </c>
      <c r="R573" t="s">
        <v>42</v>
      </c>
      <c r="S573" t="s">
        <v>2041</v>
      </c>
      <c r="T573" t="s">
        <v>2042</v>
      </c>
    </row>
    <row r="574" spans="1:20" ht="31.2" x14ac:dyDescent="0.3">
      <c r="A574">
        <v>584</v>
      </c>
      <c r="B574" t="s">
        <v>45</v>
      </c>
      <c r="C574" s="3" t="s">
        <v>1211</v>
      </c>
      <c r="D574">
        <v>86400</v>
      </c>
      <c r="E574">
        <v>103255</v>
      </c>
      <c r="F574" s="4" t="s">
        <v>20</v>
      </c>
      <c r="G574" s="4">
        <f>ROUND((E574/D574*100),0)</f>
        <v>120</v>
      </c>
      <c r="H574">
        <v>1613</v>
      </c>
      <c r="I574">
        <f>IF(G574=0,0,ROUND((E574/H574),2))</f>
        <v>64.010000000000005</v>
      </c>
      <c r="J574" t="s">
        <v>21</v>
      </c>
      <c r="K574" t="s">
        <v>22</v>
      </c>
      <c r="L574">
        <v>1335330000</v>
      </c>
      <c r="M574" s="8">
        <f>(((L574/60)/60)/124) + DATE(1970,1,1)</f>
        <v>28560.330645161292</v>
      </c>
      <c r="N574">
        <v>1336539600</v>
      </c>
      <c r="O574" s="8">
        <f>(((N574/60)/60)/124) + DATE(1970,1,1)</f>
        <v>28563.040322580644</v>
      </c>
      <c r="P574" t="b">
        <v>0</v>
      </c>
      <c r="Q574" t="b">
        <v>0</v>
      </c>
      <c r="R574" t="s">
        <v>28</v>
      </c>
      <c r="S574" t="s">
        <v>2037</v>
      </c>
      <c r="T574" t="s">
        <v>2038</v>
      </c>
    </row>
    <row r="575" spans="1:20" x14ac:dyDescent="0.3">
      <c r="A575">
        <v>545</v>
      </c>
      <c r="B575" t="s">
        <v>1135</v>
      </c>
      <c r="C575" s="3" t="s">
        <v>1136</v>
      </c>
      <c r="D575">
        <v>184800</v>
      </c>
      <c r="E575">
        <v>164109</v>
      </c>
      <c r="F575" s="4" t="s">
        <v>14</v>
      </c>
      <c r="G575" s="4">
        <f>ROUND((E575/D575*100),0)</f>
        <v>89</v>
      </c>
      <c r="H575">
        <v>2690</v>
      </c>
      <c r="I575">
        <f>IF(G575=0,0,ROUND((E575/H575),2))</f>
        <v>61.01</v>
      </c>
      <c r="J575" t="s">
        <v>21</v>
      </c>
      <c r="K575" t="s">
        <v>22</v>
      </c>
      <c r="L575">
        <v>1577253600</v>
      </c>
      <c r="M575" s="8">
        <f>(((L575/60)/60)/124) + DATE(1970,1,1)</f>
        <v>29102.274193548386</v>
      </c>
      <c r="N575">
        <v>1578981600</v>
      </c>
      <c r="O575" s="8">
        <f>(((N575/60)/60)/124) + DATE(1970,1,1)</f>
        <v>29106.145161290322</v>
      </c>
      <c r="P575" t="b">
        <v>0</v>
      </c>
      <c r="Q575" t="b">
        <v>0</v>
      </c>
      <c r="R575" t="s">
        <v>33</v>
      </c>
      <c r="S575" t="s">
        <v>2039</v>
      </c>
      <c r="T575" t="s">
        <v>2040</v>
      </c>
    </row>
    <row r="576" spans="1:20" x14ac:dyDescent="0.3">
      <c r="A576">
        <v>585</v>
      </c>
      <c r="B576" t="s">
        <v>1212</v>
      </c>
      <c r="C576" s="3" t="s">
        <v>1213</v>
      </c>
      <c r="D576">
        <v>8900</v>
      </c>
      <c r="E576">
        <v>13065</v>
      </c>
      <c r="F576" s="4" t="s">
        <v>20</v>
      </c>
      <c r="G576" s="4">
        <f>ROUND((E576/D576*100),0)</f>
        <v>147</v>
      </c>
      <c r="H576">
        <v>136</v>
      </c>
      <c r="I576">
        <f>IF(G576=0,0,ROUND((E576/H576),2))</f>
        <v>96.07</v>
      </c>
      <c r="J576" t="s">
        <v>21</v>
      </c>
      <c r="K576" t="s">
        <v>22</v>
      </c>
      <c r="L576">
        <v>1268888400</v>
      </c>
      <c r="M576" s="8">
        <f>(((L576/60)/60)/124) + DATE(1970,1,1)</f>
        <v>28411.491935483871</v>
      </c>
      <c r="N576">
        <v>1269752400</v>
      </c>
      <c r="O576" s="8">
        <f>(((N576/60)/60)/124) + DATE(1970,1,1)</f>
        <v>28413.427419354837</v>
      </c>
      <c r="P576" t="b">
        <v>0</v>
      </c>
      <c r="Q576" t="b">
        <v>0</v>
      </c>
      <c r="R576" t="s">
        <v>206</v>
      </c>
      <c r="S576" t="s">
        <v>2047</v>
      </c>
      <c r="T576" t="s">
        <v>2059</v>
      </c>
    </row>
    <row r="577" spans="1:20" ht="31.2" x14ac:dyDescent="0.3">
      <c r="A577">
        <v>586</v>
      </c>
      <c r="B577" t="s">
        <v>1214</v>
      </c>
      <c r="C577" s="3" t="s">
        <v>1215</v>
      </c>
      <c r="D577">
        <v>700</v>
      </c>
      <c r="E577">
        <v>6654</v>
      </c>
      <c r="F577" s="4" t="s">
        <v>20</v>
      </c>
      <c r="G577" s="4">
        <f>ROUND((E577/D577*100),0)</f>
        <v>951</v>
      </c>
      <c r="H577">
        <v>130</v>
      </c>
      <c r="I577">
        <f>IF(G577=0,0,ROUND((E577/H577),2))</f>
        <v>51.18</v>
      </c>
      <c r="J577" t="s">
        <v>21</v>
      </c>
      <c r="K577" t="s">
        <v>22</v>
      </c>
      <c r="L577">
        <v>1289973600</v>
      </c>
      <c r="M577" s="8">
        <f>(((L577/60)/60)/124) + DATE(1970,1,1)</f>
        <v>28458.725806451614</v>
      </c>
      <c r="N577">
        <v>1291615200</v>
      </c>
      <c r="O577" s="8">
        <f>(((N577/60)/60)/124) + DATE(1970,1,1)</f>
        <v>28462.403225806451</v>
      </c>
      <c r="P577" t="b">
        <v>0</v>
      </c>
      <c r="Q577" t="b">
        <v>0</v>
      </c>
      <c r="R577" t="s">
        <v>23</v>
      </c>
      <c r="S577" t="s">
        <v>2035</v>
      </c>
      <c r="T577" t="s">
        <v>2036</v>
      </c>
    </row>
    <row r="578" spans="1:20" x14ac:dyDescent="0.3">
      <c r="A578">
        <v>591</v>
      </c>
      <c r="B578" t="s">
        <v>1224</v>
      </c>
      <c r="C578" s="3" t="s">
        <v>1225</v>
      </c>
      <c r="D578">
        <v>600</v>
      </c>
      <c r="E578">
        <v>6226</v>
      </c>
      <c r="F578" s="4" t="s">
        <v>20</v>
      </c>
      <c r="G578" s="4">
        <f>ROUND((E578/D578*100),0)</f>
        <v>1038</v>
      </c>
      <c r="H578">
        <v>102</v>
      </c>
      <c r="I578">
        <f>IF(G578=0,0,ROUND((E578/H578),2))</f>
        <v>61.04</v>
      </c>
      <c r="J578" t="s">
        <v>21</v>
      </c>
      <c r="K578" t="s">
        <v>22</v>
      </c>
      <c r="L578">
        <v>1279083600</v>
      </c>
      <c r="M578" s="8">
        <f>(((L578/60)/60)/124) + DATE(1970,1,1)</f>
        <v>28434.330645161292</v>
      </c>
      <c r="N578">
        <v>1279947600</v>
      </c>
      <c r="O578" s="8">
        <f>(((N578/60)/60)/124) + DATE(1970,1,1)</f>
        <v>28436.266129032258</v>
      </c>
      <c r="P578" t="b">
        <v>0</v>
      </c>
      <c r="Q578" t="b">
        <v>0</v>
      </c>
      <c r="R578" t="s">
        <v>89</v>
      </c>
      <c r="S578" t="s">
        <v>2050</v>
      </c>
      <c r="T578" t="s">
        <v>2051</v>
      </c>
    </row>
    <row r="579" spans="1:20" ht="31.2" x14ac:dyDescent="0.3">
      <c r="A579">
        <v>551</v>
      </c>
      <c r="B579" t="s">
        <v>1147</v>
      </c>
      <c r="C579" s="3" t="s">
        <v>1148</v>
      </c>
      <c r="D579">
        <v>180100</v>
      </c>
      <c r="E579">
        <v>105598</v>
      </c>
      <c r="F579" s="4" t="s">
        <v>14</v>
      </c>
      <c r="G579" s="4">
        <f>ROUND((E579/D579*100),0)</f>
        <v>59</v>
      </c>
      <c r="H579">
        <v>2779</v>
      </c>
      <c r="I579">
        <f>IF(G579=0,0,ROUND((E579/H579),2))</f>
        <v>38</v>
      </c>
      <c r="J579" t="s">
        <v>26</v>
      </c>
      <c r="K579" t="s">
        <v>27</v>
      </c>
      <c r="L579">
        <v>1419055200</v>
      </c>
      <c r="M579" s="8">
        <f>(((L579/60)/60)/124) + DATE(1970,1,1)</f>
        <v>28747.887096774193</v>
      </c>
      <c r="N579">
        <v>1422511200</v>
      </c>
      <c r="O579" s="8">
        <f>(((N579/60)/60)/124) + DATE(1970,1,1)</f>
        <v>28755.629032258064</v>
      </c>
      <c r="P579" t="b">
        <v>0</v>
      </c>
      <c r="Q579" t="b">
        <v>1</v>
      </c>
      <c r="R579" t="s">
        <v>28</v>
      </c>
      <c r="S579" t="s">
        <v>2037</v>
      </c>
      <c r="T579" t="s">
        <v>2038</v>
      </c>
    </row>
    <row r="580" spans="1:20" ht="31.2" x14ac:dyDescent="0.3">
      <c r="A580">
        <v>593</v>
      </c>
      <c r="B580" t="s">
        <v>1228</v>
      </c>
      <c r="C580" s="3" t="s">
        <v>1229</v>
      </c>
      <c r="D580">
        <v>121600</v>
      </c>
      <c r="E580">
        <v>188288</v>
      </c>
      <c r="F580" s="4" t="s">
        <v>20</v>
      </c>
      <c r="G580" s="4">
        <f>ROUND((E580/D580*100),0)</f>
        <v>155</v>
      </c>
      <c r="H580">
        <v>4006</v>
      </c>
      <c r="I580">
        <f>IF(G580=0,0,ROUND((E580/H580),2))</f>
        <v>47</v>
      </c>
      <c r="J580" t="s">
        <v>21</v>
      </c>
      <c r="K580" t="s">
        <v>22</v>
      </c>
      <c r="L580">
        <v>1395810000</v>
      </c>
      <c r="M580" s="8">
        <f>(((L580/60)/60)/124) + DATE(1970,1,1)</f>
        <v>28695.81451612903</v>
      </c>
      <c r="N580">
        <v>1396933200</v>
      </c>
      <c r="O580" s="8">
        <f>(((N580/60)/60)/124) + DATE(1970,1,1)</f>
        <v>28698.330645161292</v>
      </c>
      <c r="P580" t="b">
        <v>0</v>
      </c>
      <c r="Q580" t="b">
        <v>0</v>
      </c>
      <c r="R580" t="s">
        <v>71</v>
      </c>
      <c r="S580" t="s">
        <v>2041</v>
      </c>
      <c r="T580" t="s">
        <v>2049</v>
      </c>
    </row>
    <row r="581" spans="1:20" x14ac:dyDescent="0.3">
      <c r="A581">
        <v>319</v>
      </c>
      <c r="B581" t="s">
        <v>690</v>
      </c>
      <c r="C581" s="3" t="s">
        <v>691</v>
      </c>
      <c r="D581">
        <v>8400</v>
      </c>
      <c r="E581">
        <v>3251</v>
      </c>
      <c r="F581" s="4" t="s">
        <v>74</v>
      </c>
      <c r="G581" s="4">
        <f>ROUND((E581/D581*100),0)</f>
        <v>39</v>
      </c>
      <c r="H581">
        <v>64</v>
      </c>
      <c r="I581">
        <f>IF(G581=0,0,ROUND((E581/H581),2))</f>
        <v>50.8</v>
      </c>
      <c r="J581" t="s">
        <v>21</v>
      </c>
      <c r="K581" t="s">
        <v>22</v>
      </c>
      <c r="L581">
        <v>1281589200</v>
      </c>
      <c r="M581" s="8">
        <f>(((L581/60)/60)/124) + DATE(1970,1,1)</f>
        <v>28439.943548387098</v>
      </c>
      <c r="N581">
        <v>1283662800</v>
      </c>
      <c r="O581" s="8">
        <f>(((N581/60)/60)/124) + DATE(1970,1,1)</f>
        <v>28444.58870967742</v>
      </c>
      <c r="P581" t="b">
        <v>0</v>
      </c>
      <c r="Q581" t="b">
        <v>0</v>
      </c>
      <c r="R581" t="s">
        <v>28</v>
      </c>
      <c r="S581" t="s">
        <v>2037</v>
      </c>
      <c r="T581" t="s">
        <v>2038</v>
      </c>
    </row>
    <row r="582" spans="1:20" x14ac:dyDescent="0.3">
      <c r="A582">
        <v>552</v>
      </c>
      <c r="B582" t="s">
        <v>1149</v>
      </c>
      <c r="C582" s="3" t="s">
        <v>1150</v>
      </c>
      <c r="D582">
        <v>9000</v>
      </c>
      <c r="E582">
        <v>8866</v>
      </c>
      <c r="F582" s="4" t="s">
        <v>14</v>
      </c>
      <c r="G582" s="4">
        <f>ROUND((E582/D582*100),0)</f>
        <v>99</v>
      </c>
      <c r="H582">
        <v>92</v>
      </c>
      <c r="I582">
        <f>IF(G582=0,0,ROUND((E582/H582),2))</f>
        <v>96.37</v>
      </c>
      <c r="J582" t="s">
        <v>21</v>
      </c>
      <c r="K582" t="s">
        <v>22</v>
      </c>
      <c r="L582">
        <v>1480140000</v>
      </c>
      <c r="M582" s="8">
        <f>(((L582/60)/60)/124) + DATE(1970,1,1)</f>
        <v>28884.725806451614</v>
      </c>
      <c r="N582">
        <v>1480312800</v>
      </c>
      <c r="O582" s="8">
        <f>(((N582/60)/60)/124) + DATE(1970,1,1)</f>
        <v>28885.112903225807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31.2" x14ac:dyDescent="0.3">
      <c r="A583">
        <v>595</v>
      </c>
      <c r="B583" t="s">
        <v>1232</v>
      </c>
      <c r="C583" s="3" t="s">
        <v>1233</v>
      </c>
      <c r="D583">
        <v>70300</v>
      </c>
      <c r="E583">
        <v>146595</v>
      </c>
      <c r="F583" s="4" t="s">
        <v>20</v>
      </c>
      <c r="G583" s="4">
        <f>ROUND((E583/D583*100),0)</f>
        <v>209</v>
      </c>
      <c r="H583">
        <v>1629</v>
      </c>
      <c r="I583">
        <f>IF(G583=0,0,ROUND((E583/H583),2))</f>
        <v>89.99</v>
      </c>
      <c r="J583" t="s">
        <v>21</v>
      </c>
      <c r="K583" t="s">
        <v>22</v>
      </c>
      <c r="L583">
        <v>1268715600</v>
      </c>
      <c r="M583" s="8">
        <f>(((L583/60)/60)/124) + DATE(1970,1,1)</f>
        <v>28411.104838709678</v>
      </c>
      <c r="N583">
        <v>1270530000</v>
      </c>
      <c r="O583" s="8">
        <f>(((N583/60)/60)/124) + DATE(1970,1,1)</f>
        <v>28415.169354838708</v>
      </c>
      <c r="P583" t="b">
        <v>0</v>
      </c>
      <c r="Q583" t="b">
        <v>1</v>
      </c>
      <c r="R583" t="s">
        <v>33</v>
      </c>
      <c r="S583" t="s">
        <v>2039</v>
      </c>
      <c r="T583" t="s">
        <v>2040</v>
      </c>
    </row>
    <row r="584" spans="1:20" x14ac:dyDescent="0.3">
      <c r="A584">
        <v>597</v>
      </c>
      <c r="B584" t="s">
        <v>1236</v>
      </c>
      <c r="C584" s="3" t="s">
        <v>1237</v>
      </c>
      <c r="D584">
        <v>73800</v>
      </c>
      <c r="E584">
        <v>148779</v>
      </c>
      <c r="F584" s="4" t="s">
        <v>20</v>
      </c>
      <c r="G584" s="4">
        <f>ROUND((E584/D584*100),0)</f>
        <v>202</v>
      </c>
      <c r="H584">
        <v>2188</v>
      </c>
      <c r="I584">
        <f>IF(G584=0,0,ROUND((E584/H584),2))</f>
        <v>68</v>
      </c>
      <c r="J584" t="s">
        <v>21</v>
      </c>
      <c r="K584" t="s">
        <v>22</v>
      </c>
      <c r="L584">
        <v>1573970400</v>
      </c>
      <c r="M584" s="8">
        <f>(((L584/60)/60)/124) + DATE(1970,1,1)</f>
        <v>29094.919354838708</v>
      </c>
      <c r="N584">
        <v>1575525600</v>
      </c>
      <c r="O584" s="8">
        <f>(((N584/60)/60)/124) + DATE(1970,1,1)</f>
        <v>29098.403225806451</v>
      </c>
      <c r="P584" t="b">
        <v>0</v>
      </c>
      <c r="Q584" t="b">
        <v>0</v>
      </c>
      <c r="R584" t="s">
        <v>33</v>
      </c>
      <c r="S584" t="s">
        <v>2039</v>
      </c>
      <c r="T584" t="s">
        <v>2040</v>
      </c>
    </row>
    <row r="585" spans="1:20" x14ac:dyDescent="0.3">
      <c r="A585">
        <v>598</v>
      </c>
      <c r="B585" t="s">
        <v>1238</v>
      </c>
      <c r="C585" s="3" t="s">
        <v>1239</v>
      </c>
      <c r="D585">
        <v>108500</v>
      </c>
      <c r="E585">
        <v>175868</v>
      </c>
      <c r="F585" s="4" t="s">
        <v>20</v>
      </c>
      <c r="G585" s="4">
        <f>ROUND((E585/D585*100),0)</f>
        <v>162</v>
      </c>
      <c r="H585">
        <v>2409</v>
      </c>
      <c r="I585">
        <f>IF(G585=0,0,ROUND((E585/H585),2))</f>
        <v>73</v>
      </c>
      <c r="J585" t="s">
        <v>107</v>
      </c>
      <c r="K585" t="s">
        <v>108</v>
      </c>
      <c r="L585">
        <v>1276578000</v>
      </c>
      <c r="M585" s="8">
        <f>(((L585/60)/60)/124) + DATE(1970,1,1)</f>
        <v>28428.717741935485</v>
      </c>
      <c r="N585">
        <v>1279083600</v>
      </c>
      <c r="O585" s="8">
        <f>(((N585/60)/60)/124) + DATE(1970,1,1)</f>
        <v>28434.330645161292</v>
      </c>
      <c r="P585" t="b">
        <v>0</v>
      </c>
      <c r="Q585" t="b">
        <v>0</v>
      </c>
      <c r="R585" t="s">
        <v>23</v>
      </c>
      <c r="S585" t="s">
        <v>2035</v>
      </c>
      <c r="T585" t="s">
        <v>2036</v>
      </c>
    </row>
    <row r="586" spans="1:20" x14ac:dyDescent="0.3">
      <c r="A586">
        <v>601</v>
      </c>
      <c r="B586" t="s">
        <v>1244</v>
      </c>
      <c r="C586" s="3" t="s">
        <v>1245</v>
      </c>
      <c r="D586">
        <v>6300</v>
      </c>
      <c r="E586">
        <v>13018</v>
      </c>
      <c r="F586" s="4" t="s">
        <v>20</v>
      </c>
      <c r="G586" s="4">
        <f>ROUND((E586/D586*100),0)</f>
        <v>207</v>
      </c>
      <c r="H586">
        <v>194</v>
      </c>
      <c r="I586">
        <f>IF(G586=0,0,ROUND((E586/H586),2))</f>
        <v>67.099999999999994</v>
      </c>
      <c r="J586" t="s">
        <v>21</v>
      </c>
      <c r="K586" t="s">
        <v>22</v>
      </c>
      <c r="L586">
        <v>1401426000</v>
      </c>
      <c r="M586" s="8">
        <f>(((L586/60)/60)/124) + DATE(1970,1,1)</f>
        <v>28708.395161290322</v>
      </c>
      <c r="N586">
        <v>1402894800</v>
      </c>
      <c r="O586" s="8">
        <f>(((N586/60)/60)/124) + DATE(1970,1,1)</f>
        <v>28711.68548387097</v>
      </c>
      <c r="P586" t="b">
        <v>1</v>
      </c>
      <c r="Q586" t="b">
        <v>0</v>
      </c>
      <c r="R586" t="s">
        <v>65</v>
      </c>
      <c r="S586" t="s">
        <v>2037</v>
      </c>
      <c r="T586" t="s">
        <v>2046</v>
      </c>
    </row>
    <row r="587" spans="1:20" ht="31.2" x14ac:dyDescent="0.3">
      <c r="A587">
        <v>602</v>
      </c>
      <c r="B587" t="s">
        <v>1246</v>
      </c>
      <c r="C587" s="3" t="s">
        <v>1247</v>
      </c>
      <c r="D587">
        <v>71100</v>
      </c>
      <c r="E587">
        <v>91176</v>
      </c>
      <c r="F587" s="4" t="s">
        <v>20</v>
      </c>
      <c r="G587" s="4">
        <f>ROUND((E587/D587*100),0)</f>
        <v>128</v>
      </c>
      <c r="H587">
        <v>1140</v>
      </c>
      <c r="I587">
        <f>IF(G587=0,0,ROUND((E587/H587),2))</f>
        <v>79.98</v>
      </c>
      <c r="J587" t="s">
        <v>21</v>
      </c>
      <c r="K587" t="s">
        <v>22</v>
      </c>
      <c r="L587">
        <v>1433480400</v>
      </c>
      <c r="M587" s="8">
        <f>(((L587/60)/60)/124) + DATE(1970,1,1)</f>
        <v>28780.201612903227</v>
      </c>
      <c r="N587">
        <v>1434430800</v>
      </c>
      <c r="O587" s="8">
        <f>(((N587/60)/60)/124) + DATE(1970,1,1)</f>
        <v>28782.330645161292</v>
      </c>
      <c r="P587" t="b">
        <v>0</v>
      </c>
      <c r="Q587" t="b">
        <v>0</v>
      </c>
      <c r="R587" t="s">
        <v>33</v>
      </c>
      <c r="S587" t="s">
        <v>2039</v>
      </c>
      <c r="T587" t="s">
        <v>2040</v>
      </c>
    </row>
    <row r="588" spans="1:20" x14ac:dyDescent="0.3">
      <c r="A588">
        <v>603</v>
      </c>
      <c r="B588" t="s">
        <v>1248</v>
      </c>
      <c r="C588" s="3" t="s">
        <v>1249</v>
      </c>
      <c r="D588">
        <v>5300</v>
      </c>
      <c r="E588">
        <v>6342</v>
      </c>
      <c r="F588" s="4" t="s">
        <v>20</v>
      </c>
      <c r="G588" s="4">
        <f>ROUND((E588/D588*100),0)</f>
        <v>120</v>
      </c>
      <c r="H588">
        <v>102</v>
      </c>
      <c r="I588">
        <f>IF(G588=0,0,ROUND((E588/H588),2))</f>
        <v>62.18</v>
      </c>
      <c r="J588" t="s">
        <v>21</v>
      </c>
      <c r="K588" t="s">
        <v>22</v>
      </c>
      <c r="L588">
        <v>1555563600</v>
      </c>
      <c r="M588" s="8">
        <f>(((L588/60)/60)/124) + DATE(1970,1,1)</f>
        <v>29053.68548387097</v>
      </c>
      <c r="N588">
        <v>1557896400</v>
      </c>
      <c r="O588" s="8">
        <f>(((N588/60)/60)/124) + DATE(1970,1,1)</f>
        <v>29058.91129032258</v>
      </c>
      <c r="P588" t="b">
        <v>0</v>
      </c>
      <c r="Q588" t="b">
        <v>0</v>
      </c>
      <c r="R588" t="s">
        <v>33</v>
      </c>
      <c r="S588" t="s">
        <v>2039</v>
      </c>
      <c r="T588" t="s">
        <v>2040</v>
      </c>
    </row>
    <row r="589" spans="1:20" x14ac:dyDescent="0.3">
      <c r="A589">
        <v>604</v>
      </c>
      <c r="B589" t="s">
        <v>1250</v>
      </c>
      <c r="C589" s="3" t="s">
        <v>1251</v>
      </c>
      <c r="D589">
        <v>88700</v>
      </c>
      <c r="E589">
        <v>151438</v>
      </c>
      <c r="F589" s="4" t="s">
        <v>20</v>
      </c>
      <c r="G589" s="4">
        <f>ROUND((E589/D589*100),0)</f>
        <v>171</v>
      </c>
      <c r="H589">
        <v>2857</v>
      </c>
      <c r="I589">
        <f>IF(G589=0,0,ROUND((E589/H589),2))</f>
        <v>53.01</v>
      </c>
      <c r="J589" t="s">
        <v>21</v>
      </c>
      <c r="K589" t="s">
        <v>22</v>
      </c>
      <c r="L589">
        <v>1295676000</v>
      </c>
      <c r="M589" s="8">
        <f>(((L589/60)/60)/124) + DATE(1970,1,1)</f>
        <v>28471.5</v>
      </c>
      <c r="N589">
        <v>1297490400</v>
      </c>
      <c r="O589" s="8">
        <f>(((N589/60)/60)/124) + DATE(1970,1,1)</f>
        <v>28475.56451612903</v>
      </c>
      <c r="P589" t="b">
        <v>0</v>
      </c>
      <c r="Q589" t="b">
        <v>0</v>
      </c>
      <c r="R589" t="s">
        <v>33</v>
      </c>
      <c r="S589" t="s">
        <v>2039</v>
      </c>
      <c r="T589" t="s">
        <v>2040</v>
      </c>
    </row>
    <row r="590" spans="1:20" ht="31.2" x14ac:dyDescent="0.3">
      <c r="A590">
        <v>553</v>
      </c>
      <c r="B590" t="s">
        <v>1151</v>
      </c>
      <c r="C590" s="3" t="s">
        <v>1152</v>
      </c>
      <c r="D590">
        <v>170600</v>
      </c>
      <c r="E590">
        <v>75022</v>
      </c>
      <c r="F590" s="4" t="s">
        <v>14</v>
      </c>
      <c r="G590" s="4">
        <f>ROUND((E590/D590*100),0)</f>
        <v>44</v>
      </c>
      <c r="H590">
        <v>1028</v>
      </c>
      <c r="I590">
        <f>IF(G590=0,0,ROUND((E590/H590),2))</f>
        <v>72.98</v>
      </c>
      <c r="J590" t="s">
        <v>21</v>
      </c>
      <c r="K590" t="s">
        <v>22</v>
      </c>
      <c r="L590">
        <v>1293948000</v>
      </c>
      <c r="M590" s="8">
        <f>(((L590/60)/60)/124) + DATE(1970,1,1)</f>
        <v>28467.629032258064</v>
      </c>
      <c r="N590">
        <v>1294034400</v>
      </c>
      <c r="O590" s="8">
        <f>(((N590/60)/60)/124) + DATE(1970,1,1)</f>
        <v>28467.822580645163</v>
      </c>
      <c r="P590" t="b">
        <v>0</v>
      </c>
      <c r="Q590" t="b">
        <v>0</v>
      </c>
      <c r="R590" t="s">
        <v>23</v>
      </c>
      <c r="S590" t="s">
        <v>2035</v>
      </c>
      <c r="T590" t="s">
        <v>2036</v>
      </c>
    </row>
    <row r="591" spans="1:20" x14ac:dyDescent="0.3">
      <c r="A591">
        <v>605</v>
      </c>
      <c r="B591" t="s">
        <v>1252</v>
      </c>
      <c r="C591" s="3" t="s">
        <v>1253</v>
      </c>
      <c r="D591">
        <v>3300</v>
      </c>
      <c r="E591">
        <v>6178</v>
      </c>
      <c r="F591" s="4" t="s">
        <v>20</v>
      </c>
      <c r="G591" s="4">
        <f>ROUND((E591/D591*100),0)</f>
        <v>187</v>
      </c>
      <c r="H591">
        <v>107</v>
      </c>
      <c r="I591">
        <f>IF(G591=0,0,ROUND((E591/H591),2))</f>
        <v>57.74</v>
      </c>
      <c r="J591" t="s">
        <v>21</v>
      </c>
      <c r="K591" t="s">
        <v>22</v>
      </c>
      <c r="L591">
        <v>1443848400</v>
      </c>
      <c r="M591" s="8">
        <f>(((L591/60)/60)/124) + DATE(1970,1,1)</f>
        <v>28803.427419354837</v>
      </c>
      <c r="N591">
        <v>1447394400</v>
      </c>
      <c r="O591" s="8">
        <f>(((N591/60)/60)/124) + DATE(1970,1,1)</f>
        <v>28811.370967741936</v>
      </c>
      <c r="P591" t="b">
        <v>0</v>
      </c>
      <c r="Q591" t="b">
        <v>0</v>
      </c>
      <c r="R591" t="s">
        <v>68</v>
      </c>
      <c r="S591" t="s">
        <v>2047</v>
      </c>
      <c r="T591" t="s">
        <v>2048</v>
      </c>
    </row>
    <row r="592" spans="1:20" x14ac:dyDescent="0.3">
      <c r="A592">
        <v>606</v>
      </c>
      <c r="B592" t="s">
        <v>1254</v>
      </c>
      <c r="C592" s="3" t="s">
        <v>1255</v>
      </c>
      <c r="D592">
        <v>3400</v>
      </c>
      <c r="E592">
        <v>6405</v>
      </c>
      <c r="F592" s="4" t="s">
        <v>20</v>
      </c>
      <c r="G592" s="4">
        <f>ROUND((E592/D592*100),0)</f>
        <v>188</v>
      </c>
      <c r="H592">
        <v>160</v>
      </c>
      <c r="I592">
        <f>IF(G592=0,0,ROUND((E592/H592),2))</f>
        <v>40.03</v>
      </c>
      <c r="J592" t="s">
        <v>40</v>
      </c>
      <c r="K592" t="s">
        <v>41</v>
      </c>
      <c r="L592">
        <v>1457330400</v>
      </c>
      <c r="M592" s="8">
        <f>(((L592/60)/60)/124) + DATE(1970,1,1)</f>
        <v>28833.629032258064</v>
      </c>
      <c r="N592">
        <v>1458277200</v>
      </c>
      <c r="O592" s="8">
        <f>(((N592/60)/60)/124) + DATE(1970,1,1)</f>
        <v>28835.75</v>
      </c>
      <c r="P592" t="b">
        <v>0</v>
      </c>
      <c r="Q592" t="b">
        <v>0</v>
      </c>
      <c r="R592" t="s">
        <v>23</v>
      </c>
      <c r="S592" t="s">
        <v>2035</v>
      </c>
      <c r="T592" t="s">
        <v>2036</v>
      </c>
    </row>
    <row r="593" spans="1:20" ht="31.2" x14ac:dyDescent="0.3">
      <c r="A593">
        <v>562</v>
      </c>
      <c r="B593" t="s">
        <v>1168</v>
      </c>
      <c r="C593" s="3" t="s">
        <v>1169</v>
      </c>
      <c r="D593">
        <v>9900</v>
      </c>
      <c r="E593">
        <v>1269</v>
      </c>
      <c r="F593" s="4" t="s">
        <v>14</v>
      </c>
      <c r="G593" s="4">
        <f>ROUND((E593/D593*100),0)</f>
        <v>13</v>
      </c>
      <c r="H593">
        <v>26</v>
      </c>
      <c r="I593">
        <f>IF(G593=0,0,ROUND((E593/H593),2))</f>
        <v>48.81</v>
      </c>
      <c r="J593" t="s">
        <v>98</v>
      </c>
      <c r="K593" t="s">
        <v>99</v>
      </c>
      <c r="L593">
        <v>1552366800</v>
      </c>
      <c r="M593" s="8">
        <f>(((L593/60)/60)/124) + DATE(1970,1,1)</f>
        <v>29046.524193548386</v>
      </c>
      <c r="N593">
        <v>1552539600</v>
      </c>
      <c r="O593" s="8">
        <f>(((N593/60)/60)/124) + DATE(1970,1,1)</f>
        <v>29046.91129032258</v>
      </c>
      <c r="P593" t="b">
        <v>0</v>
      </c>
      <c r="Q593" t="b">
        <v>0</v>
      </c>
      <c r="R593" t="s">
        <v>23</v>
      </c>
      <c r="S593" t="s">
        <v>2035</v>
      </c>
      <c r="T593" t="s">
        <v>2036</v>
      </c>
    </row>
    <row r="594" spans="1:20" x14ac:dyDescent="0.3">
      <c r="A594">
        <v>607</v>
      </c>
      <c r="B594" t="s">
        <v>1256</v>
      </c>
      <c r="C594" s="3" t="s">
        <v>1257</v>
      </c>
      <c r="D594">
        <v>137600</v>
      </c>
      <c r="E594">
        <v>180667</v>
      </c>
      <c r="F594" s="4" t="s">
        <v>20</v>
      </c>
      <c r="G594" s="4">
        <f>ROUND((E594/D594*100),0)</f>
        <v>131</v>
      </c>
      <c r="H594">
        <v>2230</v>
      </c>
      <c r="I594">
        <f>IF(G594=0,0,ROUND((E594/H594),2))</f>
        <v>81.02</v>
      </c>
      <c r="J594" t="s">
        <v>21</v>
      </c>
      <c r="K594" t="s">
        <v>22</v>
      </c>
      <c r="L594">
        <v>1395550800</v>
      </c>
      <c r="M594" s="8">
        <f>(((L594/60)/60)/124) + DATE(1970,1,1)</f>
        <v>28695.233870967742</v>
      </c>
      <c r="N594">
        <v>1395723600</v>
      </c>
      <c r="O594" s="8">
        <f>(((N594/60)/60)/124) + DATE(1970,1,1)</f>
        <v>28695.620967741936</v>
      </c>
      <c r="P594" t="b">
        <v>0</v>
      </c>
      <c r="Q594" t="b">
        <v>0</v>
      </c>
      <c r="R594" t="s">
        <v>17</v>
      </c>
      <c r="S594" t="s">
        <v>2033</v>
      </c>
      <c r="T594" t="s">
        <v>2034</v>
      </c>
    </row>
    <row r="595" spans="1:20" x14ac:dyDescent="0.3">
      <c r="A595">
        <v>564</v>
      </c>
      <c r="B595" t="s">
        <v>1172</v>
      </c>
      <c r="C595" s="3" t="s">
        <v>1173</v>
      </c>
      <c r="D595">
        <v>168700</v>
      </c>
      <c r="E595">
        <v>141393</v>
      </c>
      <c r="F595" s="4" t="s">
        <v>14</v>
      </c>
      <c r="G595" s="4">
        <f>ROUND((E595/D595*100),0)</f>
        <v>84</v>
      </c>
      <c r="H595">
        <v>1790</v>
      </c>
      <c r="I595">
        <f>IF(G595=0,0,ROUND((E595/H595),2))</f>
        <v>78.989999999999995</v>
      </c>
      <c r="J595" t="s">
        <v>21</v>
      </c>
      <c r="K595" t="s">
        <v>22</v>
      </c>
      <c r="L595">
        <v>1426395600</v>
      </c>
      <c r="M595" s="8">
        <f>(((L595/60)/60)/124) + DATE(1970,1,1)</f>
        <v>28764.330645161292</v>
      </c>
      <c r="N595">
        <v>1427086800</v>
      </c>
      <c r="O595" s="8">
        <f>(((N595/60)/60)/124) + DATE(1970,1,1)</f>
        <v>28765.879032258064</v>
      </c>
      <c r="P595" t="b">
        <v>0</v>
      </c>
      <c r="Q595" t="b">
        <v>0</v>
      </c>
      <c r="R595" t="s">
        <v>33</v>
      </c>
      <c r="S595" t="s">
        <v>2039</v>
      </c>
      <c r="T595" t="s">
        <v>2040</v>
      </c>
    </row>
    <row r="596" spans="1:20" x14ac:dyDescent="0.3">
      <c r="A596">
        <v>566</v>
      </c>
      <c r="B596" t="s">
        <v>1176</v>
      </c>
      <c r="C596" s="3" t="s">
        <v>1177</v>
      </c>
      <c r="D596">
        <v>9300</v>
      </c>
      <c r="E596">
        <v>4124</v>
      </c>
      <c r="F596" s="4" t="s">
        <v>14</v>
      </c>
      <c r="G596" s="4">
        <f>ROUND((E596/D596*100),0)</f>
        <v>44</v>
      </c>
      <c r="H596">
        <v>37</v>
      </c>
      <c r="I596">
        <f>IF(G596=0,0,ROUND((E596/H596),2))</f>
        <v>111.46</v>
      </c>
      <c r="J596" t="s">
        <v>21</v>
      </c>
      <c r="K596" t="s">
        <v>22</v>
      </c>
      <c r="L596">
        <v>1456293600</v>
      </c>
      <c r="M596" s="8">
        <f>(((L596/60)/60)/124) + DATE(1970,1,1)</f>
        <v>28831.306451612902</v>
      </c>
      <c r="N596">
        <v>1458277200</v>
      </c>
      <c r="O596" s="8">
        <f>(((N596/60)/60)/124) + DATE(1970,1,1)</f>
        <v>28835.75</v>
      </c>
      <c r="P596" t="b">
        <v>0</v>
      </c>
      <c r="Q596" t="b">
        <v>1</v>
      </c>
      <c r="R596" t="s">
        <v>50</v>
      </c>
      <c r="S596" t="s">
        <v>2035</v>
      </c>
      <c r="T596" t="s">
        <v>2043</v>
      </c>
    </row>
    <row r="597" spans="1:20" x14ac:dyDescent="0.3">
      <c r="A597">
        <v>571</v>
      </c>
      <c r="B597" t="s">
        <v>1186</v>
      </c>
      <c r="C597" s="3" t="s">
        <v>1187</v>
      </c>
      <c r="D597">
        <v>3500</v>
      </c>
      <c r="E597">
        <v>3295</v>
      </c>
      <c r="F597" s="4" t="s">
        <v>14</v>
      </c>
      <c r="G597" s="4">
        <f>ROUND((E597/D597*100),0)</f>
        <v>94</v>
      </c>
      <c r="H597">
        <v>35</v>
      </c>
      <c r="I597">
        <f>IF(G597=0,0,ROUND((E597/H597),2))</f>
        <v>94.14</v>
      </c>
      <c r="J597" t="s">
        <v>107</v>
      </c>
      <c r="K597" t="s">
        <v>108</v>
      </c>
      <c r="L597">
        <v>1434690000</v>
      </c>
      <c r="M597" s="8">
        <f>(((L597/60)/60)/124) + DATE(1970,1,1)</f>
        <v>28782.91129032258</v>
      </c>
      <c r="N597">
        <v>1438750800</v>
      </c>
      <c r="O597" s="8">
        <f>(((N597/60)/60)/124) + DATE(1970,1,1)</f>
        <v>28792.008064516129</v>
      </c>
      <c r="P597" t="b">
        <v>0</v>
      </c>
      <c r="Q597" t="b">
        <v>0</v>
      </c>
      <c r="R597" t="s">
        <v>100</v>
      </c>
      <c r="S597" t="s">
        <v>2041</v>
      </c>
      <c r="T597" t="s">
        <v>2052</v>
      </c>
    </row>
    <row r="598" spans="1:20" x14ac:dyDescent="0.3">
      <c r="A598">
        <v>575</v>
      </c>
      <c r="B598" t="s">
        <v>1194</v>
      </c>
      <c r="C598" s="3" t="s">
        <v>1195</v>
      </c>
      <c r="D598">
        <v>83300</v>
      </c>
      <c r="E598">
        <v>52421</v>
      </c>
      <c r="F598" s="4" t="s">
        <v>14</v>
      </c>
      <c r="G598" s="4">
        <f>ROUND((E598/D598*100),0)</f>
        <v>63</v>
      </c>
      <c r="H598">
        <v>558</v>
      </c>
      <c r="I598">
        <f>IF(G598=0,0,ROUND((E598/H598),2))</f>
        <v>93.94</v>
      </c>
      <c r="J598" t="s">
        <v>21</v>
      </c>
      <c r="K598" t="s">
        <v>22</v>
      </c>
      <c r="L598">
        <v>1400562000</v>
      </c>
      <c r="M598" s="8">
        <f>(((L598/60)/60)/124) + DATE(1970,1,1)</f>
        <v>28706.459677419356</v>
      </c>
      <c r="N598">
        <v>1400821200</v>
      </c>
      <c r="O598" s="8">
        <f>(((N598/60)/60)/124) + DATE(1970,1,1)</f>
        <v>28707.040322580644</v>
      </c>
      <c r="P598" t="b">
        <v>0</v>
      </c>
      <c r="Q598" t="b">
        <v>1</v>
      </c>
      <c r="R598" t="s">
        <v>33</v>
      </c>
      <c r="S598" t="s">
        <v>2039</v>
      </c>
      <c r="T598" t="s">
        <v>2040</v>
      </c>
    </row>
    <row r="599" spans="1:20" x14ac:dyDescent="0.3">
      <c r="A599">
        <v>608</v>
      </c>
      <c r="B599" t="s">
        <v>1258</v>
      </c>
      <c r="C599" s="3" t="s">
        <v>1259</v>
      </c>
      <c r="D599">
        <v>3900</v>
      </c>
      <c r="E599">
        <v>11075</v>
      </c>
      <c r="F599" s="4" t="s">
        <v>20</v>
      </c>
      <c r="G599" s="4">
        <f>ROUND((E599/D599*100),0)</f>
        <v>284</v>
      </c>
      <c r="H599">
        <v>316</v>
      </c>
      <c r="I599">
        <f>IF(G599=0,0,ROUND((E599/H599),2))</f>
        <v>35.049999999999997</v>
      </c>
      <c r="J599" t="s">
        <v>21</v>
      </c>
      <c r="K599" t="s">
        <v>22</v>
      </c>
      <c r="L599">
        <v>1551852000</v>
      </c>
      <c r="M599" s="8">
        <f>(((L599/60)/60)/124) + DATE(1970,1,1)</f>
        <v>29045.370967741936</v>
      </c>
      <c r="N599">
        <v>1552197600</v>
      </c>
      <c r="O599" s="8">
        <f>(((N599/60)/60)/124) + DATE(1970,1,1)</f>
        <v>29046.145161290322</v>
      </c>
      <c r="P599" t="b">
        <v>0</v>
      </c>
      <c r="Q599" t="b">
        <v>1</v>
      </c>
      <c r="R599" t="s">
        <v>159</v>
      </c>
      <c r="S599" t="s">
        <v>2035</v>
      </c>
      <c r="T599" t="s">
        <v>2058</v>
      </c>
    </row>
    <row r="600" spans="1:20" x14ac:dyDescent="0.3">
      <c r="A600">
        <v>609</v>
      </c>
      <c r="B600" t="s">
        <v>1260</v>
      </c>
      <c r="C600" s="3" t="s">
        <v>1261</v>
      </c>
      <c r="D600">
        <v>10000</v>
      </c>
      <c r="E600">
        <v>12042</v>
      </c>
      <c r="F600" s="4" t="s">
        <v>20</v>
      </c>
      <c r="G600" s="4">
        <f>ROUND((E600/D600*100),0)</f>
        <v>120</v>
      </c>
      <c r="H600">
        <v>117</v>
      </c>
      <c r="I600">
        <f>IF(G600=0,0,ROUND((E600/H600),2))</f>
        <v>102.92</v>
      </c>
      <c r="J600" t="s">
        <v>21</v>
      </c>
      <c r="K600" t="s">
        <v>22</v>
      </c>
      <c r="L600">
        <v>1547618400</v>
      </c>
      <c r="M600" s="8">
        <f>(((L600/60)/60)/124) + DATE(1970,1,1)</f>
        <v>29035.887096774193</v>
      </c>
      <c r="N600">
        <v>1549087200</v>
      </c>
      <c r="O600" s="8">
        <f>(((N600/60)/60)/124) + DATE(1970,1,1)</f>
        <v>29039.177419354837</v>
      </c>
      <c r="P600" t="b">
        <v>0</v>
      </c>
      <c r="Q600" t="b">
        <v>0</v>
      </c>
      <c r="R600" t="s">
        <v>474</v>
      </c>
      <c r="S600" t="s">
        <v>2041</v>
      </c>
      <c r="T600" t="s">
        <v>2063</v>
      </c>
    </row>
    <row r="601" spans="1:20" ht="31.2" x14ac:dyDescent="0.3">
      <c r="A601">
        <v>576</v>
      </c>
      <c r="B601" t="s">
        <v>1196</v>
      </c>
      <c r="C601" s="3" t="s">
        <v>1197</v>
      </c>
      <c r="D601">
        <v>9700</v>
      </c>
      <c r="E601">
        <v>6298</v>
      </c>
      <c r="F601" s="4" t="s">
        <v>14</v>
      </c>
      <c r="G601" s="4">
        <f>ROUND((E601/D601*100),0)</f>
        <v>65</v>
      </c>
      <c r="H601">
        <v>64</v>
      </c>
      <c r="I601">
        <f>IF(G601=0,0,ROUND((E601/H601),2))</f>
        <v>98.41</v>
      </c>
      <c r="J601" t="s">
        <v>21</v>
      </c>
      <c r="K601" t="s">
        <v>22</v>
      </c>
      <c r="L601">
        <v>1509512400</v>
      </c>
      <c r="M601" s="8">
        <f>(((L601/60)/60)/124) + DATE(1970,1,1)</f>
        <v>28950.524193548386</v>
      </c>
      <c r="N601">
        <v>1510984800</v>
      </c>
      <c r="O601" s="8">
        <f>(((N601/60)/60)/124) + DATE(1970,1,1)</f>
        <v>28953.822580645163</v>
      </c>
      <c r="P601" t="b">
        <v>0</v>
      </c>
      <c r="Q601" t="b">
        <v>0</v>
      </c>
      <c r="R601" t="s">
        <v>33</v>
      </c>
      <c r="S601" t="s">
        <v>2039</v>
      </c>
      <c r="T601" t="s">
        <v>2040</v>
      </c>
    </row>
    <row r="602" spans="1:20" x14ac:dyDescent="0.3">
      <c r="A602">
        <v>129</v>
      </c>
      <c r="B602" t="s">
        <v>309</v>
      </c>
      <c r="C602" s="3" t="s">
        <v>310</v>
      </c>
      <c r="D602">
        <v>148500</v>
      </c>
      <c r="E602">
        <v>4756</v>
      </c>
      <c r="F602" s="4" t="s">
        <v>74</v>
      </c>
      <c r="G602" s="4">
        <f>ROUND((E602/D602*100),0)</f>
        <v>3</v>
      </c>
      <c r="H602">
        <v>55</v>
      </c>
      <c r="I602">
        <f>IF(G602=0,0,ROUND((E602/H602),2))</f>
        <v>86.47</v>
      </c>
      <c r="J602" t="s">
        <v>26</v>
      </c>
      <c r="K602" t="s">
        <v>27</v>
      </c>
      <c r="L602">
        <v>1422943200</v>
      </c>
      <c r="M602" s="8">
        <f>(((L602/60)/60)/124) + DATE(1970,1,1)</f>
        <v>28756.596774193549</v>
      </c>
      <c r="N602">
        <v>1425103200</v>
      </c>
      <c r="O602" s="8">
        <f>(((N602/60)/60)/124) + DATE(1970,1,1)</f>
        <v>28761.43548387097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31.2" x14ac:dyDescent="0.3">
      <c r="A603">
        <v>610</v>
      </c>
      <c r="B603" t="s">
        <v>1262</v>
      </c>
      <c r="C603" s="3" t="s">
        <v>1263</v>
      </c>
      <c r="D603">
        <v>42800</v>
      </c>
      <c r="E603">
        <v>179356</v>
      </c>
      <c r="F603" s="4" t="s">
        <v>20</v>
      </c>
      <c r="G603" s="4">
        <f>ROUND((E603/D603*100),0)</f>
        <v>419</v>
      </c>
      <c r="H603">
        <v>6406</v>
      </c>
      <c r="I603">
        <f>IF(G603=0,0,ROUND((E603/H603),2))</f>
        <v>28</v>
      </c>
      <c r="J603" t="s">
        <v>21</v>
      </c>
      <c r="K603" t="s">
        <v>22</v>
      </c>
      <c r="L603">
        <v>1355637600</v>
      </c>
      <c r="M603" s="8">
        <f>(((L603/60)/60)/124) + DATE(1970,1,1)</f>
        <v>28605.822580645163</v>
      </c>
      <c r="N603">
        <v>1356847200</v>
      </c>
      <c r="O603" s="8">
        <f>(((N603/60)/60)/124) + DATE(1970,1,1)</f>
        <v>28608.532258064515</v>
      </c>
      <c r="P603" t="b">
        <v>0</v>
      </c>
      <c r="Q603" t="b">
        <v>0</v>
      </c>
      <c r="R603" t="s">
        <v>33</v>
      </c>
      <c r="S603" t="s">
        <v>2039</v>
      </c>
      <c r="T603" t="s">
        <v>2040</v>
      </c>
    </row>
    <row r="604" spans="1:20" x14ac:dyDescent="0.3">
      <c r="A604">
        <v>578</v>
      </c>
      <c r="B604" t="s">
        <v>1200</v>
      </c>
      <c r="C604" s="3" t="s">
        <v>1201</v>
      </c>
      <c r="D604">
        <v>96500</v>
      </c>
      <c r="E604">
        <v>16168</v>
      </c>
      <c r="F604" s="4" t="s">
        <v>14</v>
      </c>
      <c r="G604" s="4">
        <f>ROUND((E604/D604*100),0)</f>
        <v>17</v>
      </c>
      <c r="H604">
        <v>245</v>
      </c>
      <c r="I604">
        <f>IF(G604=0,0,ROUND((E604/H604),2))</f>
        <v>65.989999999999995</v>
      </c>
      <c r="J604" t="s">
        <v>21</v>
      </c>
      <c r="K604" t="s">
        <v>22</v>
      </c>
      <c r="L604">
        <v>1322719200</v>
      </c>
      <c r="M604" s="8">
        <f>(((L604/60)/60)/124) + DATE(1970,1,1)</f>
        <v>28532.080645161292</v>
      </c>
      <c r="N604">
        <v>1322978400</v>
      </c>
      <c r="O604" s="8">
        <f>(((N604/60)/60)/124) + DATE(1970,1,1)</f>
        <v>28532.66129032258</v>
      </c>
      <c r="P604" t="b">
        <v>0</v>
      </c>
      <c r="Q604" t="b">
        <v>0</v>
      </c>
      <c r="R604" t="s">
        <v>474</v>
      </c>
      <c r="S604" t="s">
        <v>2041</v>
      </c>
      <c r="T604" t="s">
        <v>2063</v>
      </c>
    </row>
    <row r="605" spans="1:20" ht="31.2" x14ac:dyDescent="0.3">
      <c r="A605">
        <v>550</v>
      </c>
      <c r="B605" t="s">
        <v>1145</v>
      </c>
      <c r="C605" s="3" t="s">
        <v>1146</v>
      </c>
      <c r="D605">
        <v>100</v>
      </c>
      <c r="E605">
        <v>4</v>
      </c>
      <c r="F605" s="4" t="s">
        <v>74</v>
      </c>
      <c r="G605" s="4">
        <f>ROUND((E605/D605*100),0)</f>
        <v>4</v>
      </c>
      <c r="H605">
        <v>1</v>
      </c>
      <c r="I605">
        <f>IF(G605=0,0,ROUND((E605/H605),2))</f>
        <v>4</v>
      </c>
      <c r="J605" t="s">
        <v>98</v>
      </c>
      <c r="K605" t="s">
        <v>99</v>
      </c>
      <c r="L605">
        <v>1330495200</v>
      </c>
      <c r="M605" s="8">
        <f>(((L605/60)/60)/124) + DATE(1970,1,1)</f>
        <v>28549.5</v>
      </c>
      <c r="N605">
        <v>1332306000</v>
      </c>
      <c r="O605" s="8">
        <f>(((N605/60)/60)/124) + DATE(1970,1,1)</f>
        <v>28553.556451612902</v>
      </c>
      <c r="P605" t="b">
        <v>0</v>
      </c>
      <c r="Q605" t="b">
        <v>0</v>
      </c>
      <c r="R605" t="s">
        <v>60</v>
      </c>
      <c r="S605" t="s">
        <v>2035</v>
      </c>
      <c r="T605" t="s">
        <v>2045</v>
      </c>
    </row>
    <row r="606" spans="1:20" x14ac:dyDescent="0.3">
      <c r="A606">
        <v>612</v>
      </c>
      <c r="B606" t="s">
        <v>1266</v>
      </c>
      <c r="C606" s="3" t="s">
        <v>1267</v>
      </c>
      <c r="D606">
        <v>6200</v>
      </c>
      <c r="E606">
        <v>8645</v>
      </c>
      <c r="F606" s="4" t="s">
        <v>20</v>
      </c>
      <c r="G606" s="4">
        <f>ROUND((E606/D606*100),0)</f>
        <v>139</v>
      </c>
      <c r="H606">
        <v>192</v>
      </c>
      <c r="I606">
        <f>IF(G606=0,0,ROUND((E606/H606),2))</f>
        <v>45.03</v>
      </c>
      <c r="J606" t="s">
        <v>21</v>
      </c>
      <c r="K606" t="s">
        <v>22</v>
      </c>
      <c r="L606">
        <v>1287810000</v>
      </c>
      <c r="M606" s="8">
        <f>(((L606/60)/60)/124) + DATE(1970,1,1)</f>
        <v>28453.879032258064</v>
      </c>
      <c r="N606">
        <v>1289800800</v>
      </c>
      <c r="O606" s="8">
        <f>(((N606/60)/60)/124) + DATE(1970,1,1)</f>
        <v>28458.33870967742</v>
      </c>
      <c r="P606" t="b">
        <v>0</v>
      </c>
      <c r="Q606" t="b">
        <v>0</v>
      </c>
      <c r="R606" t="s">
        <v>50</v>
      </c>
      <c r="S606" t="s">
        <v>2035</v>
      </c>
      <c r="T606" t="s">
        <v>2043</v>
      </c>
    </row>
    <row r="607" spans="1:20" x14ac:dyDescent="0.3">
      <c r="A607">
        <v>581</v>
      </c>
      <c r="B607" t="s">
        <v>1205</v>
      </c>
      <c r="C607" s="3" t="s">
        <v>1206</v>
      </c>
      <c r="D607">
        <v>6000</v>
      </c>
      <c r="E607">
        <v>3841</v>
      </c>
      <c r="F607" s="4" t="s">
        <v>14</v>
      </c>
      <c r="G607" s="4">
        <f>ROUND((E607/D607*100),0)</f>
        <v>64</v>
      </c>
      <c r="H607">
        <v>71</v>
      </c>
      <c r="I607">
        <f>IF(G607=0,0,ROUND((E607/H607),2))</f>
        <v>54.1</v>
      </c>
      <c r="J607" t="s">
        <v>21</v>
      </c>
      <c r="K607" t="s">
        <v>22</v>
      </c>
      <c r="L607">
        <v>1304053200</v>
      </c>
      <c r="M607" s="8">
        <f>(((L607/60)/60)/124) + DATE(1970,1,1)</f>
        <v>28490.266129032258</v>
      </c>
      <c r="N607">
        <v>1305349200</v>
      </c>
      <c r="O607" s="8">
        <f>(((N607/60)/60)/124) + DATE(1970,1,1)</f>
        <v>28493.169354838708</v>
      </c>
      <c r="P607" t="b">
        <v>0</v>
      </c>
      <c r="Q607" t="b">
        <v>0</v>
      </c>
      <c r="R607" t="s">
        <v>28</v>
      </c>
      <c r="S607" t="s">
        <v>2037</v>
      </c>
      <c r="T607" t="s">
        <v>2038</v>
      </c>
    </row>
    <row r="608" spans="1:20" ht="31.2" x14ac:dyDescent="0.3">
      <c r="A608">
        <v>613</v>
      </c>
      <c r="B608" t="s">
        <v>1268</v>
      </c>
      <c r="C608" s="3" t="s">
        <v>1269</v>
      </c>
      <c r="D608">
        <v>1100</v>
      </c>
      <c r="E608">
        <v>1914</v>
      </c>
      <c r="F608" s="4" t="s">
        <v>20</v>
      </c>
      <c r="G608" s="4">
        <f>ROUND((E608/D608*100),0)</f>
        <v>174</v>
      </c>
      <c r="H608">
        <v>26</v>
      </c>
      <c r="I608">
        <f>IF(G608=0,0,ROUND((E608/H608),2))</f>
        <v>73.62</v>
      </c>
      <c r="J608" t="s">
        <v>15</v>
      </c>
      <c r="K608" t="s">
        <v>16</v>
      </c>
      <c r="L608">
        <v>1503723600</v>
      </c>
      <c r="M608" s="8">
        <f>(((L608/60)/60)/124) + DATE(1970,1,1)</f>
        <v>28937.556451612902</v>
      </c>
      <c r="N608">
        <v>1504501200</v>
      </c>
      <c r="O608" s="8">
        <f>(((N608/60)/60)/124) + DATE(1970,1,1)</f>
        <v>28939.298387096773</v>
      </c>
      <c r="P608" t="b">
        <v>0</v>
      </c>
      <c r="Q608" t="b">
        <v>0</v>
      </c>
      <c r="R608" t="s">
        <v>33</v>
      </c>
      <c r="S608" t="s">
        <v>2039</v>
      </c>
      <c r="T608" t="s">
        <v>2040</v>
      </c>
    </row>
    <row r="609" spans="1:20" x14ac:dyDescent="0.3">
      <c r="A609">
        <v>582</v>
      </c>
      <c r="B609" t="s">
        <v>1207</v>
      </c>
      <c r="C609" s="3" t="s">
        <v>1208</v>
      </c>
      <c r="D609">
        <v>8700</v>
      </c>
      <c r="E609">
        <v>4531</v>
      </c>
      <c r="F609" s="4" t="s">
        <v>14</v>
      </c>
      <c r="G609" s="4">
        <f>ROUND((E609/D609*100),0)</f>
        <v>52</v>
      </c>
      <c r="H609">
        <v>42</v>
      </c>
      <c r="I609">
        <f>IF(G609=0,0,ROUND((E609/H609),2))</f>
        <v>107.88</v>
      </c>
      <c r="J609" t="s">
        <v>21</v>
      </c>
      <c r="K609" t="s">
        <v>22</v>
      </c>
      <c r="L609">
        <v>1433912400</v>
      </c>
      <c r="M609" s="8">
        <f>(((L609/60)/60)/124) + DATE(1970,1,1)</f>
        <v>28781.169354838708</v>
      </c>
      <c r="N609">
        <v>1434344400</v>
      </c>
      <c r="O609" s="8">
        <f>(((N609/60)/60)/124) + DATE(1970,1,1)</f>
        <v>28782.137096774193</v>
      </c>
      <c r="P609" t="b">
        <v>0</v>
      </c>
      <c r="Q609" t="b">
        <v>1</v>
      </c>
      <c r="R609" t="s">
        <v>89</v>
      </c>
      <c r="S609" t="s">
        <v>2050</v>
      </c>
      <c r="T609" t="s">
        <v>2051</v>
      </c>
    </row>
    <row r="610" spans="1:20" ht="31.2" x14ac:dyDescent="0.3">
      <c r="A610">
        <v>614</v>
      </c>
      <c r="B610" t="s">
        <v>1270</v>
      </c>
      <c r="C610" s="3" t="s">
        <v>1271</v>
      </c>
      <c r="D610">
        <v>26500</v>
      </c>
      <c r="E610">
        <v>41205</v>
      </c>
      <c r="F610" s="4" t="s">
        <v>20</v>
      </c>
      <c r="G610" s="4">
        <f>ROUND((E610/D610*100),0)</f>
        <v>155</v>
      </c>
      <c r="H610">
        <v>723</v>
      </c>
      <c r="I610">
        <f>IF(G610=0,0,ROUND((E610/H610),2))</f>
        <v>56.99</v>
      </c>
      <c r="J610" t="s">
        <v>21</v>
      </c>
      <c r="K610" t="s">
        <v>22</v>
      </c>
      <c r="L610">
        <v>1484114400</v>
      </c>
      <c r="M610" s="8">
        <f>(((L610/60)/60)/124) + DATE(1970,1,1)</f>
        <v>28893.629032258064</v>
      </c>
      <c r="N610">
        <v>1485669600</v>
      </c>
      <c r="O610" s="8">
        <f>(((N610/60)/60)/124) + DATE(1970,1,1)</f>
        <v>28897.112903225807</v>
      </c>
      <c r="P610" t="b">
        <v>0</v>
      </c>
      <c r="Q610" t="b">
        <v>0</v>
      </c>
      <c r="R610" t="s">
        <v>33</v>
      </c>
      <c r="S610" t="s">
        <v>2039</v>
      </c>
      <c r="T610" t="s">
        <v>2040</v>
      </c>
    </row>
    <row r="611" spans="1:20" x14ac:dyDescent="0.3">
      <c r="A611">
        <v>615</v>
      </c>
      <c r="B611" t="s">
        <v>1272</v>
      </c>
      <c r="C611" s="3" t="s">
        <v>1273</v>
      </c>
      <c r="D611">
        <v>8500</v>
      </c>
      <c r="E611">
        <v>14488</v>
      </c>
      <c r="F611" s="4" t="s">
        <v>20</v>
      </c>
      <c r="G611" s="4">
        <f>ROUND((E611/D611*100),0)</f>
        <v>170</v>
      </c>
      <c r="H611">
        <v>170</v>
      </c>
      <c r="I611">
        <f>IF(G611=0,0,ROUND((E611/H611),2))</f>
        <v>85.22</v>
      </c>
      <c r="J611" t="s">
        <v>107</v>
      </c>
      <c r="K611" t="s">
        <v>108</v>
      </c>
      <c r="L611">
        <v>1461906000</v>
      </c>
      <c r="M611" s="8">
        <f>(((L611/60)/60)/124) + DATE(1970,1,1)</f>
        <v>28843.879032258064</v>
      </c>
      <c r="N611">
        <v>1462770000</v>
      </c>
      <c r="O611" s="8">
        <f>(((N611/60)/60)/124) + DATE(1970,1,1)</f>
        <v>28845.81451612903</v>
      </c>
      <c r="P611" t="b">
        <v>0</v>
      </c>
      <c r="Q611" t="b">
        <v>0</v>
      </c>
      <c r="R611" t="s">
        <v>33</v>
      </c>
      <c r="S611" t="s">
        <v>2039</v>
      </c>
      <c r="T611" t="s">
        <v>2040</v>
      </c>
    </row>
    <row r="612" spans="1:20" x14ac:dyDescent="0.3">
      <c r="A612">
        <v>616</v>
      </c>
      <c r="B612" t="s">
        <v>1274</v>
      </c>
      <c r="C612" s="3" t="s">
        <v>1275</v>
      </c>
      <c r="D612">
        <v>6400</v>
      </c>
      <c r="E612">
        <v>12129</v>
      </c>
      <c r="F612" s="4" t="s">
        <v>20</v>
      </c>
      <c r="G612" s="4">
        <f>ROUND((E612/D612*100),0)</f>
        <v>190</v>
      </c>
      <c r="H612">
        <v>238</v>
      </c>
      <c r="I612">
        <f>IF(G612=0,0,ROUND((E612/H612),2))</f>
        <v>50.96</v>
      </c>
      <c r="J612" t="s">
        <v>40</v>
      </c>
      <c r="K612" t="s">
        <v>41</v>
      </c>
      <c r="L612">
        <v>1379653200</v>
      </c>
      <c r="M612" s="8">
        <f>(((L612/60)/60)/124) + DATE(1970,1,1)</f>
        <v>28659.620967741936</v>
      </c>
      <c r="N612">
        <v>1379739600</v>
      </c>
      <c r="O612" s="8">
        <f>(((N612/60)/60)/124) + DATE(1970,1,1)</f>
        <v>28659.81451612903</v>
      </c>
      <c r="P612" t="b">
        <v>0</v>
      </c>
      <c r="Q612" t="b">
        <v>1</v>
      </c>
      <c r="R612" t="s">
        <v>60</v>
      </c>
      <c r="S612" t="s">
        <v>2035</v>
      </c>
      <c r="T612" t="s">
        <v>2045</v>
      </c>
    </row>
    <row r="613" spans="1:20" x14ac:dyDescent="0.3">
      <c r="A613">
        <v>587</v>
      </c>
      <c r="B613" t="s">
        <v>1216</v>
      </c>
      <c r="C613" s="3" t="s">
        <v>1217</v>
      </c>
      <c r="D613">
        <v>9400</v>
      </c>
      <c r="E613">
        <v>6852</v>
      </c>
      <c r="F613" s="4" t="s">
        <v>14</v>
      </c>
      <c r="G613" s="4">
        <f>ROUND((E613/D613*100),0)</f>
        <v>73</v>
      </c>
      <c r="H613">
        <v>156</v>
      </c>
      <c r="I613">
        <f>IF(G613=0,0,ROUND((E613/H613),2))</f>
        <v>43.92</v>
      </c>
      <c r="J613" t="s">
        <v>15</v>
      </c>
      <c r="K613" t="s">
        <v>16</v>
      </c>
      <c r="L613">
        <v>1547877600</v>
      </c>
      <c r="M613" s="8">
        <f>(((L613/60)/60)/124) + DATE(1970,1,1)</f>
        <v>29036.467741935485</v>
      </c>
      <c r="N613">
        <v>1552366800</v>
      </c>
      <c r="O613" s="8">
        <f>(((N613/60)/60)/124) + DATE(1970,1,1)</f>
        <v>29046.524193548386</v>
      </c>
      <c r="P613" t="b">
        <v>0</v>
      </c>
      <c r="Q613" t="b">
        <v>1</v>
      </c>
      <c r="R613" t="s">
        <v>17</v>
      </c>
      <c r="S613" t="s">
        <v>2033</v>
      </c>
      <c r="T613" t="s">
        <v>2034</v>
      </c>
    </row>
    <row r="614" spans="1:20" x14ac:dyDescent="0.3">
      <c r="A614">
        <v>588</v>
      </c>
      <c r="B614" t="s">
        <v>1218</v>
      </c>
      <c r="C614" s="3" t="s">
        <v>1219</v>
      </c>
      <c r="D614">
        <v>157600</v>
      </c>
      <c r="E614">
        <v>124517</v>
      </c>
      <c r="F614" s="4" t="s">
        <v>14</v>
      </c>
      <c r="G614" s="4">
        <f>ROUND((E614/D614*100),0)</f>
        <v>79</v>
      </c>
      <c r="H614">
        <v>1368</v>
      </c>
      <c r="I614">
        <f>IF(G614=0,0,ROUND((E614/H614),2))</f>
        <v>91.02</v>
      </c>
      <c r="J614" t="s">
        <v>40</v>
      </c>
      <c r="K614" t="s">
        <v>41</v>
      </c>
      <c r="L614">
        <v>1269493200</v>
      </c>
      <c r="M614" s="8">
        <f>(((L614/60)/60)/124) + DATE(1970,1,1)</f>
        <v>28412.846774193549</v>
      </c>
      <c r="N614">
        <v>1272171600</v>
      </c>
      <c r="O614" s="8">
        <f>(((N614/60)/60)/124) + DATE(1970,1,1)</f>
        <v>28418.846774193549</v>
      </c>
      <c r="P614" t="b">
        <v>0</v>
      </c>
      <c r="Q614" t="b">
        <v>0</v>
      </c>
      <c r="R614" t="s">
        <v>33</v>
      </c>
      <c r="S614" t="s">
        <v>2039</v>
      </c>
      <c r="T614" t="s">
        <v>2040</v>
      </c>
    </row>
    <row r="615" spans="1:20" x14ac:dyDescent="0.3">
      <c r="A615">
        <v>617</v>
      </c>
      <c r="B615" t="s">
        <v>1276</v>
      </c>
      <c r="C615" s="3" t="s">
        <v>1277</v>
      </c>
      <c r="D615">
        <v>1400</v>
      </c>
      <c r="E615">
        <v>3496</v>
      </c>
      <c r="F615" s="4" t="s">
        <v>20</v>
      </c>
      <c r="G615" s="4">
        <f>ROUND((E615/D615*100),0)</f>
        <v>250</v>
      </c>
      <c r="H615">
        <v>55</v>
      </c>
      <c r="I615">
        <f>IF(G615=0,0,ROUND((E615/H615),2))</f>
        <v>63.56</v>
      </c>
      <c r="J615" t="s">
        <v>21</v>
      </c>
      <c r="K615" t="s">
        <v>22</v>
      </c>
      <c r="L615">
        <v>1401858000</v>
      </c>
      <c r="M615" s="8">
        <f>(((L615/60)/60)/124) + DATE(1970,1,1)</f>
        <v>28709.362903225807</v>
      </c>
      <c r="N615">
        <v>1402722000</v>
      </c>
      <c r="O615" s="8">
        <f>(((N615/60)/60)/124) + DATE(1970,1,1)</f>
        <v>28711.298387096773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x14ac:dyDescent="0.3">
      <c r="A616">
        <v>589</v>
      </c>
      <c r="B616" t="s">
        <v>1220</v>
      </c>
      <c r="C616" s="3" t="s">
        <v>1221</v>
      </c>
      <c r="D616">
        <v>7900</v>
      </c>
      <c r="E616">
        <v>5113</v>
      </c>
      <c r="F616" s="4" t="s">
        <v>14</v>
      </c>
      <c r="G616" s="4">
        <f>ROUND((E616/D616*100),0)</f>
        <v>65</v>
      </c>
      <c r="H616">
        <v>102</v>
      </c>
      <c r="I616">
        <f>IF(G616=0,0,ROUND((E616/H616),2))</f>
        <v>50.13</v>
      </c>
      <c r="J616" t="s">
        <v>21</v>
      </c>
      <c r="K616" t="s">
        <v>22</v>
      </c>
      <c r="L616">
        <v>1436072400</v>
      </c>
      <c r="M616" s="8">
        <f>(((L616/60)/60)/124) + DATE(1970,1,1)</f>
        <v>28786.008064516129</v>
      </c>
      <c r="N616">
        <v>1436677200</v>
      </c>
      <c r="O616" s="8">
        <f>(((N616/60)/60)/124) + DATE(1970,1,1)</f>
        <v>28787.362903225807</v>
      </c>
      <c r="P616" t="b">
        <v>0</v>
      </c>
      <c r="Q616" t="b">
        <v>0</v>
      </c>
      <c r="R616" t="s">
        <v>42</v>
      </c>
      <c r="S616" t="s">
        <v>2041</v>
      </c>
      <c r="T616" t="s">
        <v>2042</v>
      </c>
    </row>
    <row r="617" spans="1:20" ht="31.2" x14ac:dyDescent="0.3">
      <c r="A617">
        <v>590</v>
      </c>
      <c r="B617" t="s">
        <v>1222</v>
      </c>
      <c r="C617" s="3" t="s">
        <v>1223</v>
      </c>
      <c r="D617">
        <v>7100</v>
      </c>
      <c r="E617">
        <v>5824</v>
      </c>
      <c r="F617" s="4" t="s">
        <v>14</v>
      </c>
      <c r="G617" s="4">
        <f>ROUND((E617/D617*100),0)</f>
        <v>82</v>
      </c>
      <c r="H617">
        <v>86</v>
      </c>
      <c r="I617">
        <f>IF(G617=0,0,ROUND((E617/H617),2))</f>
        <v>67.72</v>
      </c>
      <c r="J617" t="s">
        <v>26</v>
      </c>
      <c r="K617" t="s">
        <v>27</v>
      </c>
      <c r="L617">
        <v>1419141600</v>
      </c>
      <c r="M617" s="8">
        <f>(((L617/60)/60)/124) + DATE(1970,1,1)</f>
        <v>28748.080645161292</v>
      </c>
      <c r="N617">
        <v>1420092000</v>
      </c>
      <c r="O617" s="8">
        <f>(((N617/60)/60)/124) + DATE(1970,1,1)</f>
        <v>28750.209677419356</v>
      </c>
      <c r="P617" t="b">
        <v>0</v>
      </c>
      <c r="Q617" t="b">
        <v>0</v>
      </c>
      <c r="R617" t="s">
        <v>133</v>
      </c>
      <c r="S617" t="s">
        <v>2047</v>
      </c>
      <c r="T617" t="s">
        <v>2056</v>
      </c>
    </row>
    <row r="618" spans="1:20" ht="31.2" x14ac:dyDescent="0.3">
      <c r="A618">
        <v>592</v>
      </c>
      <c r="B618" t="s">
        <v>1226</v>
      </c>
      <c r="C618" s="3" t="s">
        <v>1227</v>
      </c>
      <c r="D618">
        <v>156800</v>
      </c>
      <c r="E618">
        <v>20243</v>
      </c>
      <c r="F618" s="4" t="s">
        <v>14</v>
      </c>
      <c r="G618" s="4">
        <f>ROUND((E618/D618*100),0)</f>
        <v>13</v>
      </c>
      <c r="H618">
        <v>253</v>
      </c>
      <c r="I618">
        <f>IF(G618=0,0,ROUND((E618/H618),2))</f>
        <v>80.010000000000005</v>
      </c>
      <c r="J618" t="s">
        <v>21</v>
      </c>
      <c r="K618" t="s">
        <v>22</v>
      </c>
      <c r="L618">
        <v>1401426000</v>
      </c>
      <c r="M618" s="8">
        <f>(((L618/60)/60)/124) + DATE(1970,1,1)</f>
        <v>28708.395161290322</v>
      </c>
      <c r="N618">
        <v>1402203600</v>
      </c>
      <c r="O618" s="8">
        <f>(((N618/60)/60)/124) + DATE(1970,1,1)</f>
        <v>28710.137096774193</v>
      </c>
      <c r="P618" t="b">
        <v>0</v>
      </c>
      <c r="Q618" t="b">
        <v>0</v>
      </c>
      <c r="R618" t="s">
        <v>33</v>
      </c>
      <c r="S618" t="s">
        <v>2039</v>
      </c>
      <c r="T618" t="s">
        <v>2040</v>
      </c>
    </row>
    <row r="619" spans="1:20" ht="31.2" x14ac:dyDescent="0.3">
      <c r="A619">
        <v>594</v>
      </c>
      <c r="B619" t="s">
        <v>1230</v>
      </c>
      <c r="C619" s="3" t="s">
        <v>1231</v>
      </c>
      <c r="D619">
        <v>157300</v>
      </c>
      <c r="E619">
        <v>11167</v>
      </c>
      <c r="F619" s="4" t="s">
        <v>14</v>
      </c>
      <c r="G619" s="4">
        <f>ROUND((E619/D619*100),0)</f>
        <v>7</v>
      </c>
      <c r="H619">
        <v>157</v>
      </c>
      <c r="I619">
        <f>IF(G619=0,0,ROUND((E619/H619),2))</f>
        <v>71.13</v>
      </c>
      <c r="J619" t="s">
        <v>21</v>
      </c>
      <c r="K619" t="s">
        <v>22</v>
      </c>
      <c r="L619">
        <v>1467003600</v>
      </c>
      <c r="M619" s="8">
        <f>(((L619/60)/60)/124) + DATE(1970,1,1)</f>
        <v>28855.298387096773</v>
      </c>
      <c r="N619">
        <v>1467262800</v>
      </c>
      <c r="O619" s="8">
        <f>(((N619/60)/60)/124) + DATE(1970,1,1)</f>
        <v>28855.879032258064</v>
      </c>
      <c r="P619" t="b">
        <v>0</v>
      </c>
      <c r="Q619" t="b">
        <v>1</v>
      </c>
      <c r="R619" t="s">
        <v>33</v>
      </c>
      <c r="S619" t="s">
        <v>2039</v>
      </c>
      <c r="T619" t="s">
        <v>2040</v>
      </c>
    </row>
    <row r="620" spans="1:20" x14ac:dyDescent="0.3">
      <c r="A620">
        <v>596</v>
      </c>
      <c r="B620" t="s">
        <v>1234</v>
      </c>
      <c r="C620" s="3" t="s">
        <v>1235</v>
      </c>
      <c r="D620">
        <v>7900</v>
      </c>
      <c r="E620">
        <v>7875</v>
      </c>
      <c r="F620" s="4" t="s">
        <v>14</v>
      </c>
      <c r="G620" s="4">
        <f>ROUND((E620/D620*100),0)</f>
        <v>100</v>
      </c>
      <c r="H620">
        <v>183</v>
      </c>
      <c r="I620">
        <f>IF(G620=0,0,ROUND((E620/H620),2))</f>
        <v>43.03</v>
      </c>
      <c r="J620" t="s">
        <v>21</v>
      </c>
      <c r="K620" t="s">
        <v>22</v>
      </c>
      <c r="L620">
        <v>1457157600</v>
      </c>
      <c r="M620" s="8">
        <f>(((L620/60)/60)/124) + DATE(1970,1,1)</f>
        <v>28833.241935483871</v>
      </c>
      <c r="N620">
        <v>1457762400</v>
      </c>
      <c r="O620" s="8">
        <f>(((N620/60)/60)/124) + DATE(1970,1,1)</f>
        <v>28834.596774193549</v>
      </c>
      <c r="P620" t="b">
        <v>0</v>
      </c>
      <c r="Q620" t="b">
        <v>1</v>
      </c>
      <c r="R620" t="s">
        <v>53</v>
      </c>
      <c r="S620" t="s">
        <v>2041</v>
      </c>
      <c r="T620" t="s">
        <v>2044</v>
      </c>
    </row>
    <row r="621" spans="1:20" x14ac:dyDescent="0.3">
      <c r="A621">
        <v>620</v>
      </c>
      <c r="B621" t="s">
        <v>1282</v>
      </c>
      <c r="C621" s="3" t="s">
        <v>1283</v>
      </c>
      <c r="D621">
        <v>4300</v>
      </c>
      <c r="E621">
        <v>11525</v>
      </c>
      <c r="F621" s="4" t="s">
        <v>20</v>
      </c>
      <c r="G621" s="4">
        <f>ROUND((E621/D621*100),0)</f>
        <v>268</v>
      </c>
      <c r="H621">
        <v>128</v>
      </c>
      <c r="I621">
        <f>IF(G621=0,0,ROUND((E621/H621),2))</f>
        <v>90.04</v>
      </c>
      <c r="J621" t="s">
        <v>26</v>
      </c>
      <c r="K621" t="s">
        <v>27</v>
      </c>
      <c r="L621">
        <v>1467954000</v>
      </c>
      <c r="M621" s="8">
        <f>(((L621/60)/60)/124) + DATE(1970,1,1)</f>
        <v>28857.427419354837</v>
      </c>
      <c r="N621">
        <v>1468299600</v>
      </c>
      <c r="O621" s="8">
        <f>(((N621/60)/60)/124) + DATE(1970,1,1)</f>
        <v>28858.201612903227</v>
      </c>
      <c r="P621" t="b">
        <v>0</v>
      </c>
      <c r="Q621" t="b">
        <v>0</v>
      </c>
      <c r="R621" t="s">
        <v>122</v>
      </c>
      <c r="S621" t="s">
        <v>2054</v>
      </c>
      <c r="T621" t="s">
        <v>2055</v>
      </c>
    </row>
    <row r="622" spans="1:20" ht="31.2" x14ac:dyDescent="0.3">
      <c r="A622">
        <v>599</v>
      </c>
      <c r="B622" t="s">
        <v>1240</v>
      </c>
      <c r="C622" s="3" t="s">
        <v>1241</v>
      </c>
      <c r="D622">
        <v>140300</v>
      </c>
      <c r="E622">
        <v>5112</v>
      </c>
      <c r="F622" s="4" t="s">
        <v>14</v>
      </c>
      <c r="G622" s="4">
        <f>ROUND((E622/D622*100),0)</f>
        <v>4</v>
      </c>
      <c r="H622">
        <v>82</v>
      </c>
      <c r="I622">
        <f>IF(G622=0,0,ROUND((E622/H622),2))</f>
        <v>62.34</v>
      </c>
      <c r="J622" t="s">
        <v>36</v>
      </c>
      <c r="K622" t="s">
        <v>37</v>
      </c>
      <c r="L622">
        <v>1423720800</v>
      </c>
      <c r="M622" s="8">
        <f>(((L622/60)/60)/124) + DATE(1970,1,1)</f>
        <v>28758.33870967742</v>
      </c>
      <c r="N622">
        <v>1424412000</v>
      </c>
      <c r="O622" s="8">
        <f>(((N622/60)/60)/124) + DATE(1970,1,1)</f>
        <v>28759.887096774193</v>
      </c>
      <c r="P622" t="b">
        <v>0</v>
      </c>
      <c r="Q622" t="b">
        <v>0</v>
      </c>
      <c r="R622" t="s">
        <v>42</v>
      </c>
      <c r="S622" t="s">
        <v>2041</v>
      </c>
      <c r="T622" t="s">
        <v>2042</v>
      </c>
    </row>
    <row r="623" spans="1:20" x14ac:dyDescent="0.3">
      <c r="A623">
        <v>600</v>
      </c>
      <c r="B623" t="s">
        <v>1242</v>
      </c>
      <c r="C623" s="3" t="s">
        <v>1243</v>
      </c>
      <c r="D623">
        <v>100</v>
      </c>
      <c r="E623">
        <v>5</v>
      </c>
      <c r="F623" s="4" t="s">
        <v>14</v>
      </c>
      <c r="G623" s="4">
        <f>ROUND((E623/D623*100),0)</f>
        <v>5</v>
      </c>
      <c r="H623">
        <v>1</v>
      </c>
      <c r="I623">
        <f>IF(G623=0,0,ROUND((E623/H623),2))</f>
        <v>5</v>
      </c>
      <c r="J623" t="s">
        <v>40</v>
      </c>
      <c r="K623" t="s">
        <v>41</v>
      </c>
      <c r="L623">
        <v>1375160400</v>
      </c>
      <c r="M623" s="8">
        <f>(((L623/60)/60)/124) + DATE(1970,1,1)</f>
        <v>28649.556451612902</v>
      </c>
      <c r="N623">
        <v>1376197200</v>
      </c>
      <c r="O623" s="8">
        <f>(((N623/60)/60)/124) + DATE(1970,1,1)</f>
        <v>28651.879032258064</v>
      </c>
      <c r="P623" t="b">
        <v>0</v>
      </c>
      <c r="Q623" t="b">
        <v>0</v>
      </c>
      <c r="R623" t="s">
        <v>17</v>
      </c>
      <c r="S623" t="s">
        <v>2033</v>
      </c>
      <c r="T623" t="s">
        <v>2034</v>
      </c>
    </row>
    <row r="624" spans="1:20" x14ac:dyDescent="0.3">
      <c r="A624">
        <v>618</v>
      </c>
      <c r="B624" t="s">
        <v>1278</v>
      </c>
      <c r="C624" s="3" t="s">
        <v>1279</v>
      </c>
      <c r="D624">
        <v>198600</v>
      </c>
      <c r="E624">
        <v>97037</v>
      </c>
      <c r="F624" s="4" t="s">
        <v>14</v>
      </c>
      <c r="G624" s="4">
        <f>ROUND((E624/D624*100),0)</f>
        <v>49</v>
      </c>
      <c r="H624">
        <v>1198</v>
      </c>
      <c r="I624">
        <f>IF(G624=0,0,ROUND((E624/H624),2))</f>
        <v>81</v>
      </c>
      <c r="J624" t="s">
        <v>21</v>
      </c>
      <c r="K624" t="s">
        <v>22</v>
      </c>
      <c r="L624">
        <v>1367470800</v>
      </c>
      <c r="M624" s="8">
        <f>(((L624/60)/60)/124) + DATE(1970,1,1)</f>
        <v>28632.330645161292</v>
      </c>
      <c r="N624">
        <v>1369285200</v>
      </c>
      <c r="O624" s="8">
        <f>(((N624/60)/60)/124) + DATE(1970,1,1)</f>
        <v>28636.395161290322</v>
      </c>
      <c r="P624" t="b">
        <v>0</v>
      </c>
      <c r="Q624" t="b">
        <v>0</v>
      </c>
      <c r="R624" t="s">
        <v>68</v>
      </c>
      <c r="S624" t="s">
        <v>2047</v>
      </c>
      <c r="T624" t="s">
        <v>2048</v>
      </c>
    </row>
    <row r="625" spans="1:20" x14ac:dyDescent="0.3">
      <c r="A625">
        <v>621</v>
      </c>
      <c r="B625" t="s">
        <v>1284</v>
      </c>
      <c r="C625" s="3" t="s">
        <v>1285</v>
      </c>
      <c r="D625">
        <v>25600</v>
      </c>
      <c r="E625">
        <v>158669</v>
      </c>
      <c r="F625" s="4" t="s">
        <v>20</v>
      </c>
      <c r="G625" s="4">
        <f>ROUND((E625/D625*100),0)</f>
        <v>620</v>
      </c>
      <c r="H625">
        <v>2144</v>
      </c>
      <c r="I625">
        <f>IF(G625=0,0,ROUND((E625/H625),2))</f>
        <v>74.010000000000005</v>
      </c>
      <c r="J625" t="s">
        <v>21</v>
      </c>
      <c r="K625" t="s">
        <v>22</v>
      </c>
      <c r="L625">
        <v>1473742800</v>
      </c>
      <c r="M625" s="8">
        <f>(((L625/60)/60)/124) + DATE(1970,1,1)</f>
        <v>28870.395161290322</v>
      </c>
      <c r="N625">
        <v>1474174800</v>
      </c>
      <c r="O625" s="8">
        <f>(((N625/60)/60)/124) + DATE(1970,1,1)</f>
        <v>28871.362903225807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623</v>
      </c>
      <c r="B626" t="s">
        <v>1288</v>
      </c>
      <c r="C626" s="3" t="s">
        <v>1289</v>
      </c>
      <c r="D626">
        <v>94300</v>
      </c>
      <c r="E626">
        <v>150806</v>
      </c>
      <c r="F626" s="4" t="s">
        <v>20</v>
      </c>
      <c r="G626" s="4">
        <f>ROUND((E626/D626*100),0)</f>
        <v>160</v>
      </c>
      <c r="H626">
        <v>2693</v>
      </c>
      <c r="I626">
        <f>IF(G626=0,0,ROUND((E626/H626),2))</f>
        <v>56</v>
      </c>
      <c r="J626" t="s">
        <v>40</v>
      </c>
      <c r="K626" t="s">
        <v>41</v>
      </c>
      <c r="L626">
        <v>1437022800</v>
      </c>
      <c r="M626" s="8">
        <f>(((L626/60)/60)/124) + DATE(1970,1,1)</f>
        <v>28788.137096774193</v>
      </c>
      <c r="N626">
        <v>1437454800</v>
      </c>
      <c r="O626" s="8">
        <f>(((N626/60)/60)/124) + DATE(1970,1,1)</f>
        <v>28789.104838709678</v>
      </c>
      <c r="P626" t="b">
        <v>0</v>
      </c>
      <c r="Q626" t="b">
        <v>0</v>
      </c>
      <c r="R626" t="s">
        <v>33</v>
      </c>
      <c r="S626" t="s">
        <v>2039</v>
      </c>
      <c r="T626" t="s">
        <v>2040</v>
      </c>
    </row>
    <row r="627" spans="1:20" x14ac:dyDescent="0.3">
      <c r="A627">
        <v>624</v>
      </c>
      <c r="B627" t="s">
        <v>1290</v>
      </c>
      <c r="C627" s="3" t="s">
        <v>1291</v>
      </c>
      <c r="D627">
        <v>5100</v>
      </c>
      <c r="E627">
        <v>14249</v>
      </c>
      <c r="F627" s="4" t="s">
        <v>20</v>
      </c>
      <c r="G627" s="4">
        <f>ROUND((E627/D627*100),0)</f>
        <v>279</v>
      </c>
      <c r="H627">
        <v>432</v>
      </c>
      <c r="I627">
        <f>IF(G627=0,0,ROUND((E627/H627),2))</f>
        <v>32.979999999999997</v>
      </c>
      <c r="J627" t="s">
        <v>21</v>
      </c>
      <c r="K627" t="s">
        <v>22</v>
      </c>
      <c r="L627">
        <v>1422165600</v>
      </c>
      <c r="M627" s="8">
        <f>(((L627/60)/60)/124) + DATE(1970,1,1)</f>
        <v>28754.854838709678</v>
      </c>
      <c r="N627">
        <v>1422684000</v>
      </c>
      <c r="O627" s="8">
        <f>(((N627/60)/60)/124) + DATE(1970,1,1)</f>
        <v>28756.016129032258</v>
      </c>
      <c r="P627" t="b">
        <v>0</v>
      </c>
      <c r="Q627" t="b">
        <v>0</v>
      </c>
      <c r="R627" t="s">
        <v>122</v>
      </c>
      <c r="S627" t="s">
        <v>2054</v>
      </c>
      <c r="T627" t="s">
        <v>2055</v>
      </c>
    </row>
    <row r="628" spans="1:20" x14ac:dyDescent="0.3">
      <c r="A628">
        <v>619</v>
      </c>
      <c r="B628" t="s">
        <v>1280</v>
      </c>
      <c r="C628" s="3" t="s">
        <v>1281</v>
      </c>
      <c r="D628">
        <v>195900</v>
      </c>
      <c r="E628">
        <v>55757</v>
      </c>
      <c r="F628" s="4" t="s">
        <v>14</v>
      </c>
      <c r="G628" s="4">
        <f>ROUND((E628/D628*100),0)</f>
        <v>28</v>
      </c>
      <c r="H628">
        <v>648</v>
      </c>
      <c r="I628">
        <f>IF(G628=0,0,ROUND((E628/H628),2))</f>
        <v>86.04</v>
      </c>
      <c r="J628" t="s">
        <v>21</v>
      </c>
      <c r="K628" t="s">
        <v>22</v>
      </c>
      <c r="L628">
        <v>1304658000</v>
      </c>
      <c r="M628" s="8">
        <f>(((L628/60)/60)/124) + DATE(1970,1,1)</f>
        <v>28491.620967741936</v>
      </c>
      <c r="N628">
        <v>1304744400</v>
      </c>
      <c r="O628" s="8">
        <f>(((N628/60)/60)/124) + DATE(1970,1,1)</f>
        <v>28491.81451612903</v>
      </c>
      <c r="P628" t="b">
        <v>1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31.2" x14ac:dyDescent="0.3">
      <c r="A629">
        <v>626</v>
      </c>
      <c r="B629" t="s">
        <v>1294</v>
      </c>
      <c r="C629" s="3" t="s">
        <v>1295</v>
      </c>
      <c r="D629">
        <v>6400</v>
      </c>
      <c r="E629">
        <v>13205</v>
      </c>
      <c r="F629" s="4" t="s">
        <v>20</v>
      </c>
      <c r="G629" s="4">
        <f>ROUND((E629/D629*100),0)</f>
        <v>206</v>
      </c>
      <c r="H629">
        <v>189</v>
      </c>
      <c r="I629">
        <f>IF(G629=0,0,ROUND((E629/H629),2))</f>
        <v>69.87</v>
      </c>
      <c r="J629" t="s">
        <v>21</v>
      </c>
      <c r="K629" t="s">
        <v>22</v>
      </c>
      <c r="L629">
        <v>1285650000</v>
      </c>
      <c r="M629" s="8">
        <f>(((L629/60)/60)/124) + DATE(1970,1,1)</f>
        <v>28449.040322580644</v>
      </c>
      <c r="N629">
        <v>1286427600</v>
      </c>
      <c r="O629" s="8">
        <f>(((N629/60)/60)/124) + DATE(1970,1,1)</f>
        <v>28450.782258064515</v>
      </c>
      <c r="P629" t="b">
        <v>0</v>
      </c>
      <c r="Q629" t="b">
        <v>1</v>
      </c>
      <c r="R629" t="s">
        <v>33</v>
      </c>
      <c r="S629" t="s">
        <v>2039</v>
      </c>
      <c r="T629" t="s">
        <v>2040</v>
      </c>
    </row>
    <row r="630" spans="1:20" x14ac:dyDescent="0.3">
      <c r="A630">
        <v>622</v>
      </c>
      <c r="B630" t="s">
        <v>1286</v>
      </c>
      <c r="C630" s="3" t="s">
        <v>1287</v>
      </c>
      <c r="D630">
        <v>189000</v>
      </c>
      <c r="E630">
        <v>5916</v>
      </c>
      <c r="F630" s="4" t="s">
        <v>14</v>
      </c>
      <c r="G630" s="4">
        <f>ROUND((E630/D630*100),0)</f>
        <v>3</v>
      </c>
      <c r="H630">
        <v>64</v>
      </c>
      <c r="I630">
        <f>IF(G630=0,0,ROUND((E630/H630),2))</f>
        <v>92.44</v>
      </c>
      <c r="J630" t="s">
        <v>21</v>
      </c>
      <c r="K630" t="s">
        <v>22</v>
      </c>
      <c r="L630">
        <v>1523768400</v>
      </c>
      <c r="M630" s="8">
        <f>(((L630/60)/60)/124) + DATE(1970,1,1)</f>
        <v>28982.459677419356</v>
      </c>
      <c r="N630">
        <v>1526014800</v>
      </c>
      <c r="O630" s="8">
        <f>(((N630/60)/60)/124) + DATE(1970,1,1)</f>
        <v>28987.491935483871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31.2" x14ac:dyDescent="0.3">
      <c r="A631">
        <v>625</v>
      </c>
      <c r="B631" t="s">
        <v>1292</v>
      </c>
      <c r="C631" s="3" t="s">
        <v>1293</v>
      </c>
      <c r="D631">
        <v>7500</v>
      </c>
      <c r="E631">
        <v>5803</v>
      </c>
      <c r="F631" s="4" t="s">
        <v>14</v>
      </c>
      <c r="G631" s="4">
        <f>ROUND((E631/D631*100),0)</f>
        <v>77</v>
      </c>
      <c r="H631">
        <v>62</v>
      </c>
      <c r="I631">
        <f>IF(G631=0,0,ROUND((E631/H631),2))</f>
        <v>93.6</v>
      </c>
      <c r="J631" t="s">
        <v>21</v>
      </c>
      <c r="K631" t="s">
        <v>22</v>
      </c>
      <c r="L631">
        <v>1580104800</v>
      </c>
      <c r="M631" s="8">
        <f>(((L631/60)/60)/124) + DATE(1970,1,1)</f>
        <v>29108.66129032258</v>
      </c>
      <c r="N631">
        <v>1581314400</v>
      </c>
      <c r="O631" s="8">
        <f>(((N631/60)/60)/124) + DATE(1970,1,1)</f>
        <v>29111.370967741936</v>
      </c>
      <c r="P631" t="b">
        <v>0</v>
      </c>
      <c r="Q631" t="b">
        <v>0</v>
      </c>
      <c r="R631" t="s">
        <v>33</v>
      </c>
      <c r="S631" t="s">
        <v>2039</v>
      </c>
      <c r="T631" t="s">
        <v>2040</v>
      </c>
    </row>
    <row r="632" spans="1:20" x14ac:dyDescent="0.3">
      <c r="A632">
        <v>627</v>
      </c>
      <c r="B632" t="s">
        <v>1296</v>
      </c>
      <c r="C632" s="3" t="s">
        <v>1297</v>
      </c>
      <c r="D632">
        <v>1600</v>
      </c>
      <c r="E632">
        <v>11108</v>
      </c>
      <c r="F632" s="4" t="s">
        <v>20</v>
      </c>
      <c r="G632" s="4">
        <f>ROUND((E632/D632*100),0)</f>
        <v>694</v>
      </c>
      <c r="H632">
        <v>154</v>
      </c>
      <c r="I632">
        <f>IF(G632=0,0,ROUND((E632/H632),2))</f>
        <v>72.13</v>
      </c>
      <c r="J632" t="s">
        <v>40</v>
      </c>
      <c r="K632" t="s">
        <v>41</v>
      </c>
      <c r="L632">
        <v>1276664400</v>
      </c>
      <c r="M632" s="8">
        <f>(((L632/60)/60)/124) + DATE(1970,1,1)</f>
        <v>28428.91129032258</v>
      </c>
      <c r="N632">
        <v>1278738000</v>
      </c>
      <c r="O632" s="8">
        <f>(((N632/60)/60)/124) + DATE(1970,1,1)</f>
        <v>28433.556451612902</v>
      </c>
      <c r="P632" t="b">
        <v>1</v>
      </c>
      <c r="Q632" t="b">
        <v>0</v>
      </c>
      <c r="R632" t="s">
        <v>17</v>
      </c>
      <c r="S632" t="s">
        <v>2033</v>
      </c>
      <c r="T632" t="s">
        <v>2034</v>
      </c>
    </row>
    <row r="633" spans="1:20" x14ac:dyDescent="0.3">
      <c r="A633">
        <v>8</v>
      </c>
      <c r="B633" t="s">
        <v>45</v>
      </c>
      <c r="C633" s="3" t="s">
        <v>46</v>
      </c>
      <c r="D633">
        <v>110100</v>
      </c>
      <c r="E633">
        <v>21946</v>
      </c>
      <c r="F633" s="4" t="s">
        <v>47</v>
      </c>
      <c r="G633" s="4">
        <f>ROUND((E633/D633*100),0)</f>
        <v>20</v>
      </c>
      <c r="H633">
        <v>708</v>
      </c>
      <c r="I633">
        <f>IF(G633=0,0,ROUND((E633/H633),2))</f>
        <v>31</v>
      </c>
      <c r="J633" t="s">
        <v>36</v>
      </c>
      <c r="K633" t="s">
        <v>37</v>
      </c>
      <c r="L633">
        <v>1281330000</v>
      </c>
      <c r="M633" s="8">
        <f>(((L633/60)/60)/124) + DATE(1970,1,1)</f>
        <v>28439.362903225807</v>
      </c>
      <c r="N633">
        <v>1281502800</v>
      </c>
      <c r="O633" s="8">
        <f>(((N633/60)/60)/124) + DATE(1970,1,1)</f>
        <v>28439.75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628</v>
      </c>
      <c r="B634" t="s">
        <v>1298</v>
      </c>
      <c r="C634" s="3" t="s">
        <v>1299</v>
      </c>
      <c r="D634">
        <v>1900</v>
      </c>
      <c r="E634">
        <v>2884</v>
      </c>
      <c r="F634" s="4" t="s">
        <v>20</v>
      </c>
      <c r="G634" s="4">
        <f>ROUND((E634/D634*100),0)</f>
        <v>152</v>
      </c>
      <c r="H634">
        <v>96</v>
      </c>
      <c r="I634">
        <f>IF(G634=0,0,ROUND((E634/H634),2))</f>
        <v>30.04</v>
      </c>
      <c r="J634" t="s">
        <v>21</v>
      </c>
      <c r="K634" t="s">
        <v>22</v>
      </c>
      <c r="L634">
        <v>1286168400</v>
      </c>
      <c r="M634" s="8">
        <f>(((L634/60)/60)/124) + DATE(1970,1,1)</f>
        <v>28450.201612903227</v>
      </c>
      <c r="N634">
        <v>1286427600</v>
      </c>
      <c r="O634" s="8">
        <f>(((N634/60)/60)/124) + DATE(1970,1,1)</f>
        <v>28450.782258064515</v>
      </c>
      <c r="P634" t="b">
        <v>0</v>
      </c>
      <c r="Q634" t="b">
        <v>0</v>
      </c>
      <c r="R634" t="s">
        <v>60</v>
      </c>
      <c r="S634" t="s">
        <v>2035</v>
      </c>
      <c r="T634" t="s">
        <v>2045</v>
      </c>
    </row>
    <row r="635" spans="1:20" x14ac:dyDescent="0.3">
      <c r="A635">
        <v>631</v>
      </c>
      <c r="B635" t="s">
        <v>1304</v>
      </c>
      <c r="C635" s="3" t="s">
        <v>1305</v>
      </c>
      <c r="D635">
        <v>59200</v>
      </c>
      <c r="E635">
        <v>183756</v>
      </c>
      <c r="F635" s="4" t="s">
        <v>20</v>
      </c>
      <c r="G635" s="4">
        <f>ROUND((E635/D635*100),0)</f>
        <v>310</v>
      </c>
      <c r="H635">
        <v>3063</v>
      </c>
      <c r="I635">
        <f>IF(G635=0,0,ROUND((E635/H635),2))</f>
        <v>59.99</v>
      </c>
      <c r="J635" t="s">
        <v>21</v>
      </c>
      <c r="K635" t="s">
        <v>22</v>
      </c>
      <c r="L635">
        <v>1553576400</v>
      </c>
      <c r="M635" s="8">
        <f>(((L635/60)/60)/124) + DATE(1970,1,1)</f>
        <v>29049.233870967742</v>
      </c>
      <c r="N635">
        <v>1553922000</v>
      </c>
      <c r="O635" s="8">
        <f>(((N635/60)/60)/124) + DATE(1970,1,1)</f>
        <v>29050.008064516129</v>
      </c>
      <c r="P635" t="b">
        <v>0</v>
      </c>
      <c r="Q635" t="b">
        <v>0</v>
      </c>
      <c r="R635" t="s">
        <v>33</v>
      </c>
      <c r="S635" t="s">
        <v>2039</v>
      </c>
      <c r="T635" t="s">
        <v>2040</v>
      </c>
    </row>
    <row r="636" spans="1:20" x14ac:dyDescent="0.3">
      <c r="A636">
        <v>286</v>
      </c>
      <c r="B636" t="s">
        <v>624</v>
      </c>
      <c r="C636" s="3" t="s">
        <v>625</v>
      </c>
      <c r="D636">
        <v>112100</v>
      </c>
      <c r="E636">
        <v>19557</v>
      </c>
      <c r="F636" s="4" t="s">
        <v>74</v>
      </c>
      <c r="G636" s="4">
        <f>ROUND((E636/D636*100),0)</f>
        <v>17</v>
      </c>
      <c r="H636">
        <v>184</v>
      </c>
      <c r="I636">
        <f>IF(G636=0,0,ROUND((E636/H636),2))</f>
        <v>106.29</v>
      </c>
      <c r="J636" t="s">
        <v>21</v>
      </c>
      <c r="K636" t="s">
        <v>22</v>
      </c>
      <c r="L636">
        <v>1479880800</v>
      </c>
      <c r="M636" s="8">
        <f>(((L636/60)/60)/124) + DATE(1970,1,1)</f>
        <v>28884.145161290322</v>
      </c>
      <c r="N636">
        <v>1480485600</v>
      </c>
      <c r="O636" s="8">
        <f>(((N636/60)/60)/124) + DATE(1970,1,1)</f>
        <v>28885.5</v>
      </c>
      <c r="P636" t="b">
        <v>0</v>
      </c>
      <c r="Q636" t="b">
        <v>0</v>
      </c>
      <c r="R636" t="s">
        <v>33</v>
      </c>
      <c r="S636" t="s">
        <v>2039</v>
      </c>
      <c r="T636" t="s">
        <v>2040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 t="s">
        <v>20</v>
      </c>
      <c r="G637" s="4">
        <f>ROUND((E637/D637*100),0)</f>
        <v>114</v>
      </c>
      <c r="H637">
        <v>2266</v>
      </c>
      <c r="I637">
        <f>IF(G637=0,0,ROUND((E637/H637),2))</f>
        <v>69.989999999999995</v>
      </c>
      <c r="J637" t="s">
        <v>21</v>
      </c>
      <c r="K637" t="s">
        <v>22</v>
      </c>
      <c r="L637">
        <v>1360389600</v>
      </c>
      <c r="M637" s="8">
        <f>(((L637/60)/60)/124) + DATE(1970,1,1)</f>
        <v>28616.467741935485</v>
      </c>
      <c r="N637">
        <v>1363150800</v>
      </c>
      <c r="O637" s="8">
        <f>(((N637/60)/60)/124) + DATE(1970,1,1)</f>
        <v>28622.653225806451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31.2" x14ac:dyDescent="0.3">
      <c r="A638">
        <v>641</v>
      </c>
      <c r="B638" t="s">
        <v>1324</v>
      </c>
      <c r="C638" s="3" t="s">
        <v>1325</v>
      </c>
      <c r="D638">
        <v>9400</v>
      </c>
      <c r="E638">
        <v>11277</v>
      </c>
      <c r="F638" s="4" t="s">
        <v>20</v>
      </c>
      <c r="G638" s="4">
        <f>ROUND((E638/D638*100),0)</f>
        <v>120</v>
      </c>
      <c r="H638">
        <v>194</v>
      </c>
      <c r="I638">
        <f>IF(G638=0,0,ROUND((E638/H638),2))</f>
        <v>58.13</v>
      </c>
      <c r="J638" t="s">
        <v>98</v>
      </c>
      <c r="K638" t="s">
        <v>99</v>
      </c>
      <c r="L638">
        <v>1487570400</v>
      </c>
      <c r="M638" s="8">
        <f>(((L638/60)/60)/124) + DATE(1970,1,1)</f>
        <v>28901.370967741936</v>
      </c>
      <c r="N638">
        <v>1489986000</v>
      </c>
      <c r="O638" s="8">
        <f>(((N638/60)/60)/124) + DATE(1970,1,1)</f>
        <v>28906.782258064515</v>
      </c>
      <c r="P638" t="b">
        <v>0</v>
      </c>
      <c r="Q638" t="b">
        <v>0</v>
      </c>
      <c r="R638" t="s">
        <v>33</v>
      </c>
      <c r="S638" t="s">
        <v>2039</v>
      </c>
      <c r="T638" t="s">
        <v>2040</v>
      </c>
    </row>
    <row r="639" spans="1:20" x14ac:dyDescent="0.3">
      <c r="A639">
        <v>642</v>
      </c>
      <c r="B639" t="s">
        <v>1326</v>
      </c>
      <c r="C639" s="3" t="s">
        <v>1327</v>
      </c>
      <c r="D639">
        <v>9200</v>
      </c>
      <c r="E639">
        <v>13382</v>
      </c>
      <c r="F639" s="4" t="s">
        <v>20</v>
      </c>
      <c r="G639" s="4">
        <f>ROUND((E639/D639*100),0)</f>
        <v>145</v>
      </c>
      <c r="H639">
        <v>129</v>
      </c>
      <c r="I639">
        <f>IF(G639=0,0,ROUND((E639/H639),2))</f>
        <v>103.74</v>
      </c>
      <c r="J639" t="s">
        <v>15</v>
      </c>
      <c r="K639" t="s">
        <v>16</v>
      </c>
      <c r="L639">
        <v>1545026400</v>
      </c>
      <c r="M639" s="8">
        <f>(((L639/60)/60)/124) + DATE(1970,1,1)</f>
        <v>29030.080645161292</v>
      </c>
      <c r="N639">
        <v>1545804000</v>
      </c>
      <c r="O639" s="8">
        <f>(((N639/60)/60)/124) + DATE(1970,1,1)</f>
        <v>29031.822580645163</v>
      </c>
      <c r="P639" t="b">
        <v>0</v>
      </c>
      <c r="Q639" t="b">
        <v>0</v>
      </c>
      <c r="R639" t="s">
        <v>65</v>
      </c>
      <c r="S639" t="s">
        <v>2037</v>
      </c>
      <c r="T639" t="s">
        <v>2046</v>
      </c>
    </row>
    <row r="640" spans="1:20" x14ac:dyDescent="0.3">
      <c r="A640">
        <v>643</v>
      </c>
      <c r="B640" t="s">
        <v>1328</v>
      </c>
      <c r="C640" s="3" t="s">
        <v>1329</v>
      </c>
      <c r="D640">
        <v>14900</v>
      </c>
      <c r="E640">
        <v>32986</v>
      </c>
      <c r="F640" s="4" t="s">
        <v>20</v>
      </c>
      <c r="G640" s="4">
        <f>ROUND((E640/D640*100),0)</f>
        <v>221</v>
      </c>
      <c r="H640">
        <v>375</v>
      </c>
      <c r="I640">
        <f>IF(G640=0,0,ROUND((E640/H640),2))</f>
        <v>87.96</v>
      </c>
      <c r="J640" t="s">
        <v>21</v>
      </c>
      <c r="K640" t="s">
        <v>22</v>
      </c>
      <c r="L640">
        <v>1488348000</v>
      </c>
      <c r="M640" s="8">
        <f>(((L640/60)/60)/124) + DATE(1970,1,1)</f>
        <v>28903.112903225807</v>
      </c>
      <c r="N640">
        <v>1489899600</v>
      </c>
      <c r="O640" s="8">
        <f>(((N640/60)/60)/124) + DATE(1970,1,1)</f>
        <v>28906.58870967742</v>
      </c>
      <c r="P640" t="b">
        <v>0</v>
      </c>
      <c r="Q640" t="b">
        <v>0</v>
      </c>
      <c r="R640" t="s">
        <v>33</v>
      </c>
      <c r="S640" t="s">
        <v>2039</v>
      </c>
      <c r="T640" t="s">
        <v>2040</v>
      </c>
    </row>
    <row r="641" spans="1:20" x14ac:dyDescent="0.3">
      <c r="A641">
        <v>652</v>
      </c>
      <c r="B641" t="s">
        <v>1346</v>
      </c>
      <c r="C641" s="3" t="s">
        <v>1347</v>
      </c>
      <c r="D641">
        <v>10000</v>
      </c>
      <c r="E641">
        <v>12684</v>
      </c>
      <c r="F641" s="4" t="s">
        <v>20</v>
      </c>
      <c r="G641" s="4">
        <f>ROUND((E641/D641*100),0)</f>
        <v>127</v>
      </c>
      <c r="H641">
        <v>409</v>
      </c>
      <c r="I641">
        <f>IF(G641=0,0,ROUND((E641/H641),2))</f>
        <v>31.01</v>
      </c>
      <c r="J641" t="s">
        <v>21</v>
      </c>
      <c r="K641" t="s">
        <v>22</v>
      </c>
      <c r="L641">
        <v>1470373200</v>
      </c>
      <c r="M641" s="8">
        <f>(((L641/60)/60)/124) + DATE(1970,1,1)</f>
        <v>28862.846774193549</v>
      </c>
      <c r="N641">
        <v>1474088400</v>
      </c>
      <c r="O641" s="8">
        <f>(((N641/60)/60)/124) + DATE(1970,1,1)</f>
        <v>28871.169354838708</v>
      </c>
      <c r="P641" t="b">
        <v>0</v>
      </c>
      <c r="Q641" t="b">
        <v>0</v>
      </c>
      <c r="R641" t="s">
        <v>28</v>
      </c>
      <c r="S641" t="s">
        <v>2037</v>
      </c>
      <c r="T641" t="s">
        <v>2038</v>
      </c>
    </row>
    <row r="642" spans="1:20" ht="31.2" x14ac:dyDescent="0.3">
      <c r="A642">
        <v>653</v>
      </c>
      <c r="B642" t="s">
        <v>1348</v>
      </c>
      <c r="C642" s="3" t="s">
        <v>1349</v>
      </c>
      <c r="D642">
        <v>600</v>
      </c>
      <c r="E642">
        <v>14033</v>
      </c>
      <c r="F642" s="4" t="s">
        <v>20</v>
      </c>
      <c r="G642" s="4">
        <f>ROUND((E642/D642*100),0)</f>
        <v>2339</v>
      </c>
      <c r="H642">
        <v>234</v>
      </c>
      <c r="I642">
        <f>IF(G642=0,0,ROUND((E642/H642),2))</f>
        <v>59.97</v>
      </c>
      <c r="J642" t="s">
        <v>21</v>
      </c>
      <c r="K642" t="s">
        <v>22</v>
      </c>
      <c r="L642">
        <v>1460091600</v>
      </c>
      <c r="M642" s="8">
        <f>(((L642/60)/60)/124) + DATE(1970,1,1)</f>
        <v>28839.81451612903</v>
      </c>
      <c r="N642">
        <v>1460264400</v>
      </c>
      <c r="O642" s="8">
        <f>(((N642/60)/60)/124) + DATE(1970,1,1)</f>
        <v>28840.201612903227</v>
      </c>
      <c r="P642" t="b">
        <v>0</v>
      </c>
      <c r="Q642" t="b">
        <v>0</v>
      </c>
      <c r="R642" t="s">
        <v>28</v>
      </c>
      <c r="S642" t="s">
        <v>2037</v>
      </c>
      <c r="T642" t="s">
        <v>2038</v>
      </c>
    </row>
    <row r="643" spans="1:20" x14ac:dyDescent="0.3">
      <c r="A643">
        <v>629</v>
      </c>
      <c r="B643" t="s">
        <v>1300</v>
      </c>
      <c r="C643" s="3" t="s">
        <v>1301</v>
      </c>
      <c r="D643">
        <v>85900</v>
      </c>
      <c r="E643">
        <v>55476</v>
      </c>
      <c r="F643" s="4" t="s">
        <v>14</v>
      </c>
      <c r="G643" s="4">
        <f>ROUND((E643/D643*100),0)</f>
        <v>65</v>
      </c>
      <c r="H643">
        <v>750</v>
      </c>
      <c r="I643">
        <f>IF(G643=0,0,ROUND((E643/H643),2))</f>
        <v>73.97</v>
      </c>
      <c r="J643" t="s">
        <v>21</v>
      </c>
      <c r="K643" t="s">
        <v>22</v>
      </c>
      <c r="L643">
        <v>1467781200</v>
      </c>
      <c r="M643" s="8">
        <f>(((L643/60)/60)/124) + DATE(1970,1,1)</f>
        <v>28857.040322580644</v>
      </c>
      <c r="N643">
        <v>1467954000</v>
      </c>
      <c r="O643" s="8">
        <f>(((N643/60)/60)/124) + DATE(1970,1,1)</f>
        <v>28857.427419354837</v>
      </c>
      <c r="P643" t="b">
        <v>0</v>
      </c>
      <c r="Q643" t="b">
        <v>1</v>
      </c>
      <c r="R643" t="s">
        <v>33</v>
      </c>
      <c r="S643" t="s">
        <v>2039</v>
      </c>
      <c r="T643" t="s">
        <v>2040</v>
      </c>
    </row>
    <row r="644" spans="1:20" x14ac:dyDescent="0.3">
      <c r="A644">
        <v>654</v>
      </c>
      <c r="B644" t="s">
        <v>1350</v>
      </c>
      <c r="C644" s="3" t="s">
        <v>1351</v>
      </c>
      <c r="D644">
        <v>35000</v>
      </c>
      <c r="E644">
        <v>177936</v>
      </c>
      <c r="F644" s="4" t="s">
        <v>20</v>
      </c>
      <c r="G644" s="4">
        <f>ROUND((E644/D644*100),0)</f>
        <v>508</v>
      </c>
      <c r="H644">
        <v>3016</v>
      </c>
      <c r="I644">
        <f>IF(G644=0,0,ROUND((E644/H644),2))</f>
        <v>59</v>
      </c>
      <c r="J644" t="s">
        <v>21</v>
      </c>
      <c r="K644" t="s">
        <v>22</v>
      </c>
      <c r="L644">
        <v>1440392400</v>
      </c>
      <c r="M644" s="8">
        <f>(((L644/60)/60)/124) + DATE(1970,1,1)</f>
        <v>28795.68548387097</v>
      </c>
      <c r="N644">
        <v>1440824400</v>
      </c>
      <c r="O644" s="8">
        <f>(((N644/60)/60)/124) + DATE(1970,1,1)</f>
        <v>28796.653225806451</v>
      </c>
      <c r="P644" t="b">
        <v>0</v>
      </c>
      <c r="Q644" t="b">
        <v>0</v>
      </c>
      <c r="R644" t="s">
        <v>148</v>
      </c>
      <c r="S644" t="s">
        <v>2035</v>
      </c>
      <c r="T644" t="s">
        <v>2057</v>
      </c>
    </row>
    <row r="645" spans="1:20" ht="31.2" x14ac:dyDescent="0.3">
      <c r="A645">
        <v>633</v>
      </c>
      <c r="B645" t="s">
        <v>1308</v>
      </c>
      <c r="C645" s="3" t="s">
        <v>1309</v>
      </c>
      <c r="D645">
        <v>6700</v>
      </c>
      <c r="E645">
        <v>5569</v>
      </c>
      <c r="F645" s="4" t="s">
        <v>14</v>
      </c>
      <c r="G645" s="4">
        <f>ROUND((E645/D645*100),0)</f>
        <v>83</v>
      </c>
      <c r="H645">
        <v>105</v>
      </c>
      <c r="I645">
        <f>IF(G645=0,0,ROUND((E645/H645),2))</f>
        <v>53.04</v>
      </c>
      <c r="J645" t="s">
        <v>21</v>
      </c>
      <c r="K645" t="s">
        <v>22</v>
      </c>
      <c r="L645">
        <v>1446876000</v>
      </c>
      <c r="M645" s="8">
        <f>(((L645/60)/60)/124) + DATE(1970,1,1)</f>
        <v>28810.209677419356</v>
      </c>
      <c r="N645">
        <v>1447221600</v>
      </c>
      <c r="O645" s="8">
        <f>(((N645/60)/60)/124) + DATE(1970,1,1)</f>
        <v>28810.983870967742</v>
      </c>
      <c r="P645" t="b">
        <v>0</v>
      </c>
      <c r="Q645" t="b">
        <v>0</v>
      </c>
      <c r="R645" t="s">
        <v>71</v>
      </c>
      <c r="S645" t="s">
        <v>2041</v>
      </c>
      <c r="T645" t="s">
        <v>2049</v>
      </c>
    </row>
    <row r="646" spans="1:20" x14ac:dyDescent="0.3">
      <c r="A646">
        <v>655</v>
      </c>
      <c r="B646" t="s">
        <v>1352</v>
      </c>
      <c r="C646" s="3" t="s">
        <v>1353</v>
      </c>
      <c r="D646">
        <v>6900</v>
      </c>
      <c r="E646">
        <v>13212</v>
      </c>
      <c r="F646" s="4" t="s">
        <v>20</v>
      </c>
      <c r="G646" s="4">
        <f>ROUND((E646/D646*100),0)</f>
        <v>191</v>
      </c>
      <c r="H646">
        <v>264</v>
      </c>
      <c r="I646">
        <f>IF(G646=0,0,ROUND((E646/H646),2))</f>
        <v>50.05</v>
      </c>
      <c r="J646" t="s">
        <v>21</v>
      </c>
      <c r="K646" t="s">
        <v>22</v>
      </c>
      <c r="L646">
        <v>1488434400</v>
      </c>
      <c r="M646" s="8">
        <f>(((L646/60)/60)/124) + DATE(1970,1,1)</f>
        <v>28903.306451612902</v>
      </c>
      <c r="N646">
        <v>1489554000</v>
      </c>
      <c r="O646" s="8">
        <f>(((N646/60)/60)/124) + DATE(1970,1,1)</f>
        <v>28905.81451612903</v>
      </c>
      <c r="P646" t="b">
        <v>1</v>
      </c>
      <c r="Q646" t="b">
        <v>0</v>
      </c>
      <c r="R646" t="s">
        <v>122</v>
      </c>
      <c r="S646" t="s">
        <v>2054</v>
      </c>
      <c r="T646" t="s">
        <v>2055</v>
      </c>
    </row>
    <row r="647" spans="1:20" x14ac:dyDescent="0.3">
      <c r="A647">
        <v>665</v>
      </c>
      <c r="B647" t="s">
        <v>1371</v>
      </c>
      <c r="C647" s="3" t="s">
        <v>1372</v>
      </c>
      <c r="D647">
        <v>5100</v>
      </c>
      <c r="E647">
        <v>12219</v>
      </c>
      <c r="F647" s="4" t="s">
        <v>20</v>
      </c>
      <c r="G647" s="4">
        <f>ROUND((E647/D647*100),0)</f>
        <v>240</v>
      </c>
      <c r="H647">
        <v>272</v>
      </c>
      <c r="I647">
        <f>IF(G647=0,0,ROUND((E647/H647),2))</f>
        <v>44.92</v>
      </c>
      <c r="J647" t="s">
        <v>21</v>
      </c>
      <c r="K647" t="s">
        <v>22</v>
      </c>
      <c r="L647">
        <v>1310187600</v>
      </c>
      <c r="M647" s="8">
        <f>(((L647/60)/60)/124) + DATE(1970,1,1)</f>
        <v>28504.008064516129</v>
      </c>
      <c r="N647">
        <v>1311397200</v>
      </c>
      <c r="O647" s="8">
        <f>(((N647/60)/60)/124) + DATE(1970,1,1)</f>
        <v>28506.717741935485</v>
      </c>
      <c r="P647" t="b">
        <v>0</v>
      </c>
      <c r="Q647" t="b">
        <v>1</v>
      </c>
      <c r="R647" t="s">
        <v>42</v>
      </c>
      <c r="S647" t="s">
        <v>2041</v>
      </c>
      <c r="T647" t="s">
        <v>2042</v>
      </c>
    </row>
    <row r="648" spans="1:20" x14ac:dyDescent="0.3">
      <c r="A648">
        <v>636</v>
      </c>
      <c r="B648" t="s">
        <v>1314</v>
      </c>
      <c r="C648" s="3" t="s">
        <v>1315</v>
      </c>
      <c r="D648">
        <v>197700</v>
      </c>
      <c r="E648">
        <v>127591</v>
      </c>
      <c r="F648" s="4" t="s">
        <v>14</v>
      </c>
      <c r="G648" s="4">
        <f>ROUND((E648/D648*100),0)</f>
        <v>65</v>
      </c>
      <c r="H648">
        <v>2604</v>
      </c>
      <c r="I648">
        <f>IF(G648=0,0,ROUND((E648/H648),2))</f>
        <v>49</v>
      </c>
      <c r="J648" t="s">
        <v>36</v>
      </c>
      <c r="K648" t="s">
        <v>37</v>
      </c>
      <c r="L648">
        <v>1326866400</v>
      </c>
      <c r="M648" s="8">
        <f>(((L648/60)/60)/124) + DATE(1970,1,1)</f>
        <v>28541.370967741936</v>
      </c>
      <c r="N648">
        <v>1330754400</v>
      </c>
      <c r="O648" s="8">
        <f>(((N648/60)/60)/124) + DATE(1970,1,1)</f>
        <v>28550.080645161292</v>
      </c>
      <c r="P648" t="b">
        <v>0</v>
      </c>
      <c r="Q648" t="b">
        <v>1</v>
      </c>
      <c r="R648" t="s">
        <v>71</v>
      </c>
      <c r="S648" t="s">
        <v>2041</v>
      </c>
      <c r="T648" t="s">
        <v>2049</v>
      </c>
    </row>
    <row r="649" spans="1:20" ht="31.2" x14ac:dyDescent="0.3">
      <c r="A649">
        <v>667</v>
      </c>
      <c r="B649" t="s">
        <v>1375</v>
      </c>
      <c r="C649" s="3" t="s">
        <v>1376</v>
      </c>
      <c r="D649">
        <v>6900</v>
      </c>
      <c r="E649">
        <v>12155</v>
      </c>
      <c r="F649" s="4" t="s">
        <v>20</v>
      </c>
      <c r="G649" s="4">
        <f>ROUND((E649/D649*100),0)</f>
        <v>176</v>
      </c>
      <c r="H649">
        <v>419</v>
      </c>
      <c r="I649">
        <f>IF(G649=0,0,ROUND((E649/H649),2))</f>
        <v>29.01</v>
      </c>
      <c r="J649" t="s">
        <v>21</v>
      </c>
      <c r="K649" t="s">
        <v>22</v>
      </c>
      <c r="L649">
        <v>1410325200</v>
      </c>
      <c r="M649" s="8">
        <f>(((L649/60)/60)/124) + DATE(1970,1,1)</f>
        <v>28728.330645161292</v>
      </c>
      <c r="N649">
        <v>1411102800</v>
      </c>
      <c r="O649" s="8">
        <f>(((N649/60)/60)/124) + DATE(1970,1,1)</f>
        <v>28730.072580645163</v>
      </c>
      <c r="P649" t="b">
        <v>0</v>
      </c>
      <c r="Q649" t="b">
        <v>0</v>
      </c>
      <c r="R649" t="s">
        <v>1029</v>
      </c>
      <c r="S649" t="s">
        <v>2064</v>
      </c>
      <c r="T649" t="s">
        <v>2065</v>
      </c>
    </row>
    <row r="650" spans="1:20" x14ac:dyDescent="0.3">
      <c r="A650">
        <v>669</v>
      </c>
      <c r="B650" t="s">
        <v>1379</v>
      </c>
      <c r="C650" s="3" t="s">
        <v>1380</v>
      </c>
      <c r="D650">
        <v>48800</v>
      </c>
      <c r="E650">
        <v>175020</v>
      </c>
      <c r="F650" s="4" t="s">
        <v>20</v>
      </c>
      <c r="G650" s="4">
        <f>ROUND((E650/D650*100),0)</f>
        <v>359</v>
      </c>
      <c r="H650">
        <v>1621</v>
      </c>
      <c r="I650">
        <f>IF(G650=0,0,ROUND((E650/H650),2))</f>
        <v>107.97</v>
      </c>
      <c r="J650" t="s">
        <v>107</v>
      </c>
      <c r="K650" t="s">
        <v>108</v>
      </c>
      <c r="L650">
        <v>1498453200</v>
      </c>
      <c r="M650" s="8">
        <f>(((L650/60)/60)/124) + DATE(1970,1,1)</f>
        <v>28925.75</v>
      </c>
      <c r="N650">
        <v>1499230800</v>
      </c>
      <c r="O650" s="8">
        <f>(((N650/60)/60)/124) + DATE(1970,1,1)</f>
        <v>28927.491935483871</v>
      </c>
      <c r="P650" t="b">
        <v>0</v>
      </c>
      <c r="Q650" t="b">
        <v>0</v>
      </c>
      <c r="R650" t="s">
        <v>33</v>
      </c>
      <c r="S650" t="s">
        <v>2039</v>
      </c>
      <c r="T650" t="s">
        <v>2040</v>
      </c>
    </row>
    <row r="651" spans="1:20" ht="31.2" x14ac:dyDescent="0.3">
      <c r="A651">
        <v>670</v>
      </c>
      <c r="B651" t="s">
        <v>1334</v>
      </c>
      <c r="C651" s="3" t="s">
        <v>1381</v>
      </c>
      <c r="D651">
        <v>16200</v>
      </c>
      <c r="E651">
        <v>75955</v>
      </c>
      <c r="F651" s="4" t="s">
        <v>20</v>
      </c>
      <c r="G651" s="4">
        <f>ROUND((E651/D651*100),0)</f>
        <v>469</v>
      </c>
      <c r="H651">
        <v>1101</v>
      </c>
      <c r="I651">
        <f>IF(G651=0,0,ROUND((E651/H651),2))</f>
        <v>68.989999999999995</v>
      </c>
      <c r="J651" t="s">
        <v>21</v>
      </c>
      <c r="K651" t="s">
        <v>22</v>
      </c>
      <c r="L651">
        <v>1456380000</v>
      </c>
      <c r="M651" s="8">
        <f>(((L651/60)/60)/124) + DATE(1970,1,1)</f>
        <v>28831.5</v>
      </c>
      <c r="N651">
        <v>1457416800</v>
      </c>
      <c r="O651" s="8">
        <f>(((N651/60)/60)/124) + DATE(1970,1,1)</f>
        <v>28833.822580645163</v>
      </c>
      <c r="P651" t="b">
        <v>0</v>
      </c>
      <c r="Q651" t="b">
        <v>0</v>
      </c>
      <c r="R651" t="s">
        <v>60</v>
      </c>
      <c r="S651" t="s">
        <v>2035</v>
      </c>
      <c r="T651" t="s">
        <v>2045</v>
      </c>
    </row>
    <row r="652" spans="1:20" x14ac:dyDescent="0.3">
      <c r="A652">
        <v>637</v>
      </c>
      <c r="B652" t="s">
        <v>1316</v>
      </c>
      <c r="C652" s="3" t="s">
        <v>1317</v>
      </c>
      <c r="D652">
        <v>8500</v>
      </c>
      <c r="E652">
        <v>6750</v>
      </c>
      <c r="F652" s="4" t="s">
        <v>14</v>
      </c>
      <c r="G652" s="4">
        <f>ROUND((E652/D652*100),0)</f>
        <v>79</v>
      </c>
      <c r="H652">
        <v>65</v>
      </c>
      <c r="I652">
        <f>IF(G652=0,0,ROUND((E652/H652),2))</f>
        <v>103.85</v>
      </c>
      <c r="J652" t="s">
        <v>21</v>
      </c>
      <c r="K652" t="s">
        <v>22</v>
      </c>
      <c r="L652">
        <v>1479103200</v>
      </c>
      <c r="M652" s="8">
        <f>(((L652/60)/60)/124) + DATE(1970,1,1)</f>
        <v>28882.403225806451</v>
      </c>
      <c r="N652">
        <v>1479794400</v>
      </c>
      <c r="O652" s="8">
        <f>(((N652/60)/60)/124) + DATE(1970,1,1)</f>
        <v>28883.951612903227</v>
      </c>
      <c r="P652" t="b">
        <v>0</v>
      </c>
      <c r="Q652" t="b">
        <v>0</v>
      </c>
      <c r="R652" t="s">
        <v>33</v>
      </c>
      <c r="S652" t="s">
        <v>2039</v>
      </c>
      <c r="T652" t="s">
        <v>2040</v>
      </c>
    </row>
    <row r="653" spans="1:20" x14ac:dyDescent="0.3">
      <c r="A653">
        <v>638</v>
      </c>
      <c r="B653" t="s">
        <v>1318</v>
      </c>
      <c r="C653" s="3" t="s">
        <v>1319</v>
      </c>
      <c r="D653">
        <v>81600</v>
      </c>
      <c r="E653">
        <v>9318</v>
      </c>
      <c r="F653" s="4" t="s">
        <v>14</v>
      </c>
      <c r="G653" s="4">
        <f>ROUND((E653/D653*100),0)</f>
        <v>11</v>
      </c>
      <c r="H653">
        <v>94</v>
      </c>
      <c r="I653">
        <f>IF(G653=0,0,ROUND((E653/H653),2))</f>
        <v>99.13</v>
      </c>
      <c r="J653" t="s">
        <v>21</v>
      </c>
      <c r="K653" t="s">
        <v>22</v>
      </c>
      <c r="L653">
        <v>1280206800</v>
      </c>
      <c r="M653" s="8">
        <f>(((L653/60)/60)/124) + DATE(1970,1,1)</f>
        <v>28436.846774193549</v>
      </c>
      <c r="N653">
        <v>1281243600</v>
      </c>
      <c r="O653" s="8">
        <f>(((N653/60)/60)/124) + DATE(1970,1,1)</f>
        <v>28439.169354838708</v>
      </c>
      <c r="P653" t="b">
        <v>0</v>
      </c>
      <c r="Q653" t="b">
        <v>1</v>
      </c>
      <c r="R653" t="s">
        <v>33</v>
      </c>
      <c r="S653" t="s">
        <v>2039</v>
      </c>
      <c r="T653" t="s">
        <v>2040</v>
      </c>
    </row>
    <row r="654" spans="1:20" ht="31.2" x14ac:dyDescent="0.3">
      <c r="A654">
        <v>671</v>
      </c>
      <c r="B654" t="s">
        <v>1382</v>
      </c>
      <c r="C654" s="3" t="s">
        <v>1383</v>
      </c>
      <c r="D654">
        <v>97600</v>
      </c>
      <c r="E654">
        <v>119127</v>
      </c>
      <c r="F654" s="4" t="s">
        <v>20</v>
      </c>
      <c r="G654" s="4">
        <f>ROUND((E654/D654*100),0)</f>
        <v>122</v>
      </c>
      <c r="H654">
        <v>1073</v>
      </c>
      <c r="I654">
        <f>IF(G654=0,0,ROUND((E654/H654),2))</f>
        <v>111.02</v>
      </c>
      <c r="J654" t="s">
        <v>21</v>
      </c>
      <c r="K654" t="s">
        <v>22</v>
      </c>
      <c r="L654">
        <v>1280552400</v>
      </c>
      <c r="M654" s="8">
        <f>(((L654/60)/60)/124) + DATE(1970,1,1)</f>
        <v>28437.620967741936</v>
      </c>
      <c r="N654">
        <v>1280898000</v>
      </c>
      <c r="O654" s="8">
        <f>(((N654/60)/60)/124) + DATE(1970,1,1)</f>
        <v>28438.395161290322</v>
      </c>
      <c r="P654" t="b">
        <v>0</v>
      </c>
      <c r="Q654" t="b">
        <v>1</v>
      </c>
      <c r="R654" t="s">
        <v>33</v>
      </c>
      <c r="S654" t="s">
        <v>2039</v>
      </c>
      <c r="T654" t="s">
        <v>2040</v>
      </c>
    </row>
    <row r="655" spans="1:20" x14ac:dyDescent="0.3">
      <c r="A655">
        <v>640</v>
      </c>
      <c r="B655" t="s">
        <v>1322</v>
      </c>
      <c r="C655" s="3" t="s">
        <v>1323</v>
      </c>
      <c r="D655">
        <v>119800</v>
      </c>
      <c r="E655">
        <v>19769</v>
      </c>
      <c r="F655" s="4" t="s">
        <v>14</v>
      </c>
      <c r="G655" s="4">
        <f>ROUND((E655/D655*100),0)</f>
        <v>17</v>
      </c>
      <c r="H655">
        <v>257</v>
      </c>
      <c r="I655">
        <f>IF(G655=0,0,ROUND((E655/H655),2))</f>
        <v>76.92</v>
      </c>
      <c r="J655" t="s">
        <v>21</v>
      </c>
      <c r="K655" t="s">
        <v>22</v>
      </c>
      <c r="L655">
        <v>1453096800</v>
      </c>
      <c r="M655" s="8">
        <f>(((L655/60)/60)/124) + DATE(1970,1,1)</f>
        <v>28824.145161290322</v>
      </c>
      <c r="N655">
        <v>1453356000</v>
      </c>
      <c r="O655" s="8">
        <f>(((N655/60)/60)/124) + DATE(1970,1,1)</f>
        <v>28824.725806451614</v>
      </c>
      <c r="P655" t="b">
        <v>0</v>
      </c>
      <c r="Q655" t="b">
        <v>0</v>
      </c>
      <c r="R655" t="s">
        <v>33</v>
      </c>
      <c r="S655" t="s">
        <v>2039</v>
      </c>
      <c r="T655" t="s">
        <v>2040</v>
      </c>
    </row>
    <row r="656" spans="1:20" x14ac:dyDescent="0.3">
      <c r="A656">
        <v>644</v>
      </c>
      <c r="B656" t="s">
        <v>1330</v>
      </c>
      <c r="C656" s="3" t="s">
        <v>1331</v>
      </c>
      <c r="D656">
        <v>169400</v>
      </c>
      <c r="E656">
        <v>81984</v>
      </c>
      <c r="F656" s="4" t="s">
        <v>14</v>
      </c>
      <c r="G656" s="4">
        <f>ROUND((E656/D656*100),0)</f>
        <v>48</v>
      </c>
      <c r="H656">
        <v>2928</v>
      </c>
      <c r="I656">
        <f>IF(G656=0,0,ROUND((E656/H656),2))</f>
        <v>28</v>
      </c>
      <c r="J656" t="s">
        <v>15</v>
      </c>
      <c r="K656" t="s">
        <v>16</v>
      </c>
      <c r="L656">
        <v>1545112800</v>
      </c>
      <c r="M656" s="8">
        <f>(((L656/60)/60)/124) + DATE(1970,1,1)</f>
        <v>29030.274193548386</v>
      </c>
      <c r="N656">
        <v>1546495200</v>
      </c>
      <c r="O656" s="8">
        <f>(((N656/60)/60)/124) + DATE(1970,1,1)</f>
        <v>29033.370967741936</v>
      </c>
      <c r="P656" t="b">
        <v>0</v>
      </c>
      <c r="Q656" t="b">
        <v>0</v>
      </c>
      <c r="R656" t="s">
        <v>33</v>
      </c>
      <c r="S656" t="s">
        <v>2039</v>
      </c>
      <c r="T656" t="s">
        <v>2040</v>
      </c>
    </row>
    <row r="657" spans="1:20" x14ac:dyDescent="0.3">
      <c r="A657">
        <v>632</v>
      </c>
      <c r="B657" t="s">
        <v>1306</v>
      </c>
      <c r="C657" s="3" t="s">
        <v>1307</v>
      </c>
      <c r="D657">
        <v>72100</v>
      </c>
      <c r="E657">
        <v>30902</v>
      </c>
      <c r="F657" s="4" t="s">
        <v>47</v>
      </c>
      <c r="G657" s="4">
        <f>ROUND((E657/D657*100),0)</f>
        <v>43</v>
      </c>
      <c r="H657">
        <v>278</v>
      </c>
      <c r="I657">
        <f>IF(G657=0,0,ROUND((E657/H657),2))</f>
        <v>111.16</v>
      </c>
      <c r="J657" t="s">
        <v>21</v>
      </c>
      <c r="K657" t="s">
        <v>22</v>
      </c>
      <c r="L657">
        <v>1414904400</v>
      </c>
      <c r="M657" s="8">
        <f>(((L657/60)/60)/124) + DATE(1970,1,1)</f>
        <v>28738.58870967742</v>
      </c>
      <c r="N657">
        <v>1416463200</v>
      </c>
      <c r="O657" s="8">
        <f>(((N657/60)/60)/124) + DATE(1970,1,1)</f>
        <v>28742.080645161292</v>
      </c>
      <c r="P657" t="b">
        <v>0</v>
      </c>
      <c r="Q657" t="b">
        <v>0</v>
      </c>
      <c r="R657" t="s">
        <v>33</v>
      </c>
      <c r="S657" t="s">
        <v>2039</v>
      </c>
      <c r="T657" t="s">
        <v>2040</v>
      </c>
    </row>
    <row r="658" spans="1:20" x14ac:dyDescent="0.3">
      <c r="A658">
        <v>675</v>
      </c>
      <c r="B658" t="s">
        <v>1390</v>
      </c>
      <c r="C658" s="3" t="s">
        <v>1391</v>
      </c>
      <c r="D658">
        <v>9700</v>
      </c>
      <c r="E658">
        <v>11929</v>
      </c>
      <c r="F658" s="4" t="s">
        <v>20</v>
      </c>
      <c r="G658" s="4">
        <f>ROUND((E658/D658*100),0)</f>
        <v>123</v>
      </c>
      <c r="H658">
        <v>331</v>
      </c>
      <c r="I658">
        <f>IF(G658=0,0,ROUND((E658/H658),2))</f>
        <v>36.04</v>
      </c>
      <c r="J658" t="s">
        <v>21</v>
      </c>
      <c r="K658" t="s">
        <v>22</v>
      </c>
      <c r="L658">
        <v>1568178000</v>
      </c>
      <c r="M658" s="8">
        <f>(((L658/60)/60)/124) + DATE(1970,1,1)</f>
        <v>29081.943548387098</v>
      </c>
      <c r="N658">
        <v>1568782800</v>
      </c>
      <c r="O658" s="8">
        <f>(((N658/60)/60)/124) + DATE(1970,1,1)</f>
        <v>29083.298387096773</v>
      </c>
      <c r="P658" t="b">
        <v>0</v>
      </c>
      <c r="Q658" t="b">
        <v>0</v>
      </c>
      <c r="R658" t="s">
        <v>1029</v>
      </c>
      <c r="S658" t="s">
        <v>2064</v>
      </c>
      <c r="T658" t="s">
        <v>2065</v>
      </c>
    </row>
    <row r="659" spans="1:20" ht="31.2" x14ac:dyDescent="0.3">
      <c r="A659">
        <v>903</v>
      </c>
      <c r="B659" t="s">
        <v>1838</v>
      </c>
      <c r="C659" s="3" t="s">
        <v>1839</v>
      </c>
      <c r="D659">
        <v>41000</v>
      </c>
      <c r="E659">
        <v>709</v>
      </c>
      <c r="F659" s="4" t="s">
        <v>47</v>
      </c>
      <c r="G659" s="4">
        <f>ROUND((E659/D659*100),0)</f>
        <v>2</v>
      </c>
      <c r="H659">
        <v>14</v>
      </c>
      <c r="I659">
        <f>IF(G659=0,0,ROUND((E659/H659),2))</f>
        <v>50.64</v>
      </c>
      <c r="J659" t="s">
        <v>21</v>
      </c>
      <c r="K659" t="s">
        <v>22</v>
      </c>
      <c r="L659">
        <v>1336194000</v>
      </c>
      <c r="M659" s="8">
        <f>(((L659/60)/60)/124) + DATE(1970,1,1)</f>
        <v>28562.266129032258</v>
      </c>
      <c r="N659">
        <v>1337490000</v>
      </c>
      <c r="O659" s="8">
        <f>(((N659/60)/60)/124) + DATE(1970,1,1)</f>
        <v>28565.169354838708</v>
      </c>
      <c r="P659" t="b">
        <v>0</v>
      </c>
      <c r="Q659" t="b">
        <v>1</v>
      </c>
      <c r="R659" t="s">
        <v>68</v>
      </c>
      <c r="S659" t="s">
        <v>2047</v>
      </c>
      <c r="T659" t="s">
        <v>2048</v>
      </c>
    </row>
    <row r="660" spans="1:20" x14ac:dyDescent="0.3">
      <c r="A660">
        <v>676</v>
      </c>
      <c r="B660" t="s">
        <v>1392</v>
      </c>
      <c r="C660" s="3" t="s">
        <v>1393</v>
      </c>
      <c r="D660">
        <v>62300</v>
      </c>
      <c r="E660">
        <v>118214</v>
      </c>
      <c r="F660" s="4" t="s">
        <v>20</v>
      </c>
      <c r="G660" s="4">
        <f>ROUND((E660/D660*100),0)</f>
        <v>190</v>
      </c>
      <c r="H660">
        <v>1170</v>
      </c>
      <c r="I660">
        <f>IF(G660=0,0,ROUND((E660/H660),2))</f>
        <v>101.04</v>
      </c>
      <c r="J660" t="s">
        <v>21</v>
      </c>
      <c r="K660" t="s">
        <v>22</v>
      </c>
      <c r="L660">
        <v>1348635600</v>
      </c>
      <c r="M660" s="8">
        <f>(((L660/60)/60)/124) + DATE(1970,1,1)</f>
        <v>28590.137096774193</v>
      </c>
      <c r="N660">
        <v>1349413200</v>
      </c>
      <c r="O660" s="8">
        <f>(((N660/60)/60)/124) + DATE(1970,1,1)</f>
        <v>28591.879032258064</v>
      </c>
      <c r="P660" t="b">
        <v>0</v>
      </c>
      <c r="Q660" t="b">
        <v>0</v>
      </c>
      <c r="R660" t="s">
        <v>122</v>
      </c>
      <c r="S660" t="s">
        <v>2054</v>
      </c>
      <c r="T660" t="s">
        <v>2055</v>
      </c>
    </row>
    <row r="661" spans="1:20" x14ac:dyDescent="0.3">
      <c r="A661">
        <v>645</v>
      </c>
      <c r="B661" t="s">
        <v>1332</v>
      </c>
      <c r="C661" s="3" t="s">
        <v>1333</v>
      </c>
      <c r="D661">
        <v>192100</v>
      </c>
      <c r="E661">
        <v>178483</v>
      </c>
      <c r="F661" s="4" t="s">
        <v>14</v>
      </c>
      <c r="G661" s="4">
        <f>ROUND((E661/D661*100),0)</f>
        <v>93</v>
      </c>
      <c r="H661">
        <v>4697</v>
      </c>
      <c r="I661">
        <f>IF(G661=0,0,ROUND((E661/H661),2))</f>
        <v>38</v>
      </c>
      <c r="J661" t="s">
        <v>21</v>
      </c>
      <c r="K661" t="s">
        <v>22</v>
      </c>
      <c r="L661">
        <v>1537938000</v>
      </c>
      <c r="M661" s="8">
        <f>(((L661/60)/60)/124) + DATE(1970,1,1)</f>
        <v>29014.201612903227</v>
      </c>
      <c r="N661">
        <v>1539752400</v>
      </c>
      <c r="O661" s="8">
        <f>(((N661/60)/60)/124) + DATE(1970,1,1)</f>
        <v>29018.266129032258</v>
      </c>
      <c r="P661" t="b">
        <v>0</v>
      </c>
      <c r="Q661" t="b">
        <v>1</v>
      </c>
      <c r="R661" t="s">
        <v>23</v>
      </c>
      <c r="S661" t="s">
        <v>2035</v>
      </c>
      <c r="T661" t="s">
        <v>2036</v>
      </c>
    </row>
    <row r="662" spans="1:20" x14ac:dyDescent="0.3">
      <c r="A662">
        <v>630</v>
      </c>
      <c r="B662" t="s">
        <v>1302</v>
      </c>
      <c r="C662" s="3" t="s">
        <v>1303</v>
      </c>
      <c r="D662">
        <v>9500</v>
      </c>
      <c r="E662">
        <v>5973</v>
      </c>
      <c r="F662" s="4" t="s">
        <v>74</v>
      </c>
      <c r="G662" s="4">
        <f>ROUND((E662/D662*100),0)</f>
        <v>63</v>
      </c>
      <c r="H662">
        <v>87</v>
      </c>
      <c r="I662">
        <f>IF(G662=0,0,ROUND((E662/H662),2))</f>
        <v>68.66</v>
      </c>
      <c r="J662" t="s">
        <v>21</v>
      </c>
      <c r="K662" t="s">
        <v>22</v>
      </c>
      <c r="L662">
        <v>1556686800</v>
      </c>
      <c r="M662" s="8">
        <f>(((L662/60)/60)/124) + DATE(1970,1,1)</f>
        <v>29056.201612903227</v>
      </c>
      <c r="N662">
        <v>1557637200</v>
      </c>
      <c r="O662" s="8">
        <f>(((N662/60)/60)/124) + DATE(1970,1,1)</f>
        <v>29058.330645161292</v>
      </c>
      <c r="P662" t="b">
        <v>0</v>
      </c>
      <c r="Q662" t="b">
        <v>1</v>
      </c>
      <c r="R662" t="s">
        <v>33</v>
      </c>
      <c r="S662" t="s">
        <v>2039</v>
      </c>
      <c r="T662" t="s">
        <v>2040</v>
      </c>
    </row>
    <row r="663" spans="1:20" x14ac:dyDescent="0.3">
      <c r="A663">
        <v>679</v>
      </c>
      <c r="B663" t="s">
        <v>668</v>
      </c>
      <c r="C663" s="3" t="s">
        <v>1398</v>
      </c>
      <c r="D663">
        <v>1400</v>
      </c>
      <c r="E663">
        <v>14511</v>
      </c>
      <c r="F663" s="4" t="s">
        <v>20</v>
      </c>
      <c r="G663" s="4">
        <f>ROUND((E663/D663*100),0)</f>
        <v>1037</v>
      </c>
      <c r="H663">
        <v>363</v>
      </c>
      <c r="I663">
        <f>IF(G663=0,0,ROUND((E663/H663),2))</f>
        <v>39.979999999999997</v>
      </c>
      <c r="J663" t="s">
        <v>21</v>
      </c>
      <c r="K663" t="s">
        <v>22</v>
      </c>
      <c r="L663">
        <v>1571374800</v>
      </c>
      <c r="M663" s="8">
        <f>(((L663/60)/60)/124) + DATE(1970,1,1)</f>
        <v>29089.104838709678</v>
      </c>
      <c r="N663">
        <v>1571806800</v>
      </c>
      <c r="O663" s="8">
        <f>(((N663/60)/60)/124) + DATE(1970,1,1)</f>
        <v>29090.072580645163</v>
      </c>
      <c r="P663" t="b">
        <v>0</v>
      </c>
      <c r="Q663" t="b">
        <v>1</v>
      </c>
      <c r="R663" t="s">
        <v>17</v>
      </c>
      <c r="S663" t="s">
        <v>2033</v>
      </c>
      <c r="T663" t="s">
        <v>2034</v>
      </c>
    </row>
    <row r="664" spans="1:20" x14ac:dyDescent="0.3">
      <c r="A664">
        <v>682</v>
      </c>
      <c r="B664" t="s">
        <v>1403</v>
      </c>
      <c r="C664" s="3" t="s">
        <v>1404</v>
      </c>
      <c r="D664">
        <v>5400</v>
      </c>
      <c r="E664">
        <v>8109</v>
      </c>
      <c r="F664" s="4" t="s">
        <v>20</v>
      </c>
      <c r="G664" s="4">
        <f>ROUND((E664/D664*100),0)</f>
        <v>150</v>
      </c>
      <c r="H664">
        <v>103</v>
      </c>
      <c r="I664">
        <f>IF(G664=0,0,ROUND((E664/H664),2))</f>
        <v>78.73</v>
      </c>
      <c r="J664" t="s">
        <v>21</v>
      </c>
      <c r="K664" t="s">
        <v>22</v>
      </c>
      <c r="L664">
        <v>1386741600</v>
      </c>
      <c r="M664" s="8">
        <f>(((L664/60)/60)/124) + DATE(1970,1,1)</f>
        <v>28675.5</v>
      </c>
      <c r="N664">
        <v>1387519200</v>
      </c>
      <c r="O664" s="8">
        <f>(((N664/60)/60)/124) + DATE(1970,1,1)</f>
        <v>28677.241935483871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683</v>
      </c>
      <c r="B665" t="s">
        <v>1405</v>
      </c>
      <c r="C665" s="3" t="s">
        <v>1406</v>
      </c>
      <c r="D665">
        <v>2300</v>
      </c>
      <c r="E665">
        <v>8244</v>
      </c>
      <c r="F665" s="4" t="s">
        <v>20</v>
      </c>
      <c r="G665" s="4">
        <f>ROUND((E665/D665*100),0)</f>
        <v>358</v>
      </c>
      <c r="H665">
        <v>147</v>
      </c>
      <c r="I665">
        <f>IF(G665=0,0,ROUND((E665/H665),2))</f>
        <v>56.08</v>
      </c>
      <c r="J665" t="s">
        <v>21</v>
      </c>
      <c r="K665" t="s">
        <v>22</v>
      </c>
      <c r="L665">
        <v>1537074000</v>
      </c>
      <c r="M665" s="8">
        <f>(((L665/60)/60)/124) + DATE(1970,1,1)</f>
        <v>29012.266129032258</v>
      </c>
      <c r="N665">
        <v>1537246800</v>
      </c>
      <c r="O665" s="8">
        <f>(((N665/60)/60)/124) + DATE(1970,1,1)</f>
        <v>29012.653225806451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684</v>
      </c>
      <c r="B666" t="s">
        <v>1407</v>
      </c>
      <c r="C666" s="3" t="s">
        <v>1408</v>
      </c>
      <c r="D666">
        <v>1400</v>
      </c>
      <c r="E666">
        <v>7600</v>
      </c>
      <c r="F666" s="4" t="s">
        <v>20</v>
      </c>
      <c r="G666" s="4">
        <f>ROUND((E666/D666*100),0)</f>
        <v>543</v>
      </c>
      <c r="H666">
        <v>110</v>
      </c>
      <c r="I666">
        <f>IF(G666=0,0,ROUND((E666/H666),2))</f>
        <v>69.09</v>
      </c>
      <c r="J666" t="s">
        <v>15</v>
      </c>
      <c r="K666" t="s">
        <v>16</v>
      </c>
      <c r="L666">
        <v>1277787600</v>
      </c>
      <c r="M666" s="8">
        <f>(((L666/60)/60)/124) + DATE(1970,1,1)</f>
        <v>28431.427419354837</v>
      </c>
      <c r="N666">
        <v>1279515600</v>
      </c>
      <c r="O666" s="8">
        <f>(((N666/60)/60)/124) + DATE(1970,1,1)</f>
        <v>28435.298387096773</v>
      </c>
      <c r="P666" t="b">
        <v>0</v>
      </c>
      <c r="Q666" t="b">
        <v>0</v>
      </c>
      <c r="R666" t="s">
        <v>68</v>
      </c>
      <c r="S666" t="s">
        <v>2047</v>
      </c>
      <c r="T666" t="s">
        <v>2048</v>
      </c>
    </row>
    <row r="667" spans="1:20" x14ac:dyDescent="0.3">
      <c r="A667">
        <v>686</v>
      </c>
      <c r="B667" t="s">
        <v>1411</v>
      </c>
      <c r="C667" s="3" t="s">
        <v>1412</v>
      </c>
      <c r="D667">
        <v>7500</v>
      </c>
      <c r="E667">
        <v>14381</v>
      </c>
      <c r="F667" s="4" t="s">
        <v>20</v>
      </c>
      <c r="G667" s="4">
        <f>ROUND((E667/D667*100),0)</f>
        <v>192</v>
      </c>
      <c r="H667">
        <v>134</v>
      </c>
      <c r="I667">
        <f>IF(G667=0,0,ROUND((E667/H667),2))</f>
        <v>107.32</v>
      </c>
      <c r="J667" t="s">
        <v>21</v>
      </c>
      <c r="K667" t="s">
        <v>22</v>
      </c>
      <c r="L667">
        <v>1522126800</v>
      </c>
      <c r="M667" s="8">
        <f>(((L667/60)/60)/124) + DATE(1970,1,1)</f>
        <v>28978.782258064515</v>
      </c>
      <c r="N667">
        <v>1523077200</v>
      </c>
      <c r="O667" s="8">
        <f>(((N667/60)/60)/124) + DATE(1970,1,1)</f>
        <v>28980.91129032258</v>
      </c>
      <c r="P667" t="b">
        <v>0</v>
      </c>
      <c r="Q667" t="b">
        <v>0</v>
      </c>
      <c r="R667" t="s">
        <v>65</v>
      </c>
      <c r="S667" t="s">
        <v>2037</v>
      </c>
      <c r="T667" t="s">
        <v>2046</v>
      </c>
    </row>
    <row r="668" spans="1:20" x14ac:dyDescent="0.3">
      <c r="A668">
        <v>687</v>
      </c>
      <c r="B668" t="s">
        <v>1413</v>
      </c>
      <c r="C668" s="3" t="s">
        <v>1414</v>
      </c>
      <c r="D668">
        <v>1500</v>
      </c>
      <c r="E668">
        <v>13980</v>
      </c>
      <c r="F668" s="4" t="s">
        <v>20</v>
      </c>
      <c r="G668" s="4">
        <f>ROUND((E668/D668*100),0)</f>
        <v>932</v>
      </c>
      <c r="H668">
        <v>269</v>
      </c>
      <c r="I668">
        <f>IF(G668=0,0,ROUND((E668/H668),2))</f>
        <v>51.97</v>
      </c>
      <c r="J668" t="s">
        <v>21</v>
      </c>
      <c r="K668" t="s">
        <v>22</v>
      </c>
      <c r="L668">
        <v>1489298400</v>
      </c>
      <c r="M668" s="8">
        <f>(((L668/60)/60)/124) + DATE(1970,1,1)</f>
        <v>28905.241935483871</v>
      </c>
      <c r="N668">
        <v>1489554000</v>
      </c>
      <c r="O668" s="8">
        <f>(((N668/60)/60)/124) + DATE(1970,1,1)</f>
        <v>28905.81451612903</v>
      </c>
      <c r="P668" t="b">
        <v>0</v>
      </c>
      <c r="Q668" t="b">
        <v>0</v>
      </c>
      <c r="R668" t="s">
        <v>33</v>
      </c>
      <c r="S668" t="s">
        <v>2039</v>
      </c>
      <c r="T668" t="s">
        <v>2040</v>
      </c>
    </row>
    <row r="669" spans="1:20" x14ac:dyDescent="0.3">
      <c r="A669">
        <v>688</v>
      </c>
      <c r="B669" t="s">
        <v>1415</v>
      </c>
      <c r="C669" s="3" t="s">
        <v>1416</v>
      </c>
      <c r="D669">
        <v>2900</v>
      </c>
      <c r="E669">
        <v>12449</v>
      </c>
      <c r="F669" s="4" t="s">
        <v>20</v>
      </c>
      <c r="G669" s="4">
        <f>ROUND((E669/D669*100),0)</f>
        <v>429</v>
      </c>
      <c r="H669">
        <v>175</v>
      </c>
      <c r="I669">
        <f>IF(G669=0,0,ROUND((E669/H669),2))</f>
        <v>71.14</v>
      </c>
      <c r="J669" t="s">
        <v>21</v>
      </c>
      <c r="K669" t="s">
        <v>22</v>
      </c>
      <c r="L669">
        <v>1547100000</v>
      </c>
      <c r="M669" s="8">
        <f>(((L669/60)/60)/124) + DATE(1970,1,1)</f>
        <v>29034.725806451614</v>
      </c>
      <c r="N669">
        <v>1548482400</v>
      </c>
      <c r="O669" s="8">
        <f>(((N669/60)/60)/124) + DATE(1970,1,1)</f>
        <v>29037.822580645163</v>
      </c>
      <c r="P669" t="b">
        <v>0</v>
      </c>
      <c r="Q669" t="b">
        <v>1</v>
      </c>
      <c r="R669" t="s">
        <v>269</v>
      </c>
      <c r="S669" t="s">
        <v>2041</v>
      </c>
      <c r="T669" t="s">
        <v>2060</v>
      </c>
    </row>
    <row r="670" spans="1:20" x14ac:dyDescent="0.3">
      <c r="A670">
        <v>689</v>
      </c>
      <c r="B670" t="s">
        <v>1417</v>
      </c>
      <c r="C670" s="3" t="s">
        <v>1418</v>
      </c>
      <c r="D670">
        <v>7300</v>
      </c>
      <c r="E670">
        <v>7348</v>
      </c>
      <c r="F670" s="4" t="s">
        <v>20</v>
      </c>
      <c r="G670" s="4">
        <f>ROUND((E670/D670*100),0)</f>
        <v>101</v>
      </c>
      <c r="H670">
        <v>69</v>
      </c>
      <c r="I670">
        <f>IF(G670=0,0,ROUND((E670/H670),2))</f>
        <v>106.49</v>
      </c>
      <c r="J670" t="s">
        <v>21</v>
      </c>
      <c r="K670" t="s">
        <v>22</v>
      </c>
      <c r="L670">
        <v>1383022800</v>
      </c>
      <c r="M670" s="8">
        <f>(((L670/60)/60)/124) + DATE(1970,1,1)</f>
        <v>28667.169354838708</v>
      </c>
      <c r="N670">
        <v>1384063200</v>
      </c>
      <c r="O670" s="8">
        <f>(((N670/60)/60)/124) + DATE(1970,1,1)</f>
        <v>28669.5</v>
      </c>
      <c r="P670" t="b">
        <v>0</v>
      </c>
      <c r="Q670" t="b">
        <v>0</v>
      </c>
      <c r="R670" t="s">
        <v>28</v>
      </c>
      <c r="S670" t="s">
        <v>2037</v>
      </c>
      <c r="T670" t="s">
        <v>2038</v>
      </c>
    </row>
    <row r="671" spans="1:20" x14ac:dyDescent="0.3">
      <c r="A671">
        <v>646</v>
      </c>
      <c r="B671" t="s">
        <v>1334</v>
      </c>
      <c r="C671" s="3" t="s">
        <v>1335</v>
      </c>
      <c r="D671">
        <v>98700</v>
      </c>
      <c r="E671">
        <v>87448</v>
      </c>
      <c r="F671" s="4" t="s">
        <v>14</v>
      </c>
      <c r="G671" s="4">
        <f>ROUND((E671/D671*100),0)</f>
        <v>89</v>
      </c>
      <c r="H671">
        <v>2915</v>
      </c>
      <c r="I671">
        <f>IF(G671=0,0,ROUND((E671/H671),2))</f>
        <v>30</v>
      </c>
      <c r="J671" t="s">
        <v>21</v>
      </c>
      <c r="K671" t="s">
        <v>22</v>
      </c>
      <c r="L671">
        <v>1363150800</v>
      </c>
      <c r="M671" s="8">
        <f>(((L671/60)/60)/124) + DATE(1970,1,1)</f>
        <v>28622.653225806451</v>
      </c>
      <c r="N671">
        <v>1364101200</v>
      </c>
      <c r="O671" s="8">
        <f>(((N671/60)/60)/124) + DATE(1970,1,1)</f>
        <v>28624.782258064515</v>
      </c>
      <c r="P671" t="b">
        <v>0</v>
      </c>
      <c r="Q671" t="b">
        <v>0</v>
      </c>
      <c r="R671" t="s">
        <v>89</v>
      </c>
      <c r="S671" t="s">
        <v>2050</v>
      </c>
      <c r="T671" t="s">
        <v>2051</v>
      </c>
    </row>
    <row r="672" spans="1:20" x14ac:dyDescent="0.3">
      <c r="A672">
        <v>690</v>
      </c>
      <c r="B672" t="s">
        <v>1419</v>
      </c>
      <c r="C672" s="3" t="s">
        <v>1420</v>
      </c>
      <c r="D672">
        <v>3600</v>
      </c>
      <c r="E672">
        <v>8158</v>
      </c>
      <c r="F672" s="4" t="s">
        <v>20</v>
      </c>
      <c r="G672" s="4">
        <f>ROUND((E672/D672*100),0)</f>
        <v>227</v>
      </c>
      <c r="H672">
        <v>190</v>
      </c>
      <c r="I672">
        <f>IF(G672=0,0,ROUND((E672/H672),2))</f>
        <v>42.94</v>
      </c>
      <c r="J672" t="s">
        <v>21</v>
      </c>
      <c r="K672" t="s">
        <v>22</v>
      </c>
      <c r="L672">
        <v>1322373600</v>
      </c>
      <c r="M672" s="8">
        <f>(((L672/60)/60)/124) + DATE(1970,1,1)</f>
        <v>28531.306451612902</v>
      </c>
      <c r="N672">
        <v>1322892000</v>
      </c>
      <c r="O672" s="8">
        <f>(((N672/60)/60)/124) + DATE(1970,1,1)</f>
        <v>28532.467741935485</v>
      </c>
      <c r="P672" t="b">
        <v>0</v>
      </c>
      <c r="Q672" t="b">
        <v>1</v>
      </c>
      <c r="R672" t="s">
        <v>42</v>
      </c>
      <c r="S672" t="s">
        <v>2041</v>
      </c>
      <c r="T672" t="s">
        <v>2042</v>
      </c>
    </row>
    <row r="673" spans="1:20" x14ac:dyDescent="0.3">
      <c r="A673">
        <v>647</v>
      </c>
      <c r="B673" t="s">
        <v>1336</v>
      </c>
      <c r="C673" s="3" t="s">
        <v>1337</v>
      </c>
      <c r="D673">
        <v>4500</v>
      </c>
      <c r="E673">
        <v>1863</v>
      </c>
      <c r="F673" s="4" t="s">
        <v>14</v>
      </c>
      <c r="G673" s="4">
        <f>ROUND((E673/D673*100),0)</f>
        <v>41</v>
      </c>
      <c r="H673">
        <v>18</v>
      </c>
      <c r="I673">
        <f>IF(G673=0,0,ROUND((E673/H673),2))</f>
        <v>103.5</v>
      </c>
      <c r="J673" t="s">
        <v>21</v>
      </c>
      <c r="K673" t="s">
        <v>22</v>
      </c>
      <c r="L673">
        <v>1523250000</v>
      </c>
      <c r="M673" s="8">
        <f>(((L673/60)/60)/124) + DATE(1970,1,1)</f>
        <v>28981.298387096773</v>
      </c>
      <c r="N673">
        <v>1525323600</v>
      </c>
      <c r="O673" s="8">
        <f>(((N673/60)/60)/124) + DATE(1970,1,1)</f>
        <v>28985.943548387098</v>
      </c>
      <c r="P673" t="b">
        <v>0</v>
      </c>
      <c r="Q673" t="b">
        <v>0</v>
      </c>
      <c r="R673" t="s">
        <v>206</v>
      </c>
      <c r="S673" t="s">
        <v>2047</v>
      </c>
      <c r="T673" t="s">
        <v>2059</v>
      </c>
    </row>
    <row r="674" spans="1:20" x14ac:dyDescent="0.3">
      <c r="A674">
        <v>691</v>
      </c>
      <c r="B674" t="s">
        <v>1421</v>
      </c>
      <c r="C674" s="3" t="s">
        <v>1422</v>
      </c>
      <c r="D674">
        <v>5000</v>
      </c>
      <c r="E674">
        <v>7119</v>
      </c>
      <c r="F674" s="4" t="s">
        <v>20</v>
      </c>
      <c r="G674" s="4">
        <f>ROUND((E674/D674*100),0)</f>
        <v>142</v>
      </c>
      <c r="H674">
        <v>237</v>
      </c>
      <c r="I674">
        <f>IF(G674=0,0,ROUND((E674/H674),2))</f>
        <v>30.04</v>
      </c>
      <c r="J674" t="s">
        <v>21</v>
      </c>
      <c r="K674" t="s">
        <v>22</v>
      </c>
      <c r="L674">
        <v>1349240400</v>
      </c>
      <c r="M674" s="8">
        <f>(((L674/60)/60)/124) + DATE(1970,1,1)</f>
        <v>28591.491935483871</v>
      </c>
      <c r="N674">
        <v>1350709200</v>
      </c>
      <c r="O674" s="8">
        <f>(((N674/60)/60)/124) + DATE(1970,1,1)</f>
        <v>28594.782258064515</v>
      </c>
      <c r="P674" t="b">
        <v>1</v>
      </c>
      <c r="Q674" t="b">
        <v>1</v>
      </c>
      <c r="R674" t="s">
        <v>42</v>
      </c>
      <c r="S674" t="s">
        <v>2041</v>
      </c>
      <c r="T674" t="s">
        <v>2042</v>
      </c>
    </row>
    <row r="675" spans="1:20" x14ac:dyDescent="0.3">
      <c r="A675">
        <v>695</v>
      </c>
      <c r="B675" t="s">
        <v>1429</v>
      </c>
      <c r="C675" s="3" t="s">
        <v>1430</v>
      </c>
      <c r="D675">
        <v>9200</v>
      </c>
      <c r="E675">
        <v>12322</v>
      </c>
      <c r="F675" s="4" t="s">
        <v>20</v>
      </c>
      <c r="G675" s="4">
        <f>ROUND((E675/D675*100),0)</f>
        <v>134</v>
      </c>
      <c r="H675">
        <v>196</v>
      </c>
      <c r="I675">
        <f>IF(G675=0,0,ROUND((E675/H675),2))</f>
        <v>62.87</v>
      </c>
      <c r="J675" t="s">
        <v>107</v>
      </c>
      <c r="K675" t="s">
        <v>108</v>
      </c>
      <c r="L675">
        <v>1447480800</v>
      </c>
      <c r="M675" s="8">
        <f>(((L675/60)/60)/124) + DATE(1970,1,1)</f>
        <v>28811.56451612903</v>
      </c>
      <c r="N675">
        <v>1448863200</v>
      </c>
      <c r="O675" s="8">
        <f>(((N675/60)/60)/124) + DATE(1970,1,1)</f>
        <v>28814.66129032258</v>
      </c>
      <c r="P675" t="b">
        <v>1</v>
      </c>
      <c r="Q675" t="b">
        <v>0</v>
      </c>
      <c r="R675" t="s">
        <v>23</v>
      </c>
      <c r="S675" t="s">
        <v>2035</v>
      </c>
      <c r="T675" t="s">
        <v>2036</v>
      </c>
    </row>
    <row r="676" spans="1:20" ht="31.2" x14ac:dyDescent="0.3">
      <c r="A676">
        <v>697</v>
      </c>
      <c r="B676" t="s">
        <v>1433</v>
      </c>
      <c r="C676" s="3" t="s">
        <v>1434</v>
      </c>
      <c r="D676">
        <v>128900</v>
      </c>
      <c r="E676">
        <v>196960</v>
      </c>
      <c r="F676" s="4" t="s">
        <v>20</v>
      </c>
      <c r="G676" s="4">
        <f>ROUND((E676/D676*100),0)</f>
        <v>153</v>
      </c>
      <c r="H676">
        <v>7295</v>
      </c>
      <c r="I676">
        <f>IF(G676=0,0,ROUND((E676/H676),2))</f>
        <v>27</v>
      </c>
      <c r="J676" t="s">
        <v>21</v>
      </c>
      <c r="K676" t="s">
        <v>22</v>
      </c>
      <c r="L676">
        <v>1522472400</v>
      </c>
      <c r="M676" s="8">
        <f>(((L676/60)/60)/124) + DATE(1970,1,1)</f>
        <v>28979.556451612902</v>
      </c>
      <c r="N676">
        <v>1522645200</v>
      </c>
      <c r="O676" s="8">
        <f>(((N676/60)/60)/124) + DATE(1970,1,1)</f>
        <v>28979.943548387098</v>
      </c>
      <c r="P676" t="b">
        <v>0</v>
      </c>
      <c r="Q676" t="b">
        <v>0</v>
      </c>
      <c r="R676" t="s">
        <v>50</v>
      </c>
      <c r="S676" t="s">
        <v>2035</v>
      </c>
      <c r="T676" t="s">
        <v>2043</v>
      </c>
    </row>
    <row r="677" spans="1:20" x14ac:dyDescent="0.3">
      <c r="A677">
        <v>698</v>
      </c>
      <c r="B677" t="s">
        <v>1435</v>
      </c>
      <c r="C677" s="3" t="s">
        <v>1436</v>
      </c>
      <c r="D677">
        <v>42100</v>
      </c>
      <c r="E677">
        <v>188057</v>
      </c>
      <c r="F677" s="4" t="s">
        <v>20</v>
      </c>
      <c r="G677" s="4">
        <f>ROUND((E677/D677*100),0)</f>
        <v>447</v>
      </c>
      <c r="H677">
        <v>2893</v>
      </c>
      <c r="I677">
        <f>IF(G677=0,0,ROUND((E677/H677),2))</f>
        <v>65</v>
      </c>
      <c r="J677" t="s">
        <v>15</v>
      </c>
      <c r="K677" t="s">
        <v>16</v>
      </c>
      <c r="L677">
        <v>1322114400</v>
      </c>
      <c r="M677" s="8">
        <f>(((L677/60)/60)/124) + DATE(1970,1,1)</f>
        <v>28530.725806451614</v>
      </c>
      <c r="N677">
        <v>1323324000</v>
      </c>
      <c r="O677" s="8">
        <f>(((N677/60)/60)/124) + DATE(1970,1,1)</f>
        <v>28533.43548387097</v>
      </c>
      <c r="P677" t="b">
        <v>0</v>
      </c>
      <c r="Q677" t="b">
        <v>0</v>
      </c>
      <c r="R677" t="s">
        <v>65</v>
      </c>
      <c r="S677" t="s">
        <v>2037</v>
      </c>
      <c r="T677" t="s">
        <v>2046</v>
      </c>
    </row>
    <row r="678" spans="1:20" ht="31.2" x14ac:dyDescent="0.3">
      <c r="A678">
        <v>701</v>
      </c>
      <c r="B678" t="s">
        <v>1440</v>
      </c>
      <c r="C678" s="3" t="s">
        <v>1441</v>
      </c>
      <c r="D678">
        <v>52000</v>
      </c>
      <c r="E678">
        <v>91014</v>
      </c>
      <c r="F678" s="4" t="s">
        <v>20</v>
      </c>
      <c r="G678" s="4">
        <f>ROUND((E678/D678*100),0)</f>
        <v>175</v>
      </c>
      <c r="H678">
        <v>820</v>
      </c>
      <c r="I678">
        <f>IF(G678=0,0,ROUND((E678/H678),2))</f>
        <v>110.99</v>
      </c>
      <c r="J678" t="s">
        <v>21</v>
      </c>
      <c r="K678" t="s">
        <v>22</v>
      </c>
      <c r="L678">
        <v>1301202000</v>
      </c>
      <c r="M678" s="8">
        <f>(((L678/60)/60)/124) + DATE(1970,1,1)</f>
        <v>28483.879032258064</v>
      </c>
      <c r="N678">
        <v>1301806800</v>
      </c>
      <c r="O678" s="8">
        <f>(((N678/60)/60)/124) + DATE(1970,1,1)</f>
        <v>28485.233870967742</v>
      </c>
      <c r="P678" t="b">
        <v>1</v>
      </c>
      <c r="Q678" t="b">
        <v>0</v>
      </c>
      <c r="R678" t="s">
        <v>33</v>
      </c>
      <c r="S678" t="s">
        <v>2039</v>
      </c>
      <c r="T678" t="s">
        <v>2040</v>
      </c>
    </row>
    <row r="679" spans="1:20" x14ac:dyDescent="0.3">
      <c r="A679">
        <v>649</v>
      </c>
      <c r="B679" t="s">
        <v>1340</v>
      </c>
      <c r="C679" s="3" t="s">
        <v>1341</v>
      </c>
      <c r="D679">
        <v>121700</v>
      </c>
      <c r="E679">
        <v>59003</v>
      </c>
      <c r="F679" s="4" t="s">
        <v>14</v>
      </c>
      <c r="G679" s="4">
        <f>ROUND((E679/D679*100),0)</f>
        <v>48</v>
      </c>
      <c r="H679">
        <v>602</v>
      </c>
      <c r="I679">
        <f>IF(G679=0,0,ROUND((E679/H679),2))</f>
        <v>98.01</v>
      </c>
      <c r="J679" t="s">
        <v>98</v>
      </c>
      <c r="K679" t="s">
        <v>99</v>
      </c>
      <c r="L679">
        <v>1287550800</v>
      </c>
      <c r="M679" s="8">
        <f>(((L679/60)/60)/124) + DATE(1970,1,1)</f>
        <v>28453.298387096773</v>
      </c>
      <c r="N679">
        <v>1288501200</v>
      </c>
      <c r="O679" s="8">
        <f>(((N679/60)/60)/124) + DATE(1970,1,1)</f>
        <v>28455.427419354837</v>
      </c>
      <c r="P679" t="b">
        <v>1</v>
      </c>
      <c r="Q679" t="b">
        <v>1</v>
      </c>
      <c r="R679" t="s">
        <v>33</v>
      </c>
      <c r="S679" t="s">
        <v>2039</v>
      </c>
      <c r="T679" t="s">
        <v>2040</v>
      </c>
    </row>
    <row r="680" spans="1:20" x14ac:dyDescent="0.3">
      <c r="A680">
        <v>703</v>
      </c>
      <c r="B680" t="s">
        <v>1444</v>
      </c>
      <c r="C680" s="3" t="s">
        <v>1445</v>
      </c>
      <c r="D680">
        <v>63400</v>
      </c>
      <c r="E680">
        <v>197728</v>
      </c>
      <c r="F680" s="4" t="s">
        <v>20</v>
      </c>
      <c r="G680" s="4">
        <f>ROUND((E680/D680*100),0)</f>
        <v>312</v>
      </c>
      <c r="H680">
        <v>2038</v>
      </c>
      <c r="I680">
        <f>IF(G680=0,0,ROUND((E680/H680),2))</f>
        <v>97.02</v>
      </c>
      <c r="J680" t="s">
        <v>21</v>
      </c>
      <c r="K680" t="s">
        <v>22</v>
      </c>
      <c r="L680">
        <v>1334984400</v>
      </c>
      <c r="M680" s="8">
        <f>(((L680/60)/60)/124) + DATE(1970,1,1)</f>
        <v>28559.556451612902</v>
      </c>
      <c r="N680">
        <v>1336453200</v>
      </c>
      <c r="O680" s="8">
        <f>(((N680/60)/60)/124) + DATE(1970,1,1)</f>
        <v>28562.846774193549</v>
      </c>
      <c r="P680" t="b">
        <v>1</v>
      </c>
      <c r="Q680" t="b">
        <v>1</v>
      </c>
      <c r="R680" t="s">
        <v>206</v>
      </c>
      <c r="S680" t="s">
        <v>2047</v>
      </c>
      <c r="T680" t="s">
        <v>2059</v>
      </c>
    </row>
    <row r="681" spans="1:20" ht="31.2" x14ac:dyDescent="0.3">
      <c r="A681">
        <v>704</v>
      </c>
      <c r="B681" t="s">
        <v>1446</v>
      </c>
      <c r="C681" s="3" t="s">
        <v>1447</v>
      </c>
      <c r="D681">
        <v>8700</v>
      </c>
      <c r="E681">
        <v>10682</v>
      </c>
      <c r="F681" s="4" t="s">
        <v>20</v>
      </c>
      <c r="G681" s="4">
        <f>ROUND((E681/D681*100),0)</f>
        <v>123</v>
      </c>
      <c r="H681">
        <v>116</v>
      </c>
      <c r="I681">
        <f>IF(G681=0,0,ROUND((E681/H681),2))</f>
        <v>92.09</v>
      </c>
      <c r="J681" t="s">
        <v>21</v>
      </c>
      <c r="K681" t="s">
        <v>22</v>
      </c>
      <c r="L681">
        <v>1467608400</v>
      </c>
      <c r="M681" s="8">
        <f>(((L681/60)/60)/124) + DATE(1970,1,1)</f>
        <v>28856.653225806451</v>
      </c>
      <c r="N681">
        <v>1468904400</v>
      </c>
      <c r="O681" s="8">
        <f>(((N681/60)/60)/124) + DATE(1970,1,1)</f>
        <v>28859.556451612902</v>
      </c>
      <c r="P681" t="b">
        <v>0</v>
      </c>
      <c r="Q681" t="b">
        <v>0</v>
      </c>
      <c r="R681" t="s">
        <v>71</v>
      </c>
      <c r="S681" t="s">
        <v>2041</v>
      </c>
      <c r="T681" t="s">
        <v>2049</v>
      </c>
    </row>
    <row r="682" spans="1:20" ht="31.2" x14ac:dyDescent="0.3">
      <c r="A682">
        <v>706</v>
      </c>
      <c r="B682" t="s">
        <v>1450</v>
      </c>
      <c r="C682" s="3" t="s">
        <v>1451</v>
      </c>
      <c r="D682">
        <v>108400</v>
      </c>
      <c r="E682">
        <v>138586</v>
      </c>
      <c r="F682" s="4" t="s">
        <v>20</v>
      </c>
      <c r="G682" s="4">
        <f>ROUND((E682/D682*100),0)</f>
        <v>128</v>
      </c>
      <c r="H682">
        <v>1345</v>
      </c>
      <c r="I682">
        <f>IF(G682=0,0,ROUND((E682/H682),2))</f>
        <v>103.04</v>
      </c>
      <c r="J682" t="s">
        <v>26</v>
      </c>
      <c r="K682" t="s">
        <v>27</v>
      </c>
      <c r="L682">
        <v>1546754400</v>
      </c>
      <c r="M682" s="8">
        <f>(((L682/60)/60)/124) + DATE(1970,1,1)</f>
        <v>29033.951612903227</v>
      </c>
      <c r="N682">
        <v>1547445600</v>
      </c>
      <c r="O682" s="8">
        <f>(((N682/60)/60)/124) + DATE(1970,1,1)</f>
        <v>29035.5</v>
      </c>
      <c r="P682" t="b">
        <v>0</v>
      </c>
      <c r="Q682" t="b">
        <v>1</v>
      </c>
      <c r="R682" t="s">
        <v>28</v>
      </c>
      <c r="S682" t="s">
        <v>2037</v>
      </c>
      <c r="T682" t="s">
        <v>2038</v>
      </c>
    </row>
    <row r="683" spans="1:20" ht="31.2" x14ac:dyDescent="0.3">
      <c r="A683">
        <v>707</v>
      </c>
      <c r="B683" t="s">
        <v>1452</v>
      </c>
      <c r="C683" s="3" t="s">
        <v>1453</v>
      </c>
      <c r="D683">
        <v>7300</v>
      </c>
      <c r="E683">
        <v>11579</v>
      </c>
      <c r="F683" s="4" t="s">
        <v>20</v>
      </c>
      <c r="G683" s="4">
        <f>ROUND((E683/D683*100),0)</f>
        <v>159</v>
      </c>
      <c r="H683">
        <v>168</v>
      </c>
      <c r="I683">
        <f>IF(G683=0,0,ROUND((E683/H683),2))</f>
        <v>68.92</v>
      </c>
      <c r="J683" t="s">
        <v>21</v>
      </c>
      <c r="K683" t="s">
        <v>22</v>
      </c>
      <c r="L683">
        <v>1544248800</v>
      </c>
      <c r="M683" s="8">
        <f>(((L683/60)/60)/124) + DATE(1970,1,1)</f>
        <v>29028.33870967742</v>
      </c>
      <c r="N683">
        <v>1547359200</v>
      </c>
      <c r="O683" s="8">
        <f>(((N683/60)/60)/124) + DATE(1970,1,1)</f>
        <v>29035.306451612902</v>
      </c>
      <c r="P683" t="b">
        <v>0</v>
      </c>
      <c r="Q683" t="b">
        <v>0</v>
      </c>
      <c r="R683" t="s">
        <v>53</v>
      </c>
      <c r="S683" t="s">
        <v>2041</v>
      </c>
      <c r="T683" t="s">
        <v>2044</v>
      </c>
    </row>
    <row r="684" spans="1:20" x14ac:dyDescent="0.3">
      <c r="A684">
        <v>650</v>
      </c>
      <c r="B684" t="s">
        <v>1342</v>
      </c>
      <c r="C684" s="3" t="s">
        <v>1343</v>
      </c>
      <c r="D684">
        <v>100</v>
      </c>
      <c r="E684">
        <v>2</v>
      </c>
      <c r="F684" s="4" t="s">
        <v>14</v>
      </c>
      <c r="G684" s="4">
        <f>ROUND((E684/D684*100),0)</f>
        <v>2</v>
      </c>
      <c r="H684">
        <v>1</v>
      </c>
      <c r="I684">
        <f>IF(G684=0,0,ROUND((E684/H684),2))</f>
        <v>2</v>
      </c>
      <c r="J684" t="s">
        <v>21</v>
      </c>
      <c r="K684" t="s">
        <v>22</v>
      </c>
      <c r="L684">
        <v>1404795600</v>
      </c>
      <c r="M684" s="8">
        <f>(((L684/60)/60)/124) + DATE(1970,1,1)</f>
        <v>28715.943548387098</v>
      </c>
      <c r="N684">
        <v>1407128400</v>
      </c>
      <c r="O684" s="8">
        <f>(((N684/60)/60)/124) + DATE(1970,1,1)</f>
        <v>28721.169354838708</v>
      </c>
      <c r="P684" t="b">
        <v>0</v>
      </c>
      <c r="Q684" t="b">
        <v>0</v>
      </c>
      <c r="R684" t="s">
        <v>159</v>
      </c>
      <c r="S684" t="s">
        <v>2035</v>
      </c>
      <c r="T684" t="s">
        <v>2058</v>
      </c>
    </row>
    <row r="685" spans="1:20" x14ac:dyDescent="0.3">
      <c r="A685">
        <v>708</v>
      </c>
      <c r="B685" t="s">
        <v>1454</v>
      </c>
      <c r="C685" s="3" t="s">
        <v>1455</v>
      </c>
      <c r="D685">
        <v>1700</v>
      </c>
      <c r="E685">
        <v>12020</v>
      </c>
      <c r="F685" s="4" t="s">
        <v>20</v>
      </c>
      <c r="G685" s="4">
        <f>ROUND((E685/D685*100),0)</f>
        <v>707</v>
      </c>
      <c r="H685">
        <v>137</v>
      </c>
      <c r="I685">
        <f>IF(G685=0,0,ROUND((E685/H685),2))</f>
        <v>87.74</v>
      </c>
      <c r="J685" t="s">
        <v>98</v>
      </c>
      <c r="K685" t="s">
        <v>99</v>
      </c>
      <c r="L685">
        <v>1495429200</v>
      </c>
      <c r="M685" s="8">
        <f>(((L685/60)/60)/124) + DATE(1970,1,1)</f>
        <v>28918.975806451614</v>
      </c>
      <c r="N685">
        <v>1496293200</v>
      </c>
      <c r="O685" s="8">
        <f>(((N685/60)/60)/124) + DATE(1970,1,1)</f>
        <v>28920.91129032258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709</v>
      </c>
      <c r="B686" t="s">
        <v>1456</v>
      </c>
      <c r="C686" s="3" t="s">
        <v>1457</v>
      </c>
      <c r="D686">
        <v>9800</v>
      </c>
      <c r="E686">
        <v>13954</v>
      </c>
      <c r="F686" s="4" t="s">
        <v>20</v>
      </c>
      <c r="G686" s="4">
        <f>ROUND((E686/D686*100),0)</f>
        <v>142</v>
      </c>
      <c r="H686">
        <v>186</v>
      </c>
      <c r="I686">
        <f>IF(G686=0,0,ROUND((E686/H686),2))</f>
        <v>75.02</v>
      </c>
      <c r="J686" t="s">
        <v>107</v>
      </c>
      <c r="K686" t="s">
        <v>108</v>
      </c>
      <c r="L686">
        <v>1334811600</v>
      </c>
      <c r="M686" s="8">
        <f>(((L686/60)/60)/124) + DATE(1970,1,1)</f>
        <v>28559.169354838708</v>
      </c>
      <c r="N686">
        <v>1335416400</v>
      </c>
      <c r="O686" s="8">
        <f>(((N686/60)/60)/124) + DATE(1970,1,1)</f>
        <v>28560.524193548386</v>
      </c>
      <c r="P686" t="b">
        <v>0</v>
      </c>
      <c r="Q686" t="b">
        <v>0</v>
      </c>
      <c r="R686" t="s">
        <v>33</v>
      </c>
      <c r="S686" t="s">
        <v>2039</v>
      </c>
      <c r="T686" t="s">
        <v>2040</v>
      </c>
    </row>
    <row r="687" spans="1:20" x14ac:dyDescent="0.3">
      <c r="A687">
        <v>651</v>
      </c>
      <c r="B687" t="s">
        <v>1344</v>
      </c>
      <c r="C687" s="3" t="s">
        <v>1345</v>
      </c>
      <c r="D687">
        <v>196700</v>
      </c>
      <c r="E687">
        <v>174039</v>
      </c>
      <c r="F687" s="4" t="s">
        <v>14</v>
      </c>
      <c r="G687" s="4">
        <f>ROUND((E687/D687*100),0)</f>
        <v>88</v>
      </c>
      <c r="H687">
        <v>3868</v>
      </c>
      <c r="I687">
        <f>IF(G687=0,0,ROUND((E687/H687),2))</f>
        <v>44.99</v>
      </c>
      <c r="J687" t="s">
        <v>107</v>
      </c>
      <c r="K687" t="s">
        <v>108</v>
      </c>
      <c r="L687">
        <v>1393048800</v>
      </c>
      <c r="M687" s="8">
        <f>(((L687/60)/60)/124) + DATE(1970,1,1)</f>
        <v>28689.629032258064</v>
      </c>
      <c r="N687">
        <v>1394344800</v>
      </c>
      <c r="O687" s="8">
        <f>(((N687/60)/60)/124) + DATE(1970,1,1)</f>
        <v>28692.532258064515</v>
      </c>
      <c r="P687" t="b">
        <v>0</v>
      </c>
      <c r="Q687" t="b">
        <v>0</v>
      </c>
      <c r="R687" t="s">
        <v>100</v>
      </c>
      <c r="S687" t="s">
        <v>2041</v>
      </c>
      <c r="T687" t="s">
        <v>2052</v>
      </c>
    </row>
    <row r="688" spans="1:20" ht="31.2" x14ac:dyDescent="0.3">
      <c r="A688">
        <v>710</v>
      </c>
      <c r="B688" t="s">
        <v>1458</v>
      </c>
      <c r="C688" s="3" t="s">
        <v>1459</v>
      </c>
      <c r="D688">
        <v>4300</v>
      </c>
      <c r="E688">
        <v>6358</v>
      </c>
      <c r="F688" s="4" t="s">
        <v>20</v>
      </c>
      <c r="G688" s="4">
        <f>ROUND((E688/D688*100),0)</f>
        <v>148</v>
      </c>
      <c r="H688">
        <v>125</v>
      </c>
      <c r="I688">
        <f>IF(G688=0,0,ROUND((E688/H688),2))</f>
        <v>50.86</v>
      </c>
      <c r="J688" t="s">
        <v>21</v>
      </c>
      <c r="K688" t="s">
        <v>22</v>
      </c>
      <c r="L688">
        <v>1531544400</v>
      </c>
      <c r="M688" s="8">
        <f>(((L688/60)/60)/124) + DATE(1970,1,1)</f>
        <v>28999.879032258064</v>
      </c>
      <c r="N688">
        <v>1532149200</v>
      </c>
      <c r="O688" s="8">
        <f>(((N688/60)/60)/124) + DATE(1970,1,1)</f>
        <v>29001.233870967742</v>
      </c>
      <c r="P688" t="b">
        <v>0</v>
      </c>
      <c r="Q688" t="b">
        <v>1</v>
      </c>
      <c r="R688" t="s">
        <v>33</v>
      </c>
      <c r="S688" t="s">
        <v>2039</v>
      </c>
      <c r="T688" t="s">
        <v>2040</v>
      </c>
    </row>
    <row r="689" spans="1:20" ht="31.2" x14ac:dyDescent="0.3">
      <c r="A689">
        <v>712</v>
      </c>
      <c r="B689" t="s">
        <v>1462</v>
      </c>
      <c r="C689" s="3" t="s">
        <v>1463</v>
      </c>
      <c r="D689">
        <v>800</v>
      </c>
      <c r="E689">
        <v>14725</v>
      </c>
      <c r="F689" s="4" t="s">
        <v>20</v>
      </c>
      <c r="G689" s="4">
        <f>ROUND((E689/D689*100),0)</f>
        <v>1841</v>
      </c>
      <c r="H689">
        <v>202</v>
      </c>
      <c r="I689">
        <f>IF(G689=0,0,ROUND((E689/H689),2))</f>
        <v>72.900000000000006</v>
      </c>
      <c r="J689" t="s">
        <v>21</v>
      </c>
      <c r="K689" t="s">
        <v>22</v>
      </c>
      <c r="L689">
        <v>1467954000</v>
      </c>
      <c r="M689" s="8">
        <f>(((L689/60)/60)/124) + DATE(1970,1,1)</f>
        <v>28857.427419354837</v>
      </c>
      <c r="N689">
        <v>1471496400</v>
      </c>
      <c r="O689" s="8">
        <f>(((N689/60)/60)/124) + DATE(1970,1,1)</f>
        <v>28865.362903225807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31.2" x14ac:dyDescent="0.3">
      <c r="A690">
        <v>656</v>
      </c>
      <c r="B690" t="s">
        <v>1354</v>
      </c>
      <c r="C690" s="3" t="s">
        <v>1355</v>
      </c>
      <c r="D690">
        <v>118400</v>
      </c>
      <c r="E690">
        <v>49879</v>
      </c>
      <c r="F690" s="4" t="s">
        <v>14</v>
      </c>
      <c r="G690" s="4">
        <f>ROUND((E690/D690*100),0)</f>
        <v>42</v>
      </c>
      <c r="H690">
        <v>504</v>
      </c>
      <c r="I690">
        <f>IF(G690=0,0,ROUND((E690/H690),2))</f>
        <v>98.97</v>
      </c>
      <c r="J690" t="s">
        <v>26</v>
      </c>
      <c r="K690" t="s">
        <v>27</v>
      </c>
      <c r="L690">
        <v>1514440800</v>
      </c>
      <c r="M690" s="8">
        <f>(((L690/60)/60)/124) + DATE(1970,1,1)</f>
        <v>28961.56451612903</v>
      </c>
      <c r="N690">
        <v>1514872800</v>
      </c>
      <c r="O690" s="8">
        <f>(((N690/60)/60)/124) + DATE(1970,1,1)</f>
        <v>28962.532258064515</v>
      </c>
      <c r="P690" t="b">
        <v>0</v>
      </c>
      <c r="Q690" t="b">
        <v>0</v>
      </c>
      <c r="R690" t="s">
        <v>17</v>
      </c>
      <c r="S690" t="s">
        <v>2033</v>
      </c>
      <c r="T690" t="s">
        <v>2034</v>
      </c>
    </row>
    <row r="691" spans="1:20" x14ac:dyDescent="0.3">
      <c r="A691">
        <v>657</v>
      </c>
      <c r="B691" t="s">
        <v>1356</v>
      </c>
      <c r="C691" s="3" t="s">
        <v>1357</v>
      </c>
      <c r="D691">
        <v>10000</v>
      </c>
      <c r="E691">
        <v>824</v>
      </c>
      <c r="F691" s="4" t="s">
        <v>14</v>
      </c>
      <c r="G691" s="4">
        <f>ROUND((E691/D691*100),0)</f>
        <v>8</v>
      </c>
      <c r="H691">
        <v>14</v>
      </c>
      <c r="I691">
        <f>IF(G691=0,0,ROUND((E691/H691),2))</f>
        <v>58.86</v>
      </c>
      <c r="J691" t="s">
        <v>21</v>
      </c>
      <c r="K691" t="s">
        <v>22</v>
      </c>
      <c r="L691">
        <v>1514354400</v>
      </c>
      <c r="M691" s="8">
        <f>(((L691/60)/60)/124) + DATE(1970,1,1)</f>
        <v>28961.370967741936</v>
      </c>
      <c r="N691">
        <v>1515736800</v>
      </c>
      <c r="O691" s="8">
        <f>(((N691/60)/60)/124) + DATE(1970,1,1)</f>
        <v>28964.467741935485</v>
      </c>
      <c r="P691" t="b">
        <v>0</v>
      </c>
      <c r="Q691" t="b">
        <v>0</v>
      </c>
      <c r="R691" t="s">
        <v>474</v>
      </c>
      <c r="S691" t="s">
        <v>2041</v>
      </c>
      <c r="T691" t="s">
        <v>2063</v>
      </c>
    </row>
    <row r="692" spans="1:20" x14ac:dyDescent="0.3">
      <c r="A692">
        <v>713</v>
      </c>
      <c r="B692" t="s">
        <v>1464</v>
      </c>
      <c r="C692" s="3" t="s">
        <v>1465</v>
      </c>
      <c r="D692">
        <v>6900</v>
      </c>
      <c r="E692">
        <v>11174</v>
      </c>
      <c r="F692" s="4" t="s">
        <v>20</v>
      </c>
      <c r="G692" s="4">
        <f>ROUND((E692/D692*100),0)</f>
        <v>162</v>
      </c>
      <c r="H692">
        <v>103</v>
      </c>
      <c r="I692">
        <f>IF(G692=0,0,ROUND((E692/H692),2))</f>
        <v>108.49</v>
      </c>
      <c r="J692" t="s">
        <v>21</v>
      </c>
      <c r="K692" t="s">
        <v>22</v>
      </c>
      <c r="L692">
        <v>1471842000</v>
      </c>
      <c r="M692" s="8">
        <f>(((L692/60)/60)/124) + DATE(1970,1,1)</f>
        <v>28866.137096774193</v>
      </c>
      <c r="N692">
        <v>1472878800</v>
      </c>
      <c r="O692" s="8">
        <f>(((N692/60)/60)/124) + DATE(1970,1,1)</f>
        <v>28868.459677419356</v>
      </c>
      <c r="P692" t="b">
        <v>0</v>
      </c>
      <c r="Q692" t="b">
        <v>0</v>
      </c>
      <c r="R692" t="s">
        <v>133</v>
      </c>
      <c r="S692" t="s">
        <v>2047</v>
      </c>
      <c r="T692" t="s">
        <v>2056</v>
      </c>
    </row>
    <row r="693" spans="1:20" x14ac:dyDescent="0.3">
      <c r="A693">
        <v>659</v>
      </c>
      <c r="B693" t="s">
        <v>1360</v>
      </c>
      <c r="C693" s="3" t="s">
        <v>1361</v>
      </c>
      <c r="D693">
        <v>120700</v>
      </c>
      <c r="E693">
        <v>57010</v>
      </c>
      <c r="F693" s="4" t="s">
        <v>14</v>
      </c>
      <c r="G693" s="4">
        <f>ROUND((E693/D693*100),0)</f>
        <v>47</v>
      </c>
      <c r="H693">
        <v>750</v>
      </c>
      <c r="I693">
        <f>IF(G693=0,0,ROUND((E693/H693),2))</f>
        <v>76.010000000000005</v>
      </c>
      <c r="J693" t="s">
        <v>40</v>
      </c>
      <c r="K693" t="s">
        <v>41</v>
      </c>
      <c r="L693">
        <v>1296108000</v>
      </c>
      <c r="M693" s="8">
        <f>(((L693/60)/60)/124) + DATE(1970,1,1)</f>
        <v>28472.467741935485</v>
      </c>
      <c r="N693">
        <v>1296194400</v>
      </c>
      <c r="O693" s="8">
        <f>(((N693/60)/60)/124) + DATE(1970,1,1)</f>
        <v>28472.66129032258</v>
      </c>
      <c r="P693" t="b">
        <v>0</v>
      </c>
      <c r="Q693" t="b">
        <v>0</v>
      </c>
      <c r="R693" t="s">
        <v>42</v>
      </c>
      <c r="S693" t="s">
        <v>2041</v>
      </c>
      <c r="T693" t="s">
        <v>2042</v>
      </c>
    </row>
    <row r="694" spans="1:20" x14ac:dyDescent="0.3">
      <c r="A694">
        <v>714</v>
      </c>
      <c r="B694" t="s">
        <v>1466</v>
      </c>
      <c r="C694" s="3" t="s">
        <v>1467</v>
      </c>
      <c r="D694">
        <v>38500</v>
      </c>
      <c r="E694">
        <v>182036</v>
      </c>
      <c r="F694" s="4" t="s">
        <v>20</v>
      </c>
      <c r="G694" s="4">
        <f>ROUND((E694/D694*100),0)</f>
        <v>473</v>
      </c>
      <c r="H694">
        <v>1785</v>
      </c>
      <c r="I694">
        <f>IF(G694=0,0,ROUND((E694/H694),2))</f>
        <v>101.98</v>
      </c>
      <c r="J694" t="s">
        <v>21</v>
      </c>
      <c r="K694" t="s">
        <v>22</v>
      </c>
      <c r="L694">
        <v>1408424400</v>
      </c>
      <c r="M694" s="8">
        <f>(((L694/60)/60)/124) + DATE(1970,1,1)</f>
        <v>28724.072580645163</v>
      </c>
      <c r="N694">
        <v>1408510800</v>
      </c>
      <c r="O694" s="8">
        <f>(((N694/60)/60)/124) + DATE(1970,1,1)</f>
        <v>28724.266129032258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x14ac:dyDescent="0.3">
      <c r="A695">
        <v>660</v>
      </c>
      <c r="B695" t="s">
        <v>1362</v>
      </c>
      <c r="C695" s="3" t="s">
        <v>1363</v>
      </c>
      <c r="D695">
        <v>9100</v>
      </c>
      <c r="E695">
        <v>7438</v>
      </c>
      <c r="F695" s="4" t="s">
        <v>14</v>
      </c>
      <c r="G695" s="4">
        <f>ROUND((E695/D695*100),0)</f>
        <v>82</v>
      </c>
      <c r="H695">
        <v>77</v>
      </c>
      <c r="I695">
        <f>IF(G695=0,0,ROUND((E695/H695),2))</f>
        <v>96.6</v>
      </c>
      <c r="J695" t="s">
        <v>21</v>
      </c>
      <c r="K695" t="s">
        <v>22</v>
      </c>
      <c r="L695">
        <v>1440133200</v>
      </c>
      <c r="M695" s="8">
        <f>(((L695/60)/60)/124) + DATE(1970,1,1)</f>
        <v>28795.104838709678</v>
      </c>
      <c r="N695">
        <v>1440910800</v>
      </c>
      <c r="O695" s="8">
        <f>(((N695/60)/60)/124) + DATE(1970,1,1)</f>
        <v>28796.846774193549</v>
      </c>
      <c r="P695" t="b">
        <v>1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716</v>
      </c>
      <c r="B696" t="s">
        <v>1470</v>
      </c>
      <c r="C696" s="3" t="s">
        <v>1471</v>
      </c>
      <c r="D696">
        <v>2000</v>
      </c>
      <c r="E696">
        <v>10353</v>
      </c>
      <c r="F696" s="4" t="s">
        <v>20</v>
      </c>
      <c r="G696" s="4">
        <f>ROUND((E696/D696*100),0)</f>
        <v>518</v>
      </c>
      <c r="H696">
        <v>157</v>
      </c>
      <c r="I696">
        <f>IF(G696=0,0,ROUND((E696/H696),2))</f>
        <v>65.94</v>
      </c>
      <c r="J696" t="s">
        <v>21</v>
      </c>
      <c r="K696" t="s">
        <v>22</v>
      </c>
      <c r="L696">
        <v>1373432400</v>
      </c>
      <c r="M696" s="8">
        <f>(((L696/60)/60)/124) + DATE(1970,1,1)</f>
        <v>28645.68548387097</v>
      </c>
      <c r="N696">
        <v>1375851600</v>
      </c>
      <c r="O696" s="8">
        <f>(((N696/60)/60)/124) + DATE(1970,1,1)</f>
        <v>28651.104838709678</v>
      </c>
      <c r="P696" t="b">
        <v>0</v>
      </c>
      <c r="Q696" t="b">
        <v>1</v>
      </c>
      <c r="R696" t="s">
        <v>33</v>
      </c>
      <c r="S696" t="s">
        <v>2039</v>
      </c>
      <c r="T696" t="s">
        <v>2040</v>
      </c>
    </row>
    <row r="697" spans="1:20" ht="31.2" x14ac:dyDescent="0.3">
      <c r="A697">
        <v>717</v>
      </c>
      <c r="B697" t="s">
        <v>1472</v>
      </c>
      <c r="C697" s="3" t="s">
        <v>1473</v>
      </c>
      <c r="D697">
        <v>5600</v>
      </c>
      <c r="E697">
        <v>13868</v>
      </c>
      <c r="F697" s="4" t="s">
        <v>20</v>
      </c>
      <c r="G697" s="4">
        <f>ROUND((E697/D697*100),0)</f>
        <v>248</v>
      </c>
      <c r="H697">
        <v>555</v>
      </c>
      <c r="I697">
        <f>IF(G697=0,0,ROUND((E697/H697),2))</f>
        <v>24.99</v>
      </c>
      <c r="J697" t="s">
        <v>21</v>
      </c>
      <c r="K697" t="s">
        <v>22</v>
      </c>
      <c r="L697">
        <v>1313989200</v>
      </c>
      <c r="M697" s="8">
        <f>(((L697/60)/60)/124) + DATE(1970,1,1)</f>
        <v>28512.524193548386</v>
      </c>
      <c r="N697">
        <v>1315803600</v>
      </c>
      <c r="O697" s="8">
        <f>(((N697/60)/60)/124) + DATE(1970,1,1)</f>
        <v>28516.58870967742</v>
      </c>
      <c r="P697" t="b">
        <v>0</v>
      </c>
      <c r="Q697" t="b">
        <v>0</v>
      </c>
      <c r="R697" t="s">
        <v>42</v>
      </c>
      <c r="S697" t="s">
        <v>2041</v>
      </c>
      <c r="T697" t="s">
        <v>2042</v>
      </c>
    </row>
    <row r="698" spans="1:20" x14ac:dyDescent="0.3">
      <c r="A698">
        <v>718</v>
      </c>
      <c r="B698" t="s">
        <v>1474</v>
      </c>
      <c r="C698" s="3" t="s">
        <v>1475</v>
      </c>
      <c r="D698">
        <v>8300</v>
      </c>
      <c r="E698">
        <v>8317</v>
      </c>
      <c r="F698" s="4" t="s">
        <v>20</v>
      </c>
      <c r="G698" s="4">
        <f>ROUND((E698/D698*100),0)</f>
        <v>100</v>
      </c>
      <c r="H698">
        <v>297</v>
      </c>
      <c r="I698">
        <f>IF(G698=0,0,ROUND((E698/H698),2))</f>
        <v>28</v>
      </c>
      <c r="J698" t="s">
        <v>21</v>
      </c>
      <c r="K698" t="s">
        <v>22</v>
      </c>
      <c r="L698">
        <v>1371445200</v>
      </c>
      <c r="M698" s="8">
        <f>(((L698/60)/60)/124) + DATE(1970,1,1)</f>
        <v>28641.233870967742</v>
      </c>
      <c r="N698">
        <v>1373691600</v>
      </c>
      <c r="O698" s="8">
        <f>(((N698/60)/60)/124) + DATE(1970,1,1)</f>
        <v>28646.266129032258</v>
      </c>
      <c r="P698" t="b">
        <v>0</v>
      </c>
      <c r="Q698" t="b">
        <v>0</v>
      </c>
      <c r="R698" t="s">
        <v>65</v>
      </c>
      <c r="S698" t="s">
        <v>2037</v>
      </c>
      <c r="T698" t="s">
        <v>2046</v>
      </c>
    </row>
    <row r="699" spans="1:20" x14ac:dyDescent="0.3">
      <c r="A699">
        <v>661</v>
      </c>
      <c r="B699" t="s">
        <v>1364</v>
      </c>
      <c r="C699" s="3" t="s">
        <v>1365</v>
      </c>
      <c r="D699">
        <v>106800</v>
      </c>
      <c r="E699">
        <v>57872</v>
      </c>
      <c r="F699" s="4" t="s">
        <v>14</v>
      </c>
      <c r="G699" s="4">
        <f>ROUND((E699/D699*100),0)</f>
        <v>54</v>
      </c>
      <c r="H699">
        <v>752</v>
      </c>
      <c r="I699">
        <f>IF(G699=0,0,ROUND((E699/H699),2))</f>
        <v>76.959999999999994</v>
      </c>
      <c r="J699" t="s">
        <v>36</v>
      </c>
      <c r="K699" t="s">
        <v>37</v>
      </c>
      <c r="L699">
        <v>1332910800</v>
      </c>
      <c r="M699" s="8">
        <f>(((L699/60)/60)/124) + DATE(1970,1,1)</f>
        <v>28554.91129032258</v>
      </c>
      <c r="N699">
        <v>1335502800</v>
      </c>
      <c r="O699" s="8">
        <f>(((N699/60)/60)/124) + DATE(1970,1,1)</f>
        <v>28560.717741935485</v>
      </c>
      <c r="P699" t="b">
        <v>0</v>
      </c>
      <c r="Q699" t="b">
        <v>0</v>
      </c>
      <c r="R699" t="s">
        <v>159</v>
      </c>
      <c r="S699" t="s">
        <v>2035</v>
      </c>
      <c r="T699" t="s">
        <v>2058</v>
      </c>
    </row>
    <row r="700" spans="1:20" x14ac:dyDescent="0.3">
      <c r="A700">
        <v>719</v>
      </c>
      <c r="B700" t="s">
        <v>1476</v>
      </c>
      <c r="C700" s="3" t="s">
        <v>1477</v>
      </c>
      <c r="D700">
        <v>6900</v>
      </c>
      <c r="E700">
        <v>10557</v>
      </c>
      <c r="F700" s="4" t="s">
        <v>20</v>
      </c>
      <c r="G700" s="4">
        <f>ROUND((E700/D700*100),0)</f>
        <v>153</v>
      </c>
      <c r="H700">
        <v>123</v>
      </c>
      <c r="I700">
        <f>IF(G700=0,0,ROUND((E700/H700),2))</f>
        <v>85.83</v>
      </c>
      <c r="J700" t="s">
        <v>21</v>
      </c>
      <c r="K700" t="s">
        <v>22</v>
      </c>
      <c r="L700">
        <v>1338267600</v>
      </c>
      <c r="M700" s="8">
        <f>(((L700/60)/60)/124) + DATE(1970,1,1)</f>
        <v>28566.91129032258</v>
      </c>
      <c r="N700">
        <v>1339218000</v>
      </c>
      <c r="O700" s="8">
        <f>(((N700/60)/60)/124) + DATE(1970,1,1)</f>
        <v>28569.040322580644</v>
      </c>
      <c r="P700" t="b">
        <v>0</v>
      </c>
      <c r="Q700" t="b">
        <v>0</v>
      </c>
      <c r="R700" t="s">
        <v>119</v>
      </c>
      <c r="S700" t="s">
        <v>2047</v>
      </c>
      <c r="T700" t="s">
        <v>2053</v>
      </c>
    </row>
    <row r="701" spans="1:20" x14ac:dyDescent="0.3">
      <c r="A701">
        <v>722</v>
      </c>
      <c r="B701" t="s">
        <v>1482</v>
      </c>
      <c r="C701" s="3" t="s">
        <v>1483</v>
      </c>
      <c r="D701">
        <v>48500</v>
      </c>
      <c r="E701">
        <v>75906</v>
      </c>
      <c r="F701" s="4" t="s">
        <v>20</v>
      </c>
      <c r="G701" s="4">
        <f>ROUND((E701/D701*100),0)</f>
        <v>157</v>
      </c>
      <c r="H701">
        <v>3036</v>
      </c>
      <c r="I701">
        <f>IF(G701=0,0,ROUND((E701/H701),2))</f>
        <v>25</v>
      </c>
      <c r="J701" t="s">
        <v>21</v>
      </c>
      <c r="K701" t="s">
        <v>22</v>
      </c>
      <c r="L701">
        <v>1509948000</v>
      </c>
      <c r="M701" s="8">
        <f>(((L701/60)/60)/124) + DATE(1970,1,1)</f>
        <v>28951.5</v>
      </c>
      <c r="N701">
        <v>1512280800</v>
      </c>
      <c r="O701" s="8">
        <f>(((N701/60)/60)/124) + DATE(1970,1,1)</f>
        <v>28956.725806451614</v>
      </c>
      <c r="P701" t="b">
        <v>0</v>
      </c>
      <c r="Q701" t="b">
        <v>0</v>
      </c>
      <c r="R701" t="s">
        <v>42</v>
      </c>
      <c r="S701" t="s">
        <v>2041</v>
      </c>
      <c r="T701" t="s">
        <v>2042</v>
      </c>
    </row>
    <row r="702" spans="1:20" x14ac:dyDescent="0.3">
      <c r="A702">
        <v>662</v>
      </c>
      <c r="B702" t="s">
        <v>1366</v>
      </c>
      <c r="C702" s="3" t="s">
        <v>1367</v>
      </c>
      <c r="D702">
        <v>9100</v>
      </c>
      <c r="E702">
        <v>8906</v>
      </c>
      <c r="F702" s="4" t="s">
        <v>14</v>
      </c>
      <c r="G702" s="4">
        <f>ROUND((E702/D702*100),0)</f>
        <v>98</v>
      </c>
      <c r="H702">
        <v>131</v>
      </c>
      <c r="I702">
        <f>IF(G702=0,0,ROUND((E702/H702),2))</f>
        <v>67.98</v>
      </c>
      <c r="J702" t="s">
        <v>21</v>
      </c>
      <c r="K702" t="s">
        <v>22</v>
      </c>
      <c r="L702">
        <v>1544335200</v>
      </c>
      <c r="M702" s="8">
        <f>(((L702/60)/60)/124) + DATE(1970,1,1)</f>
        <v>29028.532258064515</v>
      </c>
      <c r="N702">
        <v>1544680800</v>
      </c>
      <c r="O702" s="8">
        <f>(((N702/60)/60)/124) + DATE(1970,1,1)</f>
        <v>29029.306451612902</v>
      </c>
      <c r="P702" t="b">
        <v>0</v>
      </c>
      <c r="Q702" t="b">
        <v>0</v>
      </c>
      <c r="R702" t="s">
        <v>33</v>
      </c>
      <c r="S702" t="s">
        <v>2039</v>
      </c>
      <c r="T702" t="s">
        <v>2040</v>
      </c>
    </row>
    <row r="703" spans="1:20" x14ac:dyDescent="0.3">
      <c r="A703">
        <v>723</v>
      </c>
      <c r="B703" t="s">
        <v>1484</v>
      </c>
      <c r="C703" s="3" t="s">
        <v>1485</v>
      </c>
      <c r="D703">
        <v>4900</v>
      </c>
      <c r="E703">
        <v>13250</v>
      </c>
      <c r="F703" s="4" t="s">
        <v>20</v>
      </c>
      <c r="G703" s="4">
        <f>ROUND((E703/D703*100),0)</f>
        <v>270</v>
      </c>
      <c r="H703">
        <v>144</v>
      </c>
      <c r="I703">
        <f>IF(G703=0,0,ROUND((E703/H703),2))</f>
        <v>92.01</v>
      </c>
      <c r="J703" t="s">
        <v>26</v>
      </c>
      <c r="K703" t="s">
        <v>27</v>
      </c>
      <c r="L703">
        <v>1456898400</v>
      </c>
      <c r="M703" s="8">
        <f>(((L703/60)/60)/124) + DATE(1970,1,1)</f>
        <v>28832.66129032258</v>
      </c>
      <c r="N703">
        <v>1458709200</v>
      </c>
      <c r="O703" s="8">
        <f>(((N703/60)/60)/124) + DATE(1970,1,1)</f>
        <v>28836.717741935485</v>
      </c>
      <c r="P703" t="b">
        <v>0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724</v>
      </c>
      <c r="B704" t="s">
        <v>1486</v>
      </c>
      <c r="C704" s="3" t="s">
        <v>1487</v>
      </c>
      <c r="D704">
        <v>8400</v>
      </c>
      <c r="E704">
        <v>11261</v>
      </c>
      <c r="F704" s="4" t="s">
        <v>20</v>
      </c>
      <c r="G704" s="4">
        <f>ROUND((E704/D704*100),0)</f>
        <v>134</v>
      </c>
      <c r="H704">
        <v>121</v>
      </c>
      <c r="I704">
        <f>IF(G704=0,0,ROUND((E704/H704),2))</f>
        <v>93.07</v>
      </c>
      <c r="J704" t="s">
        <v>40</v>
      </c>
      <c r="K704" t="s">
        <v>41</v>
      </c>
      <c r="L704">
        <v>1413954000</v>
      </c>
      <c r="M704" s="8">
        <f>(((L704/60)/60)/124) + DATE(1970,1,1)</f>
        <v>28736.459677419356</v>
      </c>
      <c r="N704">
        <v>1414126800</v>
      </c>
      <c r="O704" s="8">
        <f>(((N704/60)/60)/124) + DATE(1970,1,1)</f>
        <v>28736.846774193549</v>
      </c>
      <c r="P704" t="b">
        <v>0</v>
      </c>
      <c r="Q704" t="b">
        <v>1</v>
      </c>
      <c r="R704" t="s">
        <v>33</v>
      </c>
      <c r="S704" t="s">
        <v>2039</v>
      </c>
      <c r="T704" t="s">
        <v>2040</v>
      </c>
    </row>
    <row r="705" spans="1:20" x14ac:dyDescent="0.3">
      <c r="A705">
        <v>663</v>
      </c>
      <c r="B705" t="s">
        <v>1368</v>
      </c>
      <c r="C705" s="3" t="s">
        <v>1369</v>
      </c>
      <c r="D705">
        <v>10000</v>
      </c>
      <c r="E705">
        <v>7724</v>
      </c>
      <c r="F705" s="4" t="s">
        <v>14</v>
      </c>
      <c r="G705" s="4">
        <f>ROUND((E705/D705*100),0)</f>
        <v>77</v>
      </c>
      <c r="H705">
        <v>87</v>
      </c>
      <c r="I705">
        <f>IF(G705=0,0,ROUND((E705/H705),2))</f>
        <v>88.78</v>
      </c>
      <c r="J705" t="s">
        <v>21</v>
      </c>
      <c r="K705" t="s">
        <v>22</v>
      </c>
      <c r="L705">
        <v>1286427600</v>
      </c>
      <c r="M705" s="8">
        <f>(((L705/60)/60)/124) + DATE(1970,1,1)</f>
        <v>28450.782258064515</v>
      </c>
      <c r="N705">
        <v>1288414800</v>
      </c>
      <c r="O705" s="8">
        <f>(((N705/60)/60)/124) + DATE(1970,1,1)</f>
        <v>28455.233870967742</v>
      </c>
      <c r="P705" t="b">
        <v>0</v>
      </c>
      <c r="Q705" t="b">
        <v>0</v>
      </c>
      <c r="R705" t="s">
        <v>33</v>
      </c>
      <c r="S705" t="s">
        <v>2039</v>
      </c>
      <c r="T705" t="s">
        <v>2040</v>
      </c>
    </row>
    <row r="706" spans="1:20" x14ac:dyDescent="0.3">
      <c r="A706">
        <v>727</v>
      </c>
      <c r="B706" t="s">
        <v>1492</v>
      </c>
      <c r="C706" s="3" t="s">
        <v>1493</v>
      </c>
      <c r="D706">
        <v>8900</v>
      </c>
      <c r="E706">
        <v>14685</v>
      </c>
      <c r="F706" s="4" t="s">
        <v>20</v>
      </c>
      <c r="G706" s="4">
        <f>ROUND((E706/D706*100),0)</f>
        <v>165</v>
      </c>
      <c r="H706">
        <v>181</v>
      </c>
      <c r="I706">
        <f>IF(G706=0,0,ROUND((E706/H706),2))</f>
        <v>81.13</v>
      </c>
      <c r="J706" t="s">
        <v>21</v>
      </c>
      <c r="K706" t="s">
        <v>22</v>
      </c>
      <c r="L706">
        <v>1547964000</v>
      </c>
      <c r="M706" s="8">
        <f>(((L706/60)/60)/124) + DATE(1970,1,1)</f>
        <v>29036.66129032258</v>
      </c>
      <c r="N706">
        <v>1552971600</v>
      </c>
      <c r="O706" s="8">
        <f>(((N706/60)/60)/124) + DATE(1970,1,1)</f>
        <v>29047.879032258064</v>
      </c>
      <c r="P706" t="b">
        <v>0</v>
      </c>
      <c r="Q706" t="b">
        <v>0</v>
      </c>
      <c r="R706" t="s">
        <v>28</v>
      </c>
      <c r="S706" t="s">
        <v>2037</v>
      </c>
      <c r="T706" t="s">
        <v>2038</v>
      </c>
    </row>
    <row r="707" spans="1:20" ht="31.2" x14ac:dyDescent="0.3">
      <c r="A707">
        <v>729</v>
      </c>
      <c r="B707" t="s">
        <v>1496</v>
      </c>
      <c r="C707" s="3" t="s">
        <v>1497</v>
      </c>
      <c r="D707">
        <v>5600</v>
      </c>
      <c r="E707">
        <v>10397</v>
      </c>
      <c r="F707" s="4" t="s">
        <v>20</v>
      </c>
      <c r="G707" s="4">
        <f>ROUND((E707/D707*100),0)</f>
        <v>186</v>
      </c>
      <c r="H707">
        <v>122</v>
      </c>
      <c r="I707">
        <f>IF(G707=0,0,ROUND((E707/H707),2))</f>
        <v>85.22</v>
      </c>
      <c r="J707" t="s">
        <v>21</v>
      </c>
      <c r="K707" t="s">
        <v>22</v>
      </c>
      <c r="L707">
        <v>1359957600</v>
      </c>
      <c r="M707" s="8">
        <f>(((L707/60)/60)/124) + DATE(1970,1,1)</f>
        <v>28615.5</v>
      </c>
      <c r="N707">
        <v>1360130400</v>
      </c>
      <c r="O707" s="8">
        <f>(((N707/60)/60)/124) + DATE(1970,1,1)</f>
        <v>28615.887096774193</v>
      </c>
      <c r="P707" t="b">
        <v>0</v>
      </c>
      <c r="Q707" t="b">
        <v>0</v>
      </c>
      <c r="R707" t="s">
        <v>53</v>
      </c>
      <c r="S707" t="s">
        <v>2041</v>
      </c>
      <c r="T707" t="s">
        <v>2044</v>
      </c>
    </row>
    <row r="708" spans="1:20" x14ac:dyDescent="0.3">
      <c r="A708">
        <v>664</v>
      </c>
      <c r="B708" t="s">
        <v>708</v>
      </c>
      <c r="C708" s="3" t="s">
        <v>1370</v>
      </c>
      <c r="D708">
        <v>79400</v>
      </c>
      <c r="E708">
        <v>26571</v>
      </c>
      <c r="F708" s="4" t="s">
        <v>14</v>
      </c>
      <c r="G708" s="4">
        <f>ROUND((E708/D708*100),0)</f>
        <v>33</v>
      </c>
      <c r="H708">
        <v>1063</v>
      </c>
      <c r="I708">
        <f>IF(G708=0,0,ROUND((E708/H708),2))</f>
        <v>25</v>
      </c>
      <c r="J708" t="s">
        <v>21</v>
      </c>
      <c r="K708" t="s">
        <v>22</v>
      </c>
      <c r="L708">
        <v>1329717600</v>
      </c>
      <c r="M708" s="8">
        <f>(((L708/60)/60)/124) + DATE(1970,1,1)</f>
        <v>28547.758064516129</v>
      </c>
      <c r="N708">
        <v>1330581600</v>
      </c>
      <c r="O708" s="8">
        <f>(((N708/60)/60)/124) + DATE(1970,1,1)</f>
        <v>28549.693548387098</v>
      </c>
      <c r="P708" t="b">
        <v>0</v>
      </c>
      <c r="Q708" t="b">
        <v>0</v>
      </c>
      <c r="R708" t="s">
        <v>159</v>
      </c>
      <c r="S708" t="s">
        <v>2035</v>
      </c>
      <c r="T708" t="s">
        <v>2058</v>
      </c>
    </row>
    <row r="709" spans="1:20" ht="31.2" x14ac:dyDescent="0.3">
      <c r="A709">
        <v>668</v>
      </c>
      <c r="B709" t="s">
        <v>1377</v>
      </c>
      <c r="C709" s="3" t="s">
        <v>1378</v>
      </c>
      <c r="D709">
        <v>27500</v>
      </c>
      <c r="E709">
        <v>5593</v>
      </c>
      <c r="F709" s="4" t="s">
        <v>14</v>
      </c>
      <c r="G709" s="4">
        <f>ROUND((E709/D709*100),0)</f>
        <v>20</v>
      </c>
      <c r="H709">
        <v>76</v>
      </c>
      <c r="I709">
        <f>IF(G709=0,0,ROUND((E709/H709),2))</f>
        <v>73.59</v>
      </c>
      <c r="J709" t="s">
        <v>21</v>
      </c>
      <c r="K709" t="s">
        <v>22</v>
      </c>
      <c r="L709">
        <v>1343797200</v>
      </c>
      <c r="M709" s="8">
        <f>(((L709/60)/60)/124) + DATE(1970,1,1)</f>
        <v>28579.298387096773</v>
      </c>
      <c r="N709">
        <v>1344834000</v>
      </c>
      <c r="O709" s="8">
        <f>(((N709/60)/60)/124) + DATE(1970,1,1)</f>
        <v>28581.620967741936</v>
      </c>
      <c r="P709" t="b">
        <v>0</v>
      </c>
      <c r="Q709" t="b">
        <v>0</v>
      </c>
      <c r="R709" t="s">
        <v>33</v>
      </c>
      <c r="S709" t="s">
        <v>2039</v>
      </c>
      <c r="T709" t="s">
        <v>2040</v>
      </c>
    </row>
    <row r="710" spans="1:20" x14ac:dyDescent="0.3">
      <c r="A710">
        <v>730</v>
      </c>
      <c r="B710" t="s">
        <v>1498</v>
      </c>
      <c r="C710" s="3" t="s">
        <v>1499</v>
      </c>
      <c r="D710">
        <v>28800</v>
      </c>
      <c r="E710">
        <v>118847</v>
      </c>
      <c r="F710" s="4" t="s">
        <v>20</v>
      </c>
      <c r="G710" s="4">
        <f>ROUND((E710/D710*100),0)</f>
        <v>413</v>
      </c>
      <c r="H710">
        <v>1071</v>
      </c>
      <c r="I710">
        <f>IF(G710=0,0,ROUND((E710/H710),2))</f>
        <v>110.97</v>
      </c>
      <c r="J710" t="s">
        <v>15</v>
      </c>
      <c r="K710" t="s">
        <v>16</v>
      </c>
      <c r="L710">
        <v>1432357200</v>
      </c>
      <c r="M710" s="8">
        <f>(((L710/60)/60)/124) + DATE(1970,1,1)</f>
        <v>28777.68548387097</v>
      </c>
      <c r="N710">
        <v>1432875600</v>
      </c>
      <c r="O710" s="8">
        <f>(((N710/60)/60)/124) + DATE(1970,1,1)</f>
        <v>28778.846774193549</v>
      </c>
      <c r="P710" t="b">
        <v>0</v>
      </c>
      <c r="Q710" t="b">
        <v>0</v>
      </c>
      <c r="R710" t="s">
        <v>65</v>
      </c>
      <c r="S710" t="s">
        <v>2037</v>
      </c>
      <c r="T710" t="s">
        <v>2046</v>
      </c>
    </row>
    <row r="711" spans="1:20" x14ac:dyDescent="0.3">
      <c r="A711">
        <v>733</v>
      </c>
      <c r="B711" t="s">
        <v>1504</v>
      </c>
      <c r="C711" s="3" t="s">
        <v>1505</v>
      </c>
      <c r="D711">
        <v>15800</v>
      </c>
      <c r="E711">
        <v>83267</v>
      </c>
      <c r="F711" s="4" t="s">
        <v>20</v>
      </c>
      <c r="G711" s="4">
        <f>ROUND((E711/D711*100),0)</f>
        <v>527</v>
      </c>
      <c r="H711">
        <v>980</v>
      </c>
      <c r="I711">
        <f>IF(G711=0,0,ROUND((E711/H711),2))</f>
        <v>84.97</v>
      </c>
      <c r="J711" t="s">
        <v>21</v>
      </c>
      <c r="K711" t="s">
        <v>22</v>
      </c>
      <c r="L711">
        <v>1406178000</v>
      </c>
      <c r="M711" s="8">
        <f>(((L711/60)/60)/124) + DATE(1970,1,1)</f>
        <v>28719.040322580644</v>
      </c>
      <c r="N711">
        <v>1407301200</v>
      </c>
      <c r="O711" s="8">
        <f>(((N711/60)/60)/124) + DATE(1970,1,1)</f>
        <v>28721.556451612902</v>
      </c>
      <c r="P711" t="b">
        <v>0</v>
      </c>
      <c r="Q711" t="b">
        <v>0</v>
      </c>
      <c r="R711" t="s">
        <v>148</v>
      </c>
      <c r="S711" t="s">
        <v>2035</v>
      </c>
      <c r="T711" t="s">
        <v>2057</v>
      </c>
    </row>
    <row r="712" spans="1:20" x14ac:dyDescent="0.3">
      <c r="A712">
        <v>734</v>
      </c>
      <c r="B712" t="s">
        <v>1506</v>
      </c>
      <c r="C712" s="3" t="s">
        <v>1507</v>
      </c>
      <c r="D712">
        <v>4200</v>
      </c>
      <c r="E712">
        <v>13404</v>
      </c>
      <c r="F712" s="4" t="s">
        <v>20</v>
      </c>
      <c r="G712" s="4">
        <f>ROUND((E712/D712*100),0)</f>
        <v>319</v>
      </c>
      <c r="H712">
        <v>536</v>
      </c>
      <c r="I712">
        <f>IF(G712=0,0,ROUND((E712/H712),2))</f>
        <v>25.01</v>
      </c>
      <c r="J712" t="s">
        <v>21</v>
      </c>
      <c r="K712" t="s">
        <v>22</v>
      </c>
      <c r="L712">
        <v>1485583200</v>
      </c>
      <c r="M712" s="8">
        <f>(((L712/60)/60)/124) + DATE(1970,1,1)</f>
        <v>28896.919354838708</v>
      </c>
      <c r="N712">
        <v>1486620000</v>
      </c>
      <c r="O712" s="8">
        <f>(((N712/60)/60)/124) + DATE(1970,1,1)</f>
        <v>28899.241935483871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x14ac:dyDescent="0.3">
      <c r="A713">
        <v>672</v>
      </c>
      <c r="B713" t="s">
        <v>1384</v>
      </c>
      <c r="C713" s="3" t="s">
        <v>1385</v>
      </c>
      <c r="D713">
        <v>197900</v>
      </c>
      <c r="E713">
        <v>110689</v>
      </c>
      <c r="F713" s="4" t="s">
        <v>14</v>
      </c>
      <c r="G713" s="4">
        <f>ROUND((E713/D713*100),0)</f>
        <v>56</v>
      </c>
      <c r="H713">
        <v>4428</v>
      </c>
      <c r="I713">
        <f>IF(G713=0,0,ROUND((E713/H713),2))</f>
        <v>25</v>
      </c>
      <c r="J713" t="s">
        <v>26</v>
      </c>
      <c r="K713" t="s">
        <v>27</v>
      </c>
      <c r="L713">
        <v>1521608400</v>
      </c>
      <c r="M713" s="8">
        <f>(((L713/60)/60)/124) + DATE(1970,1,1)</f>
        <v>28977.620967741936</v>
      </c>
      <c r="N713">
        <v>1522472400</v>
      </c>
      <c r="O713" s="8">
        <f>(((N713/60)/60)/124) + DATE(1970,1,1)</f>
        <v>28979.556451612902</v>
      </c>
      <c r="P713" t="b">
        <v>0</v>
      </c>
      <c r="Q713" t="b">
        <v>0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735</v>
      </c>
      <c r="B714" t="s">
        <v>1508</v>
      </c>
      <c r="C714" s="3" t="s">
        <v>1509</v>
      </c>
      <c r="D714">
        <v>37100</v>
      </c>
      <c r="E714">
        <v>131404</v>
      </c>
      <c r="F714" s="4" t="s">
        <v>20</v>
      </c>
      <c r="G714" s="4">
        <f>ROUND((E714/D714*100),0)</f>
        <v>354</v>
      </c>
      <c r="H714">
        <v>1991</v>
      </c>
      <c r="I714">
        <f>IF(G714=0,0,ROUND((E714/H714),2))</f>
        <v>66</v>
      </c>
      <c r="J714" t="s">
        <v>21</v>
      </c>
      <c r="K714" t="s">
        <v>22</v>
      </c>
      <c r="L714">
        <v>1459314000</v>
      </c>
      <c r="M714" s="8">
        <f>(((L714/60)/60)/124) + DATE(1970,1,1)</f>
        <v>28838.072580645163</v>
      </c>
      <c r="N714">
        <v>1459918800</v>
      </c>
      <c r="O714" s="8">
        <f>(((N714/60)/60)/124) + DATE(1970,1,1)</f>
        <v>28839.427419354837</v>
      </c>
      <c r="P714" t="b">
        <v>0</v>
      </c>
      <c r="Q714" t="b">
        <v>0</v>
      </c>
      <c r="R714" t="s">
        <v>122</v>
      </c>
      <c r="S714" t="s">
        <v>2054</v>
      </c>
      <c r="T714" t="s">
        <v>2055</v>
      </c>
    </row>
    <row r="715" spans="1:20" x14ac:dyDescent="0.3">
      <c r="A715">
        <v>673</v>
      </c>
      <c r="B715" t="s">
        <v>1386</v>
      </c>
      <c r="C715" s="3" t="s">
        <v>1387</v>
      </c>
      <c r="D715">
        <v>5600</v>
      </c>
      <c r="E715">
        <v>2445</v>
      </c>
      <c r="F715" s="4" t="s">
        <v>14</v>
      </c>
      <c r="G715" s="4">
        <f>ROUND((E715/D715*100),0)</f>
        <v>44</v>
      </c>
      <c r="H715">
        <v>58</v>
      </c>
      <c r="I715">
        <f>IF(G715=0,0,ROUND((E715/H715),2))</f>
        <v>42.16</v>
      </c>
      <c r="J715" t="s">
        <v>107</v>
      </c>
      <c r="K715" t="s">
        <v>108</v>
      </c>
      <c r="L715">
        <v>1460696400</v>
      </c>
      <c r="M715" s="8">
        <f>(((L715/60)/60)/124) + DATE(1970,1,1)</f>
        <v>28841.169354838708</v>
      </c>
      <c r="N715">
        <v>1462510800</v>
      </c>
      <c r="O715" s="8">
        <f>(((N715/60)/60)/124) + DATE(1970,1,1)</f>
        <v>28845.233870967742</v>
      </c>
      <c r="P715" t="b">
        <v>0</v>
      </c>
      <c r="Q715" t="b">
        <v>0</v>
      </c>
      <c r="R715" t="s">
        <v>60</v>
      </c>
      <c r="S715" t="s">
        <v>2035</v>
      </c>
      <c r="T715" t="s">
        <v>2045</v>
      </c>
    </row>
    <row r="716" spans="1:20" ht="31.2" x14ac:dyDescent="0.3">
      <c r="A716">
        <v>737</v>
      </c>
      <c r="B716" t="s">
        <v>1512</v>
      </c>
      <c r="C716" s="3" t="s">
        <v>1513</v>
      </c>
      <c r="D716">
        <v>3700</v>
      </c>
      <c r="E716">
        <v>5028</v>
      </c>
      <c r="F716" s="4" t="s">
        <v>20</v>
      </c>
      <c r="G716" s="4">
        <f>ROUND((E716/D716*100),0)</f>
        <v>136</v>
      </c>
      <c r="H716">
        <v>180</v>
      </c>
      <c r="I716">
        <f>IF(G716=0,0,ROUND((E716/H716),2))</f>
        <v>27.93</v>
      </c>
      <c r="J716" t="s">
        <v>21</v>
      </c>
      <c r="K716" t="s">
        <v>22</v>
      </c>
      <c r="L716">
        <v>1478844000</v>
      </c>
      <c r="M716" s="8">
        <f>(((L716/60)/60)/124) + DATE(1970,1,1)</f>
        <v>28881.822580645163</v>
      </c>
      <c r="N716">
        <v>1479880800</v>
      </c>
      <c r="O716" s="8">
        <f>(((N716/60)/60)/124) + DATE(1970,1,1)</f>
        <v>28884.145161290322</v>
      </c>
      <c r="P716" t="b">
        <v>0</v>
      </c>
      <c r="Q716" t="b">
        <v>0</v>
      </c>
      <c r="R716" t="s">
        <v>60</v>
      </c>
      <c r="S716" t="s">
        <v>2035</v>
      </c>
      <c r="T716" t="s">
        <v>2045</v>
      </c>
    </row>
    <row r="717" spans="1:20" x14ac:dyDescent="0.3">
      <c r="A717">
        <v>677</v>
      </c>
      <c r="B717" t="s">
        <v>1394</v>
      </c>
      <c r="C717" s="3" t="s">
        <v>1395</v>
      </c>
      <c r="D717">
        <v>5300</v>
      </c>
      <c r="E717">
        <v>4432</v>
      </c>
      <c r="F717" s="4" t="s">
        <v>14</v>
      </c>
      <c r="G717" s="4">
        <f>ROUND((E717/D717*100),0)</f>
        <v>84</v>
      </c>
      <c r="H717">
        <v>111</v>
      </c>
      <c r="I717">
        <f>IF(G717=0,0,ROUND((E717/H717),2))</f>
        <v>39.93</v>
      </c>
      <c r="J717" t="s">
        <v>21</v>
      </c>
      <c r="K717" t="s">
        <v>22</v>
      </c>
      <c r="L717">
        <v>1468126800</v>
      </c>
      <c r="M717" s="8">
        <f>(((L717/60)/60)/124) + DATE(1970,1,1)</f>
        <v>28857.81451612903</v>
      </c>
      <c r="N717">
        <v>1472446800</v>
      </c>
      <c r="O717" s="8">
        <f>(((N717/60)/60)/124) + DATE(1970,1,1)</f>
        <v>28867.491935483871</v>
      </c>
      <c r="P717" t="b">
        <v>0</v>
      </c>
      <c r="Q717" t="b">
        <v>0</v>
      </c>
      <c r="R717" t="s">
        <v>119</v>
      </c>
      <c r="S717" t="s">
        <v>2047</v>
      </c>
      <c r="T717" t="s">
        <v>2053</v>
      </c>
    </row>
    <row r="718" spans="1:20" x14ac:dyDescent="0.3">
      <c r="A718">
        <v>741</v>
      </c>
      <c r="B718" t="s">
        <v>628</v>
      </c>
      <c r="C718" s="3" t="s">
        <v>1519</v>
      </c>
      <c r="D718">
        <v>1200</v>
      </c>
      <c r="E718">
        <v>14150</v>
      </c>
      <c r="F718" s="4" t="s">
        <v>20</v>
      </c>
      <c r="G718" s="4">
        <f>ROUND((E718/D718*100),0)</f>
        <v>1179</v>
      </c>
      <c r="H718">
        <v>130</v>
      </c>
      <c r="I718">
        <f>IF(G718=0,0,ROUND((E718/H718),2))</f>
        <v>108.85</v>
      </c>
      <c r="J718" t="s">
        <v>21</v>
      </c>
      <c r="K718" t="s">
        <v>22</v>
      </c>
      <c r="L718">
        <v>1274590800</v>
      </c>
      <c r="M718" s="8">
        <f>(((L718/60)/60)/124) + DATE(1970,1,1)</f>
        <v>28424.266129032258</v>
      </c>
      <c r="N718">
        <v>1274677200</v>
      </c>
      <c r="O718" s="8">
        <f>(((N718/60)/60)/124) + DATE(1970,1,1)</f>
        <v>28424.459677419356</v>
      </c>
      <c r="P718" t="b">
        <v>0</v>
      </c>
      <c r="Q718" t="b">
        <v>0</v>
      </c>
      <c r="R718" t="s">
        <v>33</v>
      </c>
      <c r="S718" t="s">
        <v>2039</v>
      </c>
      <c r="T718" t="s">
        <v>2040</v>
      </c>
    </row>
    <row r="719" spans="1:20" x14ac:dyDescent="0.3">
      <c r="A719">
        <v>742</v>
      </c>
      <c r="B719" t="s">
        <v>1520</v>
      </c>
      <c r="C719" s="3" t="s">
        <v>1521</v>
      </c>
      <c r="D719">
        <v>1200</v>
      </c>
      <c r="E719">
        <v>13513</v>
      </c>
      <c r="F719" s="4" t="s">
        <v>20</v>
      </c>
      <c r="G719" s="4">
        <f>ROUND((E719/D719*100),0)</f>
        <v>1126</v>
      </c>
      <c r="H719">
        <v>122</v>
      </c>
      <c r="I719">
        <f>IF(G719=0,0,ROUND((E719/H719),2))</f>
        <v>110.76</v>
      </c>
      <c r="J719" t="s">
        <v>21</v>
      </c>
      <c r="K719" t="s">
        <v>22</v>
      </c>
      <c r="L719">
        <v>1263880800</v>
      </c>
      <c r="M719" s="8">
        <f>(((L719/60)/60)/124) + DATE(1970,1,1)</f>
        <v>28400.274193548386</v>
      </c>
      <c r="N719">
        <v>1267509600</v>
      </c>
      <c r="O719" s="8">
        <f>(((N719/60)/60)/124) + DATE(1970,1,1)</f>
        <v>28408.403225806451</v>
      </c>
      <c r="P719" t="b">
        <v>0</v>
      </c>
      <c r="Q719" t="b">
        <v>0</v>
      </c>
      <c r="R719" t="s">
        <v>50</v>
      </c>
      <c r="S719" t="s">
        <v>2035</v>
      </c>
      <c r="T719" t="s">
        <v>2043</v>
      </c>
    </row>
    <row r="720" spans="1:20" ht="31.2" x14ac:dyDescent="0.3">
      <c r="A720">
        <v>680</v>
      </c>
      <c r="B720" t="s">
        <v>1399</v>
      </c>
      <c r="C720" s="3" t="s">
        <v>1400</v>
      </c>
      <c r="D720">
        <v>145600</v>
      </c>
      <c r="E720">
        <v>141822</v>
      </c>
      <c r="F720" s="4" t="s">
        <v>14</v>
      </c>
      <c r="G720" s="4">
        <f>ROUND((E720/D720*100),0)</f>
        <v>97</v>
      </c>
      <c r="H720">
        <v>2955</v>
      </c>
      <c r="I720">
        <f>IF(G720=0,0,ROUND((E720/H720),2))</f>
        <v>47.99</v>
      </c>
      <c r="J720" t="s">
        <v>21</v>
      </c>
      <c r="K720" t="s">
        <v>22</v>
      </c>
      <c r="L720">
        <v>1576303200</v>
      </c>
      <c r="M720" s="8">
        <f>(((L720/60)/60)/124) + DATE(1970,1,1)</f>
        <v>29100.145161290322</v>
      </c>
      <c r="N720">
        <v>1576476000</v>
      </c>
      <c r="O720" s="8">
        <f>(((N720/60)/60)/124) + DATE(1970,1,1)</f>
        <v>29100.532258064515</v>
      </c>
      <c r="P720" t="b">
        <v>0</v>
      </c>
      <c r="Q720" t="b">
        <v>1</v>
      </c>
      <c r="R720" t="s">
        <v>292</v>
      </c>
      <c r="S720" t="s">
        <v>2050</v>
      </c>
      <c r="T720" t="s">
        <v>2061</v>
      </c>
    </row>
    <row r="721" spans="1:20" x14ac:dyDescent="0.3">
      <c r="A721">
        <v>744</v>
      </c>
      <c r="B721" t="s">
        <v>1524</v>
      </c>
      <c r="C721" s="3" t="s">
        <v>1525</v>
      </c>
      <c r="D721">
        <v>2000</v>
      </c>
      <c r="E721">
        <v>14240</v>
      </c>
      <c r="F721" s="4" t="s">
        <v>20</v>
      </c>
      <c r="G721" s="4">
        <f>ROUND((E721/D721*100),0)</f>
        <v>712</v>
      </c>
      <c r="H721">
        <v>140</v>
      </c>
      <c r="I721">
        <f>IF(G721=0,0,ROUND((E721/H721),2))</f>
        <v>101.71</v>
      </c>
      <c r="J721" t="s">
        <v>21</v>
      </c>
      <c r="K721" t="s">
        <v>22</v>
      </c>
      <c r="L721">
        <v>1533877200</v>
      </c>
      <c r="M721" s="8">
        <f>(((L721/60)/60)/124) + DATE(1970,1,1)</f>
        <v>29005.104838709678</v>
      </c>
      <c r="N721">
        <v>1534050000</v>
      </c>
      <c r="O721" s="8">
        <f>(((N721/60)/60)/124) + DATE(1970,1,1)</f>
        <v>29005.491935483871</v>
      </c>
      <c r="P721" t="b">
        <v>0</v>
      </c>
      <c r="Q721" t="b">
        <v>1</v>
      </c>
      <c r="R721" t="s">
        <v>33</v>
      </c>
      <c r="S721" t="s">
        <v>2039</v>
      </c>
      <c r="T721" t="s">
        <v>2040</v>
      </c>
    </row>
    <row r="722" spans="1:20" ht="31.2" x14ac:dyDescent="0.3">
      <c r="A722">
        <v>681</v>
      </c>
      <c r="B722" t="s">
        <v>1401</v>
      </c>
      <c r="C722" s="3" t="s">
        <v>1402</v>
      </c>
      <c r="D722">
        <v>184100</v>
      </c>
      <c r="E722">
        <v>159037</v>
      </c>
      <c r="F722" s="4" t="s">
        <v>14</v>
      </c>
      <c r="G722" s="4">
        <f>ROUND((E722/D722*100),0)</f>
        <v>86</v>
      </c>
      <c r="H722">
        <v>1657</v>
      </c>
      <c r="I722">
        <f>IF(G722=0,0,ROUND((E722/H722),2))</f>
        <v>95.98</v>
      </c>
      <c r="J722" t="s">
        <v>21</v>
      </c>
      <c r="K722" t="s">
        <v>22</v>
      </c>
      <c r="L722">
        <v>1324447200</v>
      </c>
      <c r="M722" s="8">
        <f>(((L722/60)/60)/124) + DATE(1970,1,1)</f>
        <v>28535.951612903227</v>
      </c>
      <c r="N722">
        <v>1324965600</v>
      </c>
      <c r="O722" s="8">
        <f>(((N722/60)/60)/124) + DATE(1970,1,1)</f>
        <v>28537.112903225807</v>
      </c>
      <c r="P722" t="b">
        <v>0</v>
      </c>
      <c r="Q722" t="b">
        <v>0</v>
      </c>
      <c r="R722" t="s">
        <v>33</v>
      </c>
      <c r="S722" t="s">
        <v>2039</v>
      </c>
      <c r="T722" t="s">
        <v>2040</v>
      </c>
    </row>
    <row r="723" spans="1:20" x14ac:dyDescent="0.3">
      <c r="A723">
        <v>746</v>
      </c>
      <c r="B723" t="s">
        <v>1528</v>
      </c>
      <c r="C723" s="3" t="s">
        <v>1529</v>
      </c>
      <c r="D723">
        <v>55800</v>
      </c>
      <c r="E723">
        <v>118580</v>
      </c>
      <c r="F723" s="4" t="s">
        <v>20</v>
      </c>
      <c r="G723" s="4">
        <f>ROUND((E723/D723*100),0)</f>
        <v>213</v>
      </c>
      <c r="H723">
        <v>3388</v>
      </c>
      <c r="I723">
        <f>IF(G723=0,0,ROUND((E723/H723),2))</f>
        <v>35</v>
      </c>
      <c r="J723" t="s">
        <v>21</v>
      </c>
      <c r="K723" t="s">
        <v>22</v>
      </c>
      <c r="L723">
        <v>1318136400</v>
      </c>
      <c r="M723" s="8">
        <f>(((L723/60)/60)/124) + DATE(1970,1,1)</f>
        <v>28521.81451612903</v>
      </c>
      <c r="N723">
        <v>1318568400</v>
      </c>
      <c r="O723" s="8">
        <f>(((N723/60)/60)/124) + DATE(1970,1,1)</f>
        <v>28522.782258064515</v>
      </c>
      <c r="P723" t="b">
        <v>0</v>
      </c>
      <c r="Q723" t="b">
        <v>0</v>
      </c>
      <c r="R723" t="s">
        <v>28</v>
      </c>
      <c r="S723" t="s">
        <v>2037</v>
      </c>
      <c r="T723" t="s">
        <v>2038</v>
      </c>
    </row>
    <row r="724" spans="1:20" x14ac:dyDescent="0.3">
      <c r="A724">
        <v>747</v>
      </c>
      <c r="B724" t="s">
        <v>1530</v>
      </c>
      <c r="C724" s="3" t="s">
        <v>1531</v>
      </c>
      <c r="D724">
        <v>4900</v>
      </c>
      <c r="E724">
        <v>11214</v>
      </c>
      <c r="F724" s="4" t="s">
        <v>20</v>
      </c>
      <c r="G724" s="4">
        <f>ROUND((E724/D724*100),0)</f>
        <v>229</v>
      </c>
      <c r="H724">
        <v>280</v>
      </c>
      <c r="I724">
        <f>IF(G724=0,0,ROUND((E724/H724),2))</f>
        <v>40.049999999999997</v>
      </c>
      <c r="J724" t="s">
        <v>21</v>
      </c>
      <c r="K724" t="s">
        <v>22</v>
      </c>
      <c r="L724">
        <v>1283403600</v>
      </c>
      <c r="M724" s="8">
        <f>(((L724/60)/60)/124) + DATE(1970,1,1)</f>
        <v>28444.008064516129</v>
      </c>
      <c r="N724">
        <v>1284354000</v>
      </c>
      <c r="O724" s="8">
        <f>(((N724/60)/60)/124) + DATE(1970,1,1)</f>
        <v>28446.137096774193</v>
      </c>
      <c r="P724" t="b">
        <v>0</v>
      </c>
      <c r="Q724" t="b">
        <v>0</v>
      </c>
      <c r="R724" t="s">
        <v>33</v>
      </c>
      <c r="S724" t="s">
        <v>2039</v>
      </c>
      <c r="T724" t="s">
        <v>2040</v>
      </c>
    </row>
    <row r="725" spans="1:20" x14ac:dyDescent="0.3">
      <c r="A725">
        <v>749</v>
      </c>
      <c r="B725" t="s">
        <v>1534</v>
      </c>
      <c r="C725" s="3" t="s">
        <v>1535</v>
      </c>
      <c r="D725">
        <v>8600</v>
      </c>
      <c r="E725">
        <v>13527</v>
      </c>
      <c r="F725" s="4" t="s">
        <v>20</v>
      </c>
      <c r="G725" s="4">
        <f>ROUND((E725/D725*100),0)</f>
        <v>157</v>
      </c>
      <c r="H725">
        <v>366</v>
      </c>
      <c r="I725">
        <f>IF(G725=0,0,ROUND((E725/H725),2))</f>
        <v>36.96</v>
      </c>
      <c r="J725" t="s">
        <v>107</v>
      </c>
      <c r="K725" t="s">
        <v>108</v>
      </c>
      <c r="L725">
        <v>1412744400</v>
      </c>
      <c r="M725" s="8">
        <f>(((L725/60)/60)/124) + DATE(1970,1,1)</f>
        <v>28733.75</v>
      </c>
      <c r="N725">
        <v>1413781200</v>
      </c>
      <c r="O725" s="8">
        <f>(((N725/60)/60)/124) + DATE(1970,1,1)</f>
        <v>28736.072580645163</v>
      </c>
      <c r="P725" t="b">
        <v>0</v>
      </c>
      <c r="Q725" t="b">
        <v>1</v>
      </c>
      <c r="R725" t="s">
        <v>65</v>
      </c>
      <c r="S725" t="s">
        <v>2037</v>
      </c>
      <c r="T725" t="s">
        <v>2046</v>
      </c>
    </row>
    <row r="726" spans="1:20" x14ac:dyDescent="0.3">
      <c r="A726">
        <v>685</v>
      </c>
      <c r="B726" t="s">
        <v>1409</v>
      </c>
      <c r="C726" s="3" t="s">
        <v>1410</v>
      </c>
      <c r="D726">
        <v>140000</v>
      </c>
      <c r="E726">
        <v>94501</v>
      </c>
      <c r="F726" s="4" t="s">
        <v>14</v>
      </c>
      <c r="G726" s="4">
        <f>ROUND((E726/D726*100),0)</f>
        <v>68</v>
      </c>
      <c r="H726">
        <v>926</v>
      </c>
      <c r="I726">
        <f>IF(G726=0,0,ROUND((E726/H726),2))</f>
        <v>102.05</v>
      </c>
      <c r="J726" t="s">
        <v>15</v>
      </c>
      <c r="K726" t="s">
        <v>16</v>
      </c>
      <c r="L726">
        <v>1440306000</v>
      </c>
      <c r="M726" s="8">
        <f>(((L726/60)/60)/124) + DATE(1970,1,1)</f>
        <v>28795.491935483871</v>
      </c>
      <c r="N726">
        <v>1442379600</v>
      </c>
      <c r="O726" s="8">
        <f>(((N726/60)/60)/124) + DATE(1970,1,1)</f>
        <v>28800.137096774193</v>
      </c>
      <c r="P726" t="b">
        <v>0</v>
      </c>
      <c r="Q726" t="b">
        <v>0</v>
      </c>
      <c r="R726" t="s">
        <v>33</v>
      </c>
      <c r="S726" t="s">
        <v>2039</v>
      </c>
      <c r="T726" t="s">
        <v>2040</v>
      </c>
    </row>
    <row r="727" spans="1:20" ht="31.2" x14ac:dyDescent="0.3">
      <c r="A727">
        <v>692</v>
      </c>
      <c r="B727" t="s">
        <v>1423</v>
      </c>
      <c r="C727" s="3" t="s">
        <v>1424</v>
      </c>
      <c r="D727">
        <v>6000</v>
      </c>
      <c r="E727">
        <v>5438</v>
      </c>
      <c r="F727" s="4" t="s">
        <v>14</v>
      </c>
      <c r="G727" s="4">
        <f>ROUND((E727/D727*100),0)</f>
        <v>91</v>
      </c>
      <c r="H727">
        <v>77</v>
      </c>
      <c r="I727">
        <f>IF(G727=0,0,ROUND((E727/H727),2))</f>
        <v>70.62</v>
      </c>
      <c r="J727" t="s">
        <v>40</v>
      </c>
      <c r="K727" t="s">
        <v>41</v>
      </c>
      <c r="L727">
        <v>1562648400</v>
      </c>
      <c r="M727" s="8">
        <f>(((L727/60)/60)/124) + DATE(1970,1,1)</f>
        <v>29069.556451612902</v>
      </c>
      <c r="N727">
        <v>1564203600</v>
      </c>
      <c r="O727" s="8">
        <f>(((N727/60)/60)/124) + DATE(1970,1,1)</f>
        <v>29073.040322580644</v>
      </c>
      <c r="P727" t="b">
        <v>0</v>
      </c>
      <c r="Q727" t="b">
        <v>0</v>
      </c>
      <c r="R727" t="s">
        <v>23</v>
      </c>
      <c r="S727" t="s">
        <v>2035</v>
      </c>
      <c r="T727" t="s">
        <v>2036</v>
      </c>
    </row>
    <row r="728" spans="1:20" ht="31.2" x14ac:dyDescent="0.3">
      <c r="A728">
        <v>693</v>
      </c>
      <c r="B728" t="s">
        <v>1425</v>
      </c>
      <c r="C728" s="3" t="s">
        <v>1426</v>
      </c>
      <c r="D728">
        <v>180400</v>
      </c>
      <c r="E728">
        <v>115396</v>
      </c>
      <c r="F728" s="4" t="s">
        <v>14</v>
      </c>
      <c r="G728" s="4">
        <f>ROUND((E728/D728*100),0)</f>
        <v>64</v>
      </c>
      <c r="H728">
        <v>1748</v>
      </c>
      <c r="I728">
        <f>IF(G728=0,0,ROUND((E728/H728),2))</f>
        <v>66.02</v>
      </c>
      <c r="J728" t="s">
        <v>21</v>
      </c>
      <c r="K728" t="s">
        <v>22</v>
      </c>
      <c r="L728">
        <v>1508216400</v>
      </c>
      <c r="M728" s="8">
        <f>(((L728/60)/60)/124) + DATE(1970,1,1)</f>
        <v>28947.620967741936</v>
      </c>
      <c r="N728">
        <v>1509685200</v>
      </c>
      <c r="O728" s="8">
        <f>(((N728/60)/60)/124) + DATE(1970,1,1)</f>
        <v>28950.91129032258</v>
      </c>
      <c r="P728" t="b">
        <v>0</v>
      </c>
      <c r="Q728" t="b">
        <v>0</v>
      </c>
      <c r="R728" t="s">
        <v>33</v>
      </c>
      <c r="S728" t="s">
        <v>2039</v>
      </c>
      <c r="T728" t="s">
        <v>2040</v>
      </c>
    </row>
    <row r="729" spans="1:20" x14ac:dyDescent="0.3">
      <c r="A729">
        <v>751</v>
      </c>
      <c r="B729" t="s">
        <v>1538</v>
      </c>
      <c r="C729" s="3" t="s">
        <v>1539</v>
      </c>
      <c r="D729">
        <v>3600</v>
      </c>
      <c r="E729">
        <v>8363</v>
      </c>
      <c r="F729" s="4" t="s">
        <v>20</v>
      </c>
      <c r="G729" s="4">
        <f>ROUND((E729/D729*100),0)</f>
        <v>232</v>
      </c>
      <c r="H729">
        <v>270</v>
      </c>
      <c r="I729">
        <f>IF(G729=0,0,ROUND((E729/H729),2))</f>
        <v>30.97</v>
      </c>
      <c r="J729" t="s">
        <v>21</v>
      </c>
      <c r="K729" t="s">
        <v>22</v>
      </c>
      <c r="L729">
        <v>1458190800</v>
      </c>
      <c r="M729" s="8">
        <f>(((L729/60)/60)/124) + DATE(1970,1,1)</f>
        <v>28835.556451612902</v>
      </c>
      <c r="N729">
        <v>1459486800</v>
      </c>
      <c r="O729" s="8">
        <f>(((N729/60)/60)/124) + DATE(1970,1,1)</f>
        <v>28838.459677419356</v>
      </c>
      <c r="P729" t="b">
        <v>1</v>
      </c>
      <c r="Q729" t="b">
        <v>1</v>
      </c>
      <c r="R729" t="s">
        <v>68</v>
      </c>
      <c r="S729" t="s">
        <v>2047</v>
      </c>
      <c r="T729" t="s">
        <v>2048</v>
      </c>
    </row>
    <row r="730" spans="1:20" x14ac:dyDescent="0.3">
      <c r="A730">
        <v>753</v>
      </c>
      <c r="B730" t="s">
        <v>1542</v>
      </c>
      <c r="C730" s="3" t="s">
        <v>1543</v>
      </c>
      <c r="D730">
        <v>4700</v>
      </c>
      <c r="E730">
        <v>12065</v>
      </c>
      <c r="F730" s="4" t="s">
        <v>20</v>
      </c>
      <c r="G730" s="4">
        <f>ROUND((E730/D730*100),0)</f>
        <v>257</v>
      </c>
      <c r="H730">
        <v>137</v>
      </c>
      <c r="I730">
        <f>IF(G730=0,0,ROUND((E730/H730),2))</f>
        <v>88.07</v>
      </c>
      <c r="J730" t="s">
        <v>21</v>
      </c>
      <c r="K730" t="s">
        <v>22</v>
      </c>
      <c r="L730">
        <v>1274590800</v>
      </c>
      <c r="M730" s="8">
        <f>(((L730/60)/60)/124) + DATE(1970,1,1)</f>
        <v>28424.266129032258</v>
      </c>
      <c r="N730">
        <v>1275886800</v>
      </c>
      <c r="O730" s="8">
        <f>(((N730/60)/60)/124) + DATE(1970,1,1)</f>
        <v>28427.169354838708</v>
      </c>
      <c r="P730" t="b">
        <v>0</v>
      </c>
      <c r="Q730" t="b">
        <v>0</v>
      </c>
      <c r="R730" t="s">
        <v>122</v>
      </c>
      <c r="S730" t="s">
        <v>2054</v>
      </c>
      <c r="T730" t="s">
        <v>2055</v>
      </c>
    </row>
    <row r="731" spans="1:20" x14ac:dyDescent="0.3">
      <c r="A731">
        <v>754</v>
      </c>
      <c r="B731" t="s">
        <v>1544</v>
      </c>
      <c r="C731" s="3" t="s">
        <v>1545</v>
      </c>
      <c r="D731">
        <v>70400</v>
      </c>
      <c r="E731">
        <v>118603</v>
      </c>
      <c r="F731" s="4" t="s">
        <v>20</v>
      </c>
      <c r="G731" s="4">
        <f>ROUND((E731/D731*100),0)</f>
        <v>168</v>
      </c>
      <c r="H731">
        <v>3205</v>
      </c>
      <c r="I731">
        <f>IF(G731=0,0,ROUND((E731/H731),2))</f>
        <v>37.01</v>
      </c>
      <c r="J731" t="s">
        <v>21</v>
      </c>
      <c r="K731" t="s">
        <v>22</v>
      </c>
      <c r="L731">
        <v>1351400400</v>
      </c>
      <c r="M731" s="8">
        <f>(((L731/60)/60)/124) + DATE(1970,1,1)</f>
        <v>28596.330645161292</v>
      </c>
      <c r="N731">
        <v>1355983200</v>
      </c>
      <c r="O731" s="8">
        <f>(((N731/60)/60)/124) + DATE(1970,1,1)</f>
        <v>28606.596774193549</v>
      </c>
      <c r="P731" t="b">
        <v>0</v>
      </c>
      <c r="Q731" t="b">
        <v>0</v>
      </c>
      <c r="R731" t="s">
        <v>33</v>
      </c>
      <c r="S731" t="s">
        <v>2039</v>
      </c>
      <c r="T731" t="s">
        <v>2040</v>
      </c>
    </row>
    <row r="732" spans="1:20" x14ac:dyDescent="0.3">
      <c r="A732">
        <v>694</v>
      </c>
      <c r="B732" t="s">
        <v>1427</v>
      </c>
      <c r="C732" s="3" t="s">
        <v>1428</v>
      </c>
      <c r="D732">
        <v>9100</v>
      </c>
      <c r="E732">
        <v>7656</v>
      </c>
      <c r="F732" s="4" t="s">
        <v>14</v>
      </c>
      <c r="G732" s="4">
        <f>ROUND((E732/D732*100),0)</f>
        <v>84</v>
      </c>
      <c r="H732">
        <v>79</v>
      </c>
      <c r="I732">
        <f>IF(G732=0,0,ROUND((E732/H732),2))</f>
        <v>96.91</v>
      </c>
      <c r="J732" t="s">
        <v>21</v>
      </c>
      <c r="K732" t="s">
        <v>22</v>
      </c>
      <c r="L732">
        <v>1511762400</v>
      </c>
      <c r="M732" s="8">
        <f>(((L732/60)/60)/124) + DATE(1970,1,1)</f>
        <v>28955.56451612903</v>
      </c>
      <c r="N732">
        <v>1514959200</v>
      </c>
      <c r="O732" s="8">
        <f>(((N732/60)/60)/124) + DATE(1970,1,1)</f>
        <v>28962.725806451614</v>
      </c>
      <c r="P732" t="b">
        <v>0</v>
      </c>
      <c r="Q732" t="b">
        <v>0</v>
      </c>
      <c r="R732" t="s">
        <v>33</v>
      </c>
      <c r="S732" t="s">
        <v>2039</v>
      </c>
      <c r="T732" t="s">
        <v>2040</v>
      </c>
    </row>
    <row r="733" spans="1:20" x14ac:dyDescent="0.3">
      <c r="A733">
        <v>755</v>
      </c>
      <c r="B733" t="s">
        <v>1546</v>
      </c>
      <c r="C733" s="3" t="s">
        <v>1547</v>
      </c>
      <c r="D733">
        <v>4500</v>
      </c>
      <c r="E733">
        <v>7496</v>
      </c>
      <c r="F733" s="4" t="s">
        <v>20</v>
      </c>
      <c r="G733" s="4">
        <f>ROUND((E733/D733*100),0)</f>
        <v>167</v>
      </c>
      <c r="H733">
        <v>288</v>
      </c>
      <c r="I733">
        <f>IF(G733=0,0,ROUND((E733/H733),2))</f>
        <v>26.03</v>
      </c>
      <c r="J733" t="s">
        <v>36</v>
      </c>
      <c r="K733" t="s">
        <v>37</v>
      </c>
      <c r="L733">
        <v>1514354400</v>
      </c>
      <c r="M733" s="8">
        <f>(((L733/60)/60)/124) + DATE(1970,1,1)</f>
        <v>28961.370967741936</v>
      </c>
      <c r="N733">
        <v>1515391200</v>
      </c>
      <c r="O733" s="8">
        <f>(((N733/60)/60)/124) + DATE(1970,1,1)</f>
        <v>28963.693548387098</v>
      </c>
      <c r="P733" t="b">
        <v>0</v>
      </c>
      <c r="Q733" t="b">
        <v>1</v>
      </c>
      <c r="R733" t="s">
        <v>33</v>
      </c>
      <c r="S733" t="s">
        <v>2039</v>
      </c>
      <c r="T733" t="s">
        <v>2040</v>
      </c>
    </row>
    <row r="734" spans="1:20" ht="31.2" x14ac:dyDescent="0.3">
      <c r="A734">
        <v>756</v>
      </c>
      <c r="B734" t="s">
        <v>1548</v>
      </c>
      <c r="C734" s="3" t="s">
        <v>1549</v>
      </c>
      <c r="D734">
        <v>1300</v>
      </c>
      <c r="E734">
        <v>10037</v>
      </c>
      <c r="F734" s="4" t="s">
        <v>20</v>
      </c>
      <c r="G734" s="4">
        <f>ROUND((E734/D734*100),0)</f>
        <v>772</v>
      </c>
      <c r="H734">
        <v>148</v>
      </c>
      <c r="I734">
        <f>IF(G734=0,0,ROUND((E734/H734),2))</f>
        <v>67.819999999999993</v>
      </c>
      <c r="J734" t="s">
        <v>21</v>
      </c>
      <c r="K734" t="s">
        <v>22</v>
      </c>
      <c r="L734">
        <v>1421733600</v>
      </c>
      <c r="M734" s="8">
        <f>(((L734/60)/60)/124) + DATE(1970,1,1)</f>
        <v>28753.887096774193</v>
      </c>
      <c r="N734">
        <v>1422252000</v>
      </c>
      <c r="O734" s="8">
        <f>(((N734/60)/60)/124) + DATE(1970,1,1)</f>
        <v>28755.048387096773</v>
      </c>
      <c r="P734" t="b">
        <v>0</v>
      </c>
      <c r="Q734" t="b">
        <v>0</v>
      </c>
      <c r="R734" t="s">
        <v>33</v>
      </c>
      <c r="S734" t="s">
        <v>2039</v>
      </c>
      <c r="T734" t="s">
        <v>2040</v>
      </c>
    </row>
    <row r="735" spans="1:20" x14ac:dyDescent="0.3">
      <c r="A735">
        <v>757</v>
      </c>
      <c r="B735" t="s">
        <v>1550</v>
      </c>
      <c r="C735" s="3" t="s">
        <v>1551</v>
      </c>
      <c r="D735">
        <v>1400</v>
      </c>
      <c r="E735">
        <v>5696</v>
      </c>
      <c r="F735" s="4" t="s">
        <v>20</v>
      </c>
      <c r="G735" s="4">
        <f>ROUND((E735/D735*100),0)</f>
        <v>407</v>
      </c>
      <c r="H735">
        <v>114</v>
      </c>
      <c r="I735">
        <f>IF(G735=0,0,ROUND((E735/H735),2))</f>
        <v>49.96</v>
      </c>
      <c r="J735" t="s">
        <v>21</v>
      </c>
      <c r="K735" t="s">
        <v>22</v>
      </c>
      <c r="L735">
        <v>1305176400</v>
      </c>
      <c r="M735" s="8">
        <f>(((L735/60)/60)/124) + DATE(1970,1,1)</f>
        <v>28492.782258064515</v>
      </c>
      <c r="N735">
        <v>1305522000</v>
      </c>
      <c r="O735" s="8">
        <f>(((N735/60)/60)/124) + DATE(1970,1,1)</f>
        <v>28493.556451612902</v>
      </c>
      <c r="P735" t="b">
        <v>0</v>
      </c>
      <c r="Q735" t="b">
        <v>0</v>
      </c>
      <c r="R735" t="s">
        <v>53</v>
      </c>
      <c r="S735" t="s">
        <v>2041</v>
      </c>
      <c r="T735" t="s">
        <v>2044</v>
      </c>
    </row>
    <row r="736" spans="1:20" x14ac:dyDescent="0.3">
      <c r="A736">
        <v>429</v>
      </c>
      <c r="B736" t="s">
        <v>907</v>
      </c>
      <c r="C736" s="3" t="s">
        <v>908</v>
      </c>
      <c r="D736">
        <v>191000</v>
      </c>
      <c r="E736">
        <v>173191</v>
      </c>
      <c r="F736" s="4" t="s">
        <v>74</v>
      </c>
      <c r="G736" s="4">
        <f>ROUND((E736/D736*100),0)</f>
        <v>91</v>
      </c>
      <c r="H736">
        <v>2138</v>
      </c>
      <c r="I736">
        <f>IF(G736=0,0,ROUND((E736/H736),2))</f>
        <v>81.010000000000005</v>
      </c>
      <c r="J736" t="s">
        <v>21</v>
      </c>
      <c r="K736" t="s">
        <v>22</v>
      </c>
      <c r="L736">
        <v>1392012000</v>
      </c>
      <c r="M736" s="8">
        <f>(((L736/60)/60)/124) + DATE(1970,1,1)</f>
        <v>28687.306451612902</v>
      </c>
      <c r="N736">
        <v>1394427600</v>
      </c>
      <c r="O736" s="8">
        <f>(((N736/60)/60)/124) + DATE(1970,1,1)</f>
        <v>28692.717741935485</v>
      </c>
      <c r="P736" t="b">
        <v>0</v>
      </c>
      <c r="Q736" t="b">
        <v>1</v>
      </c>
      <c r="R736" t="s">
        <v>122</v>
      </c>
      <c r="S736" t="s">
        <v>2054</v>
      </c>
      <c r="T736" t="s">
        <v>2055</v>
      </c>
    </row>
    <row r="737" spans="1:20" x14ac:dyDescent="0.3">
      <c r="A737">
        <v>758</v>
      </c>
      <c r="B737" t="s">
        <v>1552</v>
      </c>
      <c r="C737" s="3" t="s">
        <v>1553</v>
      </c>
      <c r="D737">
        <v>29600</v>
      </c>
      <c r="E737">
        <v>167005</v>
      </c>
      <c r="F737" s="4" t="s">
        <v>20</v>
      </c>
      <c r="G737" s="4">
        <f>ROUND((E737/D737*100),0)</f>
        <v>564</v>
      </c>
      <c r="H737">
        <v>1518</v>
      </c>
      <c r="I737">
        <f>IF(G737=0,0,ROUND((E737/H737),2))</f>
        <v>110.02</v>
      </c>
      <c r="J737" t="s">
        <v>15</v>
      </c>
      <c r="K737" t="s">
        <v>16</v>
      </c>
      <c r="L737">
        <v>1414126800</v>
      </c>
      <c r="M737" s="8">
        <f>(((L737/60)/60)/124) + DATE(1970,1,1)</f>
        <v>28736.846774193549</v>
      </c>
      <c r="N737">
        <v>1414904400</v>
      </c>
      <c r="O737" s="8">
        <f>(((N737/60)/60)/124) + DATE(1970,1,1)</f>
        <v>28738.58870967742</v>
      </c>
      <c r="P737" t="b">
        <v>0</v>
      </c>
      <c r="Q737" t="b">
        <v>0</v>
      </c>
      <c r="R737" t="s">
        <v>23</v>
      </c>
      <c r="S737" t="s">
        <v>2035</v>
      </c>
      <c r="T737" t="s">
        <v>2036</v>
      </c>
    </row>
    <row r="738" spans="1:20" x14ac:dyDescent="0.3">
      <c r="A738">
        <v>761</v>
      </c>
      <c r="B738" t="s">
        <v>1558</v>
      </c>
      <c r="C738" s="3" t="s">
        <v>1559</v>
      </c>
      <c r="D738">
        <v>2200</v>
      </c>
      <c r="E738">
        <v>14420</v>
      </c>
      <c r="F738" s="4" t="s">
        <v>20</v>
      </c>
      <c r="G738" s="4">
        <f>ROUND((E738/D738*100),0)</f>
        <v>655</v>
      </c>
      <c r="H738">
        <v>166</v>
      </c>
      <c r="I738">
        <f>IF(G738=0,0,ROUND((E738/H738),2))</f>
        <v>86.87</v>
      </c>
      <c r="J738" t="s">
        <v>21</v>
      </c>
      <c r="K738" t="s">
        <v>22</v>
      </c>
      <c r="L738">
        <v>1500699600</v>
      </c>
      <c r="M738" s="8">
        <f>(((L738/60)/60)/124) + DATE(1970,1,1)</f>
        <v>28930.782258064515</v>
      </c>
      <c r="N738">
        <v>1501131600</v>
      </c>
      <c r="O738" s="8">
        <f>(((N738/60)/60)/124) + DATE(1970,1,1)</f>
        <v>28931.75</v>
      </c>
      <c r="P738" t="b">
        <v>0</v>
      </c>
      <c r="Q738" t="b">
        <v>0</v>
      </c>
      <c r="R738" t="s">
        <v>23</v>
      </c>
      <c r="S738" t="s">
        <v>2035</v>
      </c>
      <c r="T738" t="s">
        <v>2036</v>
      </c>
    </row>
    <row r="739" spans="1:20" x14ac:dyDescent="0.3">
      <c r="A739">
        <v>696</v>
      </c>
      <c r="B739" t="s">
        <v>1431</v>
      </c>
      <c r="C739" s="3" t="s">
        <v>1432</v>
      </c>
      <c r="D739">
        <v>164100</v>
      </c>
      <c r="E739">
        <v>96888</v>
      </c>
      <c r="F739" s="4" t="s">
        <v>14</v>
      </c>
      <c r="G739" s="4">
        <f>ROUND((E739/D739*100),0)</f>
        <v>59</v>
      </c>
      <c r="H739">
        <v>889</v>
      </c>
      <c r="I739">
        <f>IF(G739=0,0,ROUND((E739/H739),2))</f>
        <v>108.99</v>
      </c>
      <c r="J739" t="s">
        <v>21</v>
      </c>
      <c r="K739" t="s">
        <v>22</v>
      </c>
      <c r="L739">
        <v>1429506000</v>
      </c>
      <c r="M739" s="8">
        <f>(((L739/60)/60)/124) + DATE(1970,1,1)</f>
        <v>28771.298387096773</v>
      </c>
      <c r="N739">
        <v>1429592400</v>
      </c>
      <c r="O739" s="8">
        <f>(((N739/60)/60)/124) + DATE(1970,1,1)</f>
        <v>28771.491935483871</v>
      </c>
      <c r="P739" t="b">
        <v>0</v>
      </c>
      <c r="Q739" t="b">
        <v>1</v>
      </c>
      <c r="R739" t="s">
        <v>33</v>
      </c>
      <c r="S739" t="s">
        <v>2039</v>
      </c>
      <c r="T739" t="s">
        <v>2040</v>
      </c>
    </row>
    <row r="740" spans="1:20" x14ac:dyDescent="0.3">
      <c r="A740">
        <v>762</v>
      </c>
      <c r="B740" t="s">
        <v>668</v>
      </c>
      <c r="C740" s="3" t="s">
        <v>1560</v>
      </c>
      <c r="D740">
        <v>3500</v>
      </c>
      <c r="E740">
        <v>6204</v>
      </c>
      <c r="F740" s="4" t="s">
        <v>20</v>
      </c>
      <c r="G740" s="4">
        <f>ROUND((E740/D740*100),0)</f>
        <v>177</v>
      </c>
      <c r="H740">
        <v>100</v>
      </c>
      <c r="I740">
        <f>IF(G740=0,0,ROUND((E740/H740),2))</f>
        <v>62.04</v>
      </c>
      <c r="J740" t="s">
        <v>26</v>
      </c>
      <c r="K740" t="s">
        <v>27</v>
      </c>
      <c r="L740">
        <v>1354082400</v>
      </c>
      <c r="M740" s="8">
        <f>(((L740/60)/60)/124) + DATE(1970,1,1)</f>
        <v>28602.33870967742</v>
      </c>
      <c r="N740">
        <v>1355032800</v>
      </c>
      <c r="O740" s="8">
        <f>(((N740/60)/60)/124) + DATE(1970,1,1)</f>
        <v>28604.467741935485</v>
      </c>
      <c r="P740" t="b">
        <v>0</v>
      </c>
      <c r="Q740" t="b">
        <v>0</v>
      </c>
      <c r="R740" t="s">
        <v>159</v>
      </c>
      <c r="S740" t="s">
        <v>2035</v>
      </c>
      <c r="T740" t="s">
        <v>2058</v>
      </c>
    </row>
    <row r="741" spans="1:20" x14ac:dyDescent="0.3">
      <c r="A741">
        <v>763</v>
      </c>
      <c r="B741" t="s">
        <v>1561</v>
      </c>
      <c r="C741" s="3" t="s">
        <v>1562</v>
      </c>
      <c r="D741">
        <v>5600</v>
      </c>
      <c r="E741">
        <v>6338</v>
      </c>
      <c r="F741" s="4" t="s">
        <v>20</v>
      </c>
      <c r="G741" s="4">
        <f>ROUND((E741/D741*100),0)</f>
        <v>113</v>
      </c>
      <c r="H741">
        <v>235</v>
      </c>
      <c r="I741">
        <f>IF(G741=0,0,ROUND((E741/H741),2))</f>
        <v>26.97</v>
      </c>
      <c r="J741" t="s">
        <v>21</v>
      </c>
      <c r="K741" t="s">
        <v>22</v>
      </c>
      <c r="L741">
        <v>1336453200</v>
      </c>
      <c r="M741" s="8">
        <f>(((L741/60)/60)/124) + DATE(1970,1,1)</f>
        <v>28562.846774193549</v>
      </c>
      <c r="N741">
        <v>1339477200</v>
      </c>
      <c r="O741" s="8">
        <f>(((N741/60)/60)/124) + DATE(1970,1,1)</f>
        <v>28569.620967741936</v>
      </c>
      <c r="P741" t="b">
        <v>0</v>
      </c>
      <c r="Q741" t="b">
        <v>1</v>
      </c>
      <c r="R741" t="s">
        <v>33</v>
      </c>
      <c r="S741" t="s">
        <v>2039</v>
      </c>
      <c r="T741" t="s">
        <v>2040</v>
      </c>
    </row>
    <row r="742" spans="1:20" x14ac:dyDescent="0.3">
      <c r="A742">
        <v>699</v>
      </c>
      <c r="B742" t="s">
        <v>444</v>
      </c>
      <c r="C742" s="3" t="s">
        <v>1437</v>
      </c>
      <c r="D742">
        <v>7400</v>
      </c>
      <c r="E742">
        <v>6245</v>
      </c>
      <c r="F742" s="4" t="s">
        <v>14</v>
      </c>
      <c r="G742" s="4">
        <f>ROUND((E742/D742*100),0)</f>
        <v>84</v>
      </c>
      <c r="H742">
        <v>56</v>
      </c>
      <c r="I742">
        <f>IF(G742=0,0,ROUND((E742/H742),2))</f>
        <v>111.52</v>
      </c>
      <c r="J742" t="s">
        <v>21</v>
      </c>
      <c r="K742" t="s">
        <v>22</v>
      </c>
      <c r="L742">
        <v>1561438800</v>
      </c>
      <c r="M742" s="8">
        <f>(((L742/60)/60)/124) + DATE(1970,1,1)</f>
        <v>29066.846774193549</v>
      </c>
      <c r="N742">
        <v>1561525200</v>
      </c>
      <c r="O742" s="8">
        <f>(((N742/60)/60)/124) + DATE(1970,1,1)</f>
        <v>29067.040322580644</v>
      </c>
      <c r="P742" t="b">
        <v>0</v>
      </c>
      <c r="Q742" t="b">
        <v>0</v>
      </c>
      <c r="R742" t="s">
        <v>53</v>
      </c>
      <c r="S742" t="s">
        <v>2041</v>
      </c>
      <c r="T742" t="s">
        <v>2044</v>
      </c>
    </row>
    <row r="743" spans="1:20" ht="31.2" x14ac:dyDescent="0.3">
      <c r="A743">
        <v>700</v>
      </c>
      <c r="B743" t="s">
        <v>1438</v>
      </c>
      <c r="C743" s="3" t="s">
        <v>1439</v>
      </c>
      <c r="D743">
        <v>100</v>
      </c>
      <c r="E743">
        <v>3</v>
      </c>
      <c r="F743" s="4" t="s">
        <v>14</v>
      </c>
      <c r="G743" s="4">
        <f>ROUND((E743/D743*100),0)</f>
        <v>3</v>
      </c>
      <c r="H743">
        <v>1</v>
      </c>
      <c r="I743">
        <f>IF(G743=0,0,ROUND((E743/H743),2))</f>
        <v>3</v>
      </c>
      <c r="J743" t="s">
        <v>21</v>
      </c>
      <c r="K743" t="s">
        <v>22</v>
      </c>
      <c r="L743">
        <v>1264399200</v>
      </c>
      <c r="M743" s="8">
        <f>(((L743/60)/60)/124) + DATE(1970,1,1)</f>
        <v>28401.43548387097</v>
      </c>
      <c r="N743">
        <v>1265695200</v>
      </c>
      <c r="O743" s="8">
        <f>(((N743/60)/60)/124) + DATE(1970,1,1)</f>
        <v>28404.33870967742</v>
      </c>
      <c r="P743" t="b">
        <v>0</v>
      </c>
      <c r="Q743" t="b">
        <v>0</v>
      </c>
      <c r="R743" t="s">
        <v>65</v>
      </c>
      <c r="S743" t="s">
        <v>2037</v>
      </c>
      <c r="T743" t="s">
        <v>2046</v>
      </c>
    </row>
    <row r="744" spans="1:20" ht="31.2" x14ac:dyDescent="0.3">
      <c r="A744">
        <v>702</v>
      </c>
      <c r="B744" t="s">
        <v>1442</v>
      </c>
      <c r="C744" s="3" t="s">
        <v>1443</v>
      </c>
      <c r="D744">
        <v>8700</v>
      </c>
      <c r="E744">
        <v>4710</v>
      </c>
      <c r="F744" s="4" t="s">
        <v>14</v>
      </c>
      <c r="G744" s="4">
        <f>ROUND((E744/D744*100),0)</f>
        <v>54</v>
      </c>
      <c r="H744">
        <v>83</v>
      </c>
      <c r="I744">
        <f>IF(G744=0,0,ROUND((E744/H744),2))</f>
        <v>56.75</v>
      </c>
      <c r="J744" t="s">
        <v>21</v>
      </c>
      <c r="K744" t="s">
        <v>22</v>
      </c>
      <c r="L744">
        <v>1374469200</v>
      </c>
      <c r="M744" s="8">
        <f>(((L744/60)/60)/124) + DATE(1970,1,1)</f>
        <v>28648.008064516129</v>
      </c>
      <c r="N744">
        <v>1374901200</v>
      </c>
      <c r="O744" s="8">
        <f>(((N744/60)/60)/124) + DATE(1970,1,1)</f>
        <v>28648.975806451614</v>
      </c>
      <c r="P744" t="b">
        <v>0</v>
      </c>
      <c r="Q744" t="b">
        <v>0</v>
      </c>
      <c r="R744" t="s">
        <v>65</v>
      </c>
      <c r="S744" t="s">
        <v>2037</v>
      </c>
      <c r="T744" t="s">
        <v>2046</v>
      </c>
    </row>
    <row r="745" spans="1:20" x14ac:dyDescent="0.3">
      <c r="A745">
        <v>844</v>
      </c>
      <c r="B745" t="s">
        <v>1721</v>
      </c>
      <c r="C745" s="3" t="s">
        <v>1722</v>
      </c>
      <c r="D745">
        <v>8800</v>
      </c>
      <c r="E745">
        <v>8747</v>
      </c>
      <c r="F745" s="4" t="s">
        <v>74</v>
      </c>
      <c r="G745" s="4">
        <f>ROUND((E745/D745*100),0)</f>
        <v>99</v>
      </c>
      <c r="H745">
        <v>94</v>
      </c>
      <c r="I745">
        <f>IF(G745=0,0,ROUND((E745/H745),2))</f>
        <v>93.05</v>
      </c>
      <c r="J745" t="s">
        <v>21</v>
      </c>
      <c r="K745" t="s">
        <v>22</v>
      </c>
      <c r="L745">
        <v>1327212000</v>
      </c>
      <c r="M745" s="8">
        <f>(((L745/60)/60)/124) + DATE(1970,1,1)</f>
        <v>28542.145161290322</v>
      </c>
      <c r="N745">
        <v>1327471200</v>
      </c>
      <c r="O745" s="8">
        <f>(((N745/60)/60)/124) + DATE(1970,1,1)</f>
        <v>28542.725806451614</v>
      </c>
      <c r="P745" t="b">
        <v>0</v>
      </c>
      <c r="Q745" t="b">
        <v>0</v>
      </c>
      <c r="R745" t="s">
        <v>42</v>
      </c>
      <c r="S745" t="s">
        <v>2041</v>
      </c>
      <c r="T745" t="s">
        <v>2042</v>
      </c>
    </row>
    <row r="746" spans="1:20" x14ac:dyDescent="0.3">
      <c r="A746">
        <v>678</v>
      </c>
      <c r="B746" t="s">
        <v>1396</v>
      </c>
      <c r="C746" s="3" t="s">
        <v>1397</v>
      </c>
      <c r="D746">
        <v>99500</v>
      </c>
      <c r="E746">
        <v>17879</v>
      </c>
      <c r="F746" s="4" t="s">
        <v>74</v>
      </c>
      <c r="G746" s="4">
        <f>ROUND((E746/D746*100),0)</f>
        <v>18</v>
      </c>
      <c r="H746">
        <v>215</v>
      </c>
      <c r="I746">
        <f>IF(G746=0,0,ROUND((E746/H746),2))</f>
        <v>83.16</v>
      </c>
      <c r="J746" t="s">
        <v>21</v>
      </c>
      <c r="K746" t="s">
        <v>22</v>
      </c>
      <c r="L746">
        <v>1547877600</v>
      </c>
      <c r="M746" s="8">
        <f>(((L746/60)/60)/124) + DATE(1970,1,1)</f>
        <v>29036.467741935485</v>
      </c>
      <c r="N746">
        <v>1548050400</v>
      </c>
      <c r="O746" s="8">
        <f>(((N746/60)/60)/124) + DATE(1970,1,1)</f>
        <v>29036.854838709678</v>
      </c>
      <c r="P746" t="b">
        <v>0</v>
      </c>
      <c r="Q746" t="b">
        <v>0</v>
      </c>
      <c r="R746" t="s">
        <v>53</v>
      </c>
      <c r="S746" t="s">
        <v>2041</v>
      </c>
      <c r="T746" t="s">
        <v>2044</v>
      </c>
    </row>
    <row r="747" spans="1:20" x14ac:dyDescent="0.3">
      <c r="A747">
        <v>705</v>
      </c>
      <c r="B747" t="s">
        <v>1448</v>
      </c>
      <c r="C747" s="3" t="s">
        <v>1449</v>
      </c>
      <c r="D747">
        <v>169700</v>
      </c>
      <c r="E747">
        <v>168048</v>
      </c>
      <c r="F747" s="4" t="s">
        <v>14</v>
      </c>
      <c r="G747" s="4">
        <f>ROUND((E747/D747*100),0)</f>
        <v>99</v>
      </c>
      <c r="H747">
        <v>2025</v>
      </c>
      <c r="I747">
        <f>IF(G747=0,0,ROUND((E747/H747),2))</f>
        <v>82.99</v>
      </c>
      <c r="J747" t="s">
        <v>40</v>
      </c>
      <c r="K747" t="s">
        <v>41</v>
      </c>
      <c r="L747">
        <v>1386741600</v>
      </c>
      <c r="M747" s="8">
        <f>(((L747/60)/60)/124) + DATE(1970,1,1)</f>
        <v>28675.5</v>
      </c>
      <c r="N747">
        <v>1387087200</v>
      </c>
      <c r="O747" s="8">
        <f>(((N747/60)/60)/124) + DATE(1970,1,1)</f>
        <v>28676.274193548386</v>
      </c>
      <c r="P747" t="b">
        <v>0</v>
      </c>
      <c r="Q747" t="b">
        <v>0</v>
      </c>
      <c r="R747" t="s">
        <v>68</v>
      </c>
      <c r="S747" t="s">
        <v>2047</v>
      </c>
      <c r="T747" t="s">
        <v>2048</v>
      </c>
    </row>
    <row r="748" spans="1:20" ht="31.2" x14ac:dyDescent="0.3">
      <c r="A748">
        <v>764</v>
      </c>
      <c r="B748" t="s">
        <v>1563</v>
      </c>
      <c r="C748" s="3" t="s">
        <v>1564</v>
      </c>
      <c r="D748">
        <v>1100</v>
      </c>
      <c r="E748">
        <v>8010</v>
      </c>
      <c r="F748" s="4" t="s">
        <v>20</v>
      </c>
      <c r="G748" s="4">
        <f>ROUND((E748/D748*100),0)</f>
        <v>728</v>
      </c>
      <c r="H748">
        <v>148</v>
      </c>
      <c r="I748">
        <f>IF(G748=0,0,ROUND((E748/H748),2))</f>
        <v>54.12</v>
      </c>
      <c r="J748" t="s">
        <v>21</v>
      </c>
      <c r="K748" t="s">
        <v>22</v>
      </c>
      <c r="L748">
        <v>1305262800</v>
      </c>
      <c r="M748" s="8">
        <f>(((L748/60)/60)/124) + DATE(1970,1,1)</f>
        <v>28492.975806451614</v>
      </c>
      <c r="N748">
        <v>1305954000</v>
      </c>
      <c r="O748" s="8">
        <f>(((N748/60)/60)/124) + DATE(1970,1,1)</f>
        <v>28494.524193548386</v>
      </c>
      <c r="P748" t="b">
        <v>0</v>
      </c>
      <c r="Q748" t="b">
        <v>0</v>
      </c>
      <c r="R748" t="s">
        <v>23</v>
      </c>
      <c r="S748" t="s">
        <v>2035</v>
      </c>
      <c r="T748" t="s">
        <v>2036</v>
      </c>
    </row>
    <row r="749" spans="1:20" ht="31.2" x14ac:dyDescent="0.3">
      <c r="A749">
        <v>711</v>
      </c>
      <c r="B749" t="s">
        <v>1460</v>
      </c>
      <c r="C749" s="3" t="s">
        <v>1461</v>
      </c>
      <c r="D749">
        <v>6200</v>
      </c>
      <c r="E749">
        <v>1260</v>
      </c>
      <c r="F749" s="4" t="s">
        <v>14</v>
      </c>
      <c r="G749" s="4">
        <f>ROUND((E749/D749*100),0)</f>
        <v>20</v>
      </c>
      <c r="H749">
        <v>14</v>
      </c>
      <c r="I749">
        <f>IF(G749=0,0,ROUND((E749/H749),2))</f>
        <v>90</v>
      </c>
      <c r="J749" t="s">
        <v>107</v>
      </c>
      <c r="K749" t="s">
        <v>108</v>
      </c>
      <c r="L749">
        <v>1453615200</v>
      </c>
      <c r="M749" s="8">
        <f>(((L749/60)/60)/124) + DATE(1970,1,1)</f>
        <v>28825.306451612902</v>
      </c>
      <c r="N749">
        <v>1453788000</v>
      </c>
      <c r="O749" s="8">
        <f>(((N749/60)/60)/124) + DATE(1970,1,1)</f>
        <v>28825.693548387098</v>
      </c>
      <c r="P749" t="b">
        <v>1</v>
      </c>
      <c r="Q749" t="b">
        <v>1</v>
      </c>
      <c r="R749" t="s">
        <v>33</v>
      </c>
      <c r="S749" t="s">
        <v>2039</v>
      </c>
      <c r="T749" t="s">
        <v>2040</v>
      </c>
    </row>
    <row r="750" spans="1:20" x14ac:dyDescent="0.3">
      <c r="A750">
        <v>715</v>
      </c>
      <c r="B750" t="s">
        <v>1468</v>
      </c>
      <c r="C750" s="3" t="s">
        <v>1469</v>
      </c>
      <c r="D750">
        <v>118000</v>
      </c>
      <c r="E750">
        <v>28870</v>
      </c>
      <c r="F750" s="4" t="s">
        <v>14</v>
      </c>
      <c r="G750" s="4">
        <f>ROUND((E750/D750*100),0)</f>
        <v>24</v>
      </c>
      <c r="H750">
        <v>656</v>
      </c>
      <c r="I750">
        <f>IF(G750=0,0,ROUND((E750/H750),2))</f>
        <v>44.01</v>
      </c>
      <c r="J750" t="s">
        <v>21</v>
      </c>
      <c r="K750" t="s">
        <v>22</v>
      </c>
      <c r="L750">
        <v>1281157200</v>
      </c>
      <c r="M750" s="8">
        <f>(((L750/60)/60)/124) + DATE(1970,1,1)</f>
        <v>28438.975806451614</v>
      </c>
      <c r="N750">
        <v>1281589200</v>
      </c>
      <c r="O750" s="8">
        <f>(((N750/60)/60)/124) + DATE(1970,1,1)</f>
        <v>28439.943548387098</v>
      </c>
      <c r="P750" t="b">
        <v>0</v>
      </c>
      <c r="Q750" t="b">
        <v>0</v>
      </c>
      <c r="R750" t="s">
        <v>292</v>
      </c>
      <c r="S750" t="s">
        <v>2050</v>
      </c>
      <c r="T750" t="s">
        <v>2061</v>
      </c>
    </row>
    <row r="751" spans="1:20" x14ac:dyDescent="0.3">
      <c r="A751">
        <v>725</v>
      </c>
      <c r="B751" t="s">
        <v>1488</v>
      </c>
      <c r="C751" s="3" t="s">
        <v>1489</v>
      </c>
      <c r="D751">
        <v>193200</v>
      </c>
      <c r="E751">
        <v>97369</v>
      </c>
      <c r="F751" s="4" t="s">
        <v>14</v>
      </c>
      <c r="G751" s="4">
        <f>ROUND((E751/D751*100),0)</f>
        <v>50</v>
      </c>
      <c r="H751">
        <v>1596</v>
      </c>
      <c r="I751">
        <f>IF(G751=0,0,ROUND((E751/H751),2))</f>
        <v>61.01</v>
      </c>
      <c r="J751" t="s">
        <v>21</v>
      </c>
      <c r="K751" t="s">
        <v>22</v>
      </c>
      <c r="L751">
        <v>1416031200</v>
      </c>
      <c r="M751" s="8">
        <f>(((L751/60)/60)/124) + DATE(1970,1,1)</f>
        <v>28741.112903225807</v>
      </c>
      <c r="N751">
        <v>1416204000</v>
      </c>
      <c r="O751" s="8">
        <f>(((N751/60)/60)/124) + DATE(1970,1,1)</f>
        <v>28741.5</v>
      </c>
      <c r="P751" t="b">
        <v>0</v>
      </c>
      <c r="Q751" t="b">
        <v>0</v>
      </c>
      <c r="R751" t="s">
        <v>292</v>
      </c>
      <c r="S751" t="s">
        <v>2050</v>
      </c>
      <c r="T751" t="s">
        <v>2061</v>
      </c>
    </row>
    <row r="752" spans="1:20" ht="31.2" x14ac:dyDescent="0.3">
      <c r="A752">
        <v>728</v>
      </c>
      <c r="B752" t="s">
        <v>1494</v>
      </c>
      <c r="C752" s="3" t="s">
        <v>1495</v>
      </c>
      <c r="D752">
        <v>4200</v>
      </c>
      <c r="E752">
        <v>735</v>
      </c>
      <c r="F752" s="4" t="s">
        <v>14</v>
      </c>
      <c r="G752" s="4">
        <f>ROUND((E752/D752*100),0)</f>
        <v>18</v>
      </c>
      <c r="H752">
        <v>10</v>
      </c>
      <c r="I752">
        <f>IF(G752=0,0,ROUND((E752/H752),2))</f>
        <v>73.5</v>
      </c>
      <c r="J752" t="s">
        <v>21</v>
      </c>
      <c r="K752" t="s">
        <v>22</v>
      </c>
      <c r="L752">
        <v>1464152400</v>
      </c>
      <c r="M752" s="8">
        <f>(((L752/60)/60)/124) + DATE(1970,1,1)</f>
        <v>28848.91129032258</v>
      </c>
      <c r="N752">
        <v>1465102800</v>
      </c>
      <c r="O752" s="8">
        <f>(((N752/60)/60)/124) + DATE(1970,1,1)</f>
        <v>28851.040322580644</v>
      </c>
      <c r="P752" t="b">
        <v>0</v>
      </c>
      <c r="Q752" t="b">
        <v>0</v>
      </c>
      <c r="R752" t="s">
        <v>33</v>
      </c>
      <c r="S752" t="s">
        <v>2039</v>
      </c>
      <c r="T752" t="s">
        <v>2040</v>
      </c>
    </row>
    <row r="753" spans="1:20" x14ac:dyDescent="0.3">
      <c r="A753">
        <v>732</v>
      </c>
      <c r="B753" t="s">
        <v>1502</v>
      </c>
      <c r="C753" s="3" t="s">
        <v>1503</v>
      </c>
      <c r="D753">
        <v>117000</v>
      </c>
      <c r="E753">
        <v>107622</v>
      </c>
      <c r="F753" s="4" t="s">
        <v>14</v>
      </c>
      <c r="G753" s="4">
        <f>ROUND((E753/D753*100),0)</f>
        <v>92</v>
      </c>
      <c r="H753">
        <v>1121</v>
      </c>
      <c r="I753">
        <f>IF(G753=0,0,ROUND((E753/H753),2))</f>
        <v>96.01</v>
      </c>
      <c r="J753" t="s">
        <v>21</v>
      </c>
      <c r="K753" t="s">
        <v>22</v>
      </c>
      <c r="L753">
        <v>1490158800</v>
      </c>
      <c r="M753" s="8">
        <f>(((L753/60)/60)/124) + DATE(1970,1,1)</f>
        <v>28907.169354838708</v>
      </c>
      <c r="N753">
        <v>1492146000</v>
      </c>
      <c r="O753" s="8">
        <f>(((N753/60)/60)/124) + DATE(1970,1,1)</f>
        <v>28911.620967741936</v>
      </c>
      <c r="P753" t="b">
        <v>0</v>
      </c>
      <c r="Q753" t="b">
        <v>1</v>
      </c>
      <c r="R753" t="s">
        <v>23</v>
      </c>
      <c r="S753" t="s">
        <v>2035</v>
      </c>
      <c r="T753" t="s">
        <v>2036</v>
      </c>
    </row>
    <row r="754" spans="1:20" x14ac:dyDescent="0.3">
      <c r="A754">
        <v>765</v>
      </c>
      <c r="B754" t="s">
        <v>1565</v>
      </c>
      <c r="C754" s="3" t="s">
        <v>1566</v>
      </c>
      <c r="D754">
        <v>3900</v>
      </c>
      <c r="E754">
        <v>8125</v>
      </c>
      <c r="F754" s="4" t="s">
        <v>20</v>
      </c>
      <c r="G754" s="4">
        <f>ROUND((E754/D754*100),0)</f>
        <v>208</v>
      </c>
      <c r="H754">
        <v>198</v>
      </c>
      <c r="I754">
        <f>IF(G754=0,0,ROUND((E754/H754),2))</f>
        <v>41.04</v>
      </c>
      <c r="J754" t="s">
        <v>21</v>
      </c>
      <c r="K754" t="s">
        <v>22</v>
      </c>
      <c r="L754">
        <v>1492232400</v>
      </c>
      <c r="M754" s="8">
        <f>(((L754/60)/60)/124) + DATE(1970,1,1)</f>
        <v>28911.81451612903</v>
      </c>
      <c r="N754">
        <v>1494392400</v>
      </c>
      <c r="O754" s="8">
        <f>(((N754/60)/60)/124) + DATE(1970,1,1)</f>
        <v>28916.653225806451</v>
      </c>
      <c r="P754" t="b">
        <v>1</v>
      </c>
      <c r="Q754" t="b">
        <v>1</v>
      </c>
      <c r="R754" t="s">
        <v>60</v>
      </c>
      <c r="S754" t="s">
        <v>2035</v>
      </c>
      <c r="T754" t="s">
        <v>2045</v>
      </c>
    </row>
    <row r="755" spans="1:20" x14ac:dyDescent="0.3">
      <c r="A755">
        <v>768</v>
      </c>
      <c r="B755" t="s">
        <v>1571</v>
      </c>
      <c r="C755" s="3" t="s">
        <v>1572</v>
      </c>
      <c r="D755">
        <v>4800</v>
      </c>
      <c r="E755">
        <v>11088</v>
      </c>
      <c r="F755" s="4" t="s">
        <v>20</v>
      </c>
      <c r="G755" s="4">
        <f>ROUND((E755/D755*100),0)</f>
        <v>231</v>
      </c>
      <c r="H755">
        <v>150</v>
      </c>
      <c r="I755">
        <f>IF(G755=0,0,ROUND((E755/H755),2))</f>
        <v>73.92</v>
      </c>
      <c r="J755" t="s">
        <v>21</v>
      </c>
      <c r="K755" t="s">
        <v>22</v>
      </c>
      <c r="L755">
        <v>1386741600</v>
      </c>
      <c r="M755" s="8">
        <f>(((L755/60)/60)/124) + DATE(1970,1,1)</f>
        <v>28675.5</v>
      </c>
      <c r="N755">
        <v>1388037600</v>
      </c>
      <c r="O755" s="8">
        <f>(((N755/60)/60)/124) + DATE(1970,1,1)</f>
        <v>28678.403225806451</v>
      </c>
      <c r="P755" t="b">
        <v>0</v>
      </c>
      <c r="Q755" t="b">
        <v>0</v>
      </c>
      <c r="R755" t="s">
        <v>33</v>
      </c>
      <c r="S755" t="s">
        <v>2039</v>
      </c>
      <c r="T755" t="s">
        <v>2040</v>
      </c>
    </row>
    <row r="756" spans="1:20" ht="31.2" x14ac:dyDescent="0.3">
      <c r="A756">
        <v>738</v>
      </c>
      <c r="B756" t="s">
        <v>1032</v>
      </c>
      <c r="C756" s="3" t="s">
        <v>1514</v>
      </c>
      <c r="D756">
        <v>74700</v>
      </c>
      <c r="E756">
        <v>1557</v>
      </c>
      <c r="F756" s="4" t="s">
        <v>14</v>
      </c>
      <c r="G756" s="4">
        <f>ROUND((E756/D756*100),0)</f>
        <v>2</v>
      </c>
      <c r="H756">
        <v>15</v>
      </c>
      <c r="I756">
        <f>IF(G756=0,0,ROUND((E756/H756),2))</f>
        <v>103.8</v>
      </c>
      <c r="J756" t="s">
        <v>21</v>
      </c>
      <c r="K756" t="s">
        <v>22</v>
      </c>
      <c r="L756">
        <v>1416117600</v>
      </c>
      <c r="M756" s="8">
        <f>(((L756/60)/60)/124) + DATE(1970,1,1)</f>
        <v>28741.306451612902</v>
      </c>
      <c r="N756">
        <v>1418018400</v>
      </c>
      <c r="O756" s="8">
        <f>(((N756/60)/60)/124) + DATE(1970,1,1)</f>
        <v>28745.56451612903</v>
      </c>
      <c r="P756" t="b">
        <v>0</v>
      </c>
      <c r="Q756" t="b">
        <v>1</v>
      </c>
      <c r="R756" t="s">
        <v>33</v>
      </c>
      <c r="S756" t="s">
        <v>2039</v>
      </c>
      <c r="T756" t="s">
        <v>2040</v>
      </c>
    </row>
    <row r="757" spans="1:20" ht="31.2" x14ac:dyDescent="0.3">
      <c r="A757">
        <v>770</v>
      </c>
      <c r="B757" t="s">
        <v>1575</v>
      </c>
      <c r="C757" s="3" t="s">
        <v>1576</v>
      </c>
      <c r="D757">
        <v>4300</v>
      </c>
      <c r="E757">
        <v>11642</v>
      </c>
      <c r="F757" s="4" t="s">
        <v>20</v>
      </c>
      <c r="G757" s="4">
        <f>ROUND((E757/D757*100),0)</f>
        <v>271</v>
      </c>
      <c r="H757">
        <v>216</v>
      </c>
      <c r="I757">
        <f>IF(G757=0,0,ROUND((E757/H757),2))</f>
        <v>53.9</v>
      </c>
      <c r="J757" t="s">
        <v>107</v>
      </c>
      <c r="K757" t="s">
        <v>108</v>
      </c>
      <c r="L757">
        <v>1397451600</v>
      </c>
      <c r="M757" s="8">
        <f>(((L757/60)/60)/124) + DATE(1970,1,1)</f>
        <v>28699.491935483871</v>
      </c>
      <c r="N757">
        <v>1398056400</v>
      </c>
      <c r="O757" s="8">
        <f>(((N757/60)/60)/124) + DATE(1970,1,1)</f>
        <v>28700.846774193549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">
      <c r="A758">
        <v>772</v>
      </c>
      <c r="B758" t="s">
        <v>1579</v>
      </c>
      <c r="C758" s="3" t="s">
        <v>1580</v>
      </c>
      <c r="D758">
        <v>149600</v>
      </c>
      <c r="E758">
        <v>169586</v>
      </c>
      <c r="F758" s="4" t="s">
        <v>20</v>
      </c>
      <c r="G758" s="4">
        <f>ROUND((E758/D758*100),0)</f>
        <v>113</v>
      </c>
      <c r="H758">
        <v>5139</v>
      </c>
      <c r="I758">
        <f>IF(G758=0,0,ROUND((E758/H758),2))</f>
        <v>33</v>
      </c>
      <c r="J758" t="s">
        <v>21</v>
      </c>
      <c r="K758" t="s">
        <v>22</v>
      </c>
      <c r="L758">
        <v>1549692000</v>
      </c>
      <c r="M758" s="8">
        <f>(((L758/60)/60)/124) + DATE(1970,1,1)</f>
        <v>29040.532258064515</v>
      </c>
      <c r="N758">
        <v>1550037600</v>
      </c>
      <c r="O758" s="8">
        <f>(((N758/60)/60)/124) + DATE(1970,1,1)</f>
        <v>29041.306451612902</v>
      </c>
      <c r="P758" t="b">
        <v>0</v>
      </c>
      <c r="Q758" t="b">
        <v>0</v>
      </c>
      <c r="R758" t="s">
        <v>60</v>
      </c>
      <c r="S758" t="s">
        <v>2035</v>
      </c>
      <c r="T758" t="s">
        <v>2045</v>
      </c>
    </row>
    <row r="759" spans="1:20" x14ac:dyDescent="0.3">
      <c r="A759">
        <v>293</v>
      </c>
      <c r="B759" t="s">
        <v>638</v>
      </c>
      <c r="C759" s="3" t="s">
        <v>639</v>
      </c>
      <c r="D759">
        <v>6500</v>
      </c>
      <c r="E759">
        <v>1065</v>
      </c>
      <c r="F759" s="4" t="s">
        <v>74</v>
      </c>
      <c r="G759" s="4">
        <f>ROUND((E759/D759*100),0)</f>
        <v>16</v>
      </c>
      <c r="H759">
        <v>32</v>
      </c>
      <c r="I759">
        <f>IF(G759=0,0,ROUND((E759/H759),2))</f>
        <v>33.28</v>
      </c>
      <c r="J759" t="s">
        <v>107</v>
      </c>
      <c r="K759" t="s">
        <v>108</v>
      </c>
      <c r="L759">
        <v>1286254800</v>
      </c>
      <c r="M759" s="8">
        <f>(((L759/60)/60)/124) + DATE(1970,1,1)</f>
        <v>28450.395161290322</v>
      </c>
      <c r="N759">
        <v>1287032400</v>
      </c>
      <c r="O759" s="8">
        <f>(((N759/60)/60)/124) + DATE(1970,1,1)</f>
        <v>28452.137096774193</v>
      </c>
      <c r="P759" t="b">
        <v>0</v>
      </c>
      <c r="Q759" t="b">
        <v>0</v>
      </c>
      <c r="R759" t="s">
        <v>33</v>
      </c>
      <c r="S759" t="s">
        <v>2039</v>
      </c>
      <c r="T759" t="s">
        <v>2040</v>
      </c>
    </row>
    <row r="760" spans="1:20" x14ac:dyDescent="0.3">
      <c r="A760">
        <v>773</v>
      </c>
      <c r="B760" t="s">
        <v>1581</v>
      </c>
      <c r="C760" s="3" t="s">
        <v>1582</v>
      </c>
      <c r="D760">
        <v>53100</v>
      </c>
      <c r="E760">
        <v>101185</v>
      </c>
      <c r="F760" s="4" t="s">
        <v>20</v>
      </c>
      <c r="G760" s="4">
        <f>ROUND((E760/D760*100),0)</f>
        <v>191</v>
      </c>
      <c r="H760">
        <v>2353</v>
      </c>
      <c r="I760">
        <f>IF(G760=0,0,ROUND((E760/H760),2))</f>
        <v>43</v>
      </c>
      <c r="J760" t="s">
        <v>21</v>
      </c>
      <c r="K760" t="s">
        <v>22</v>
      </c>
      <c r="L760">
        <v>1492059600</v>
      </c>
      <c r="M760" s="8">
        <f>(((L760/60)/60)/124) + DATE(1970,1,1)</f>
        <v>28911.427419354837</v>
      </c>
      <c r="N760">
        <v>1492923600</v>
      </c>
      <c r="O760" s="8">
        <f>(((N760/60)/60)/124) + DATE(1970,1,1)</f>
        <v>28913.362903225807</v>
      </c>
      <c r="P760" t="b">
        <v>0</v>
      </c>
      <c r="Q760" t="b">
        <v>0</v>
      </c>
      <c r="R760" t="s">
        <v>33</v>
      </c>
      <c r="S760" t="s">
        <v>2039</v>
      </c>
      <c r="T760" t="s">
        <v>2040</v>
      </c>
    </row>
    <row r="761" spans="1:20" x14ac:dyDescent="0.3">
      <c r="A761">
        <v>774</v>
      </c>
      <c r="B761" t="s">
        <v>1583</v>
      </c>
      <c r="C761" s="3" t="s">
        <v>1584</v>
      </c>
      <c r="D761">
        <v>5000</v>
      </c>
      <c r="E761">
        <v>6775</v>
      </c>
      <c r="F761" s="4" t="s">
        <v>20</v>
      </c>
      <c r="G761" s="4">
        <f>ROUND((E761/D761*100),0)</f>
        <v>136</v>
      </c>
      <c r="H761">
        <v>78</v>
      </c>
      <c r="I761">
        <f>IF(G761=0,0,ROUND((E761/H761),2))</f>
        <v>86.86</v>
      </c>
      <c r="J761" t="s">
        <v>107</v>
      </c>
      <c r="K761" t="s">
        <v>108</v>
      </c>
      <c r="L761">
        <v>1463979600</v>
      </c>
      <c r="M761" s="8">
        <f>(((L761/60)/60)/124) + DATE(1970,1,1)</f>
        <v>28848.524193548386</v>
      </c>
      <c r="N761">
        <v>1467522000</v>
      </c>
      <c r="O761" s="8">
        <f>(((N761/60)/60)/124) + DATE(1970,1,1)</f>
        <v>28856.459677419356</v>
      </c>
      <c r="P761" t="b">
        <v>0</v>
      </c>
      <c r="Q761" t="b">
        <v>0</v>
      </c>
      <c r="R761" t="s">
        <v>28</v>
      </c>
      <c r="S761" t="s">
        <v>2037</v>
      </c>
      <c r="T761" t="s">
        <v>2038</v>
      </c>
    </row>
    <row r="762" spans="1:20" x14ac:dyDescent="0.3">
      <c r="A762">
        <v>778</v>
      </c>
      <c r="B762" t="s">
        <v>1591</v>
      </c>
      <c r="C762" s="3" t="s">
        <v>1592</v>
      </c>
      <c r="D762">
        <v>1300</v>
      </c>
      <c r="E762">
        <v>10243</v>
      </c>
      <c r="F762" s="4" t="s">
        <v>20</v>
      </c>
      <c r="G762" s="4">
        <f>ROUND((E762/D762*100),0)</f>
        <v>788</v>
      </c>
      <c r="H762">
        <v>174</v>
      </c>
      <c r="I762">
        <f>IF(G762=0,0,ROUND((E762/H762),2))</f>
        <v>58.87</v>
      </c>
      <c r="J762" t="s">
        <v>98</v>
      </c>
      <c r="K762" t="s">
        <v>99</v>
      </c>
      <c r="L762">
        <v>1313211600</v>
      </c>
      <c r="M762" s="8">
        <f>(((L762/60)/60)/124) + DATE(1970,1,1)</f>
        <v>28510.782258064515</v>
      </c>
      <c r="N762">
        <v>1313643600</v>
      </c>
      <c r="O762" s="8">
        <f>(((N762/60)/60)/124) + DATE(1970,1,1)</f>
        <v>28511.75</v>
      </c>
      <c r="P762" t="b">
        <v>0</v>
      </c>
      <c r="Q762" t="b">
        <v>0</v>
      </c>
      <c r="R762" t="s">
        <v>71</v>
      </c>
      <c r="S762" t="s">
        <v>2041</v>
      </c>
      <c r="T762" t="s">
        <v>2049</v>
      </c>
    </row>
    <row r="763" spans="1:20" x14ac:dyDescent="0.3">
      <c r="A763">
        <v>739</v>
      </c>
      <c r="B763" t="s">
        <v>1515</v>
      </c>
      <c r="C763" s="3" t="s">
        <v>1516</v>
      </c>
      <c r="D763">
        <v>10000</v>
      </c>
      <c r="E763">
        <v>6100</v>
      </c>
      <c r="F763" s="4" t="s">
        <v>14</v>
      </c>
      <c r="G763" s="4">
        <f>ROUND((E763/D763*100),0)</f>
        <v>61</v>
      </c>
      <c r="H763">
        <v>191</v>
      </c>
      <c r="I763">
        <f>IF(G763=0,0,ROUND((E763/H763),2))</f>
        <v>31.94</v>
      </c>
      <c r="J763" t="s">
        <v>21</v>
      </c>
      <c r="K763" t="s">
        <v>22</v>
      </c>
      <c r="L763">
        <v>1340946000</v>
      </c>
      <c r="M763" s="8">
        <f>(((L763/60)/60)/124) + DATE(1970,1,1)</f>
        <v>28572.91129032258</v>
      </c>
      <c r="N763">
        <v>1341032400</v>
      </c>
      <c r="O763" s="8">
        <f>(((N763/60)/60)/124) + DATE(1970,1,1)</f>
        <v>28573.104838709678</v>
      </c>
      <c r="P763" t="b">
        <v>0</v>
      </c>
      <c r="Q763" t="b">
        <v>0</v>
      </c>
      <c r="R763" t="s">
        <v>60</v>
      </c>
      <c r="S763" t="s">
        <v>2035</v>
      </c>
      <c r="T763" t="s">
        <v>2045</v>
      </c>
    </row>
    <row r="764" spans="1:20" ht="31.2" x14ac:dyDescent="0.3">
      <c r="A764">
        <v>740</v>
      </c>
      <c r="B764" t="s">
        <v>1517</v>
      </c>
      <c r="C764" s="3" t="s">
        <v>1518</v>
      </c>
      <c r="D764">
        <v>5300</v>
      </c>
      <c r="E764">
        <v>1592</v>
      </c>
      <c r="F764" s="4" t="s">
        <v>14</v>
      </c>
      <c r="G764" s="4">
        <f>ROUND((E764/D764*100),0)</f>
        <v>30</v>
      </c>
      <c r="H764">
        <v>16</v>
      </c>
      <c r="I764">
        <f>IF(G764=0,0,ROUND((E764/H764),2))</f>
        <v>99.5</v>
      </c>
      <c r="J764" t="s">
        <v>21</v>
      </c>
      <c r="K764" t="s">
        <v>22</v>
      </c>
      <c r="L764">
        <v>1486101600</v>
      </c>
      <c r="M764" s="8">
        <f>(((L764/60)/60)/124) + DATE(1970,1,1)</f>
        <v>28898.080645161292</v>
      </c>
      <c r="N764">
        <v>1486360800</v>
      </c>
      <c r="O764" s="8">
        <f>(((N764/60)/60)/124) + DATE(1970,1,1)</f>
        <v>28898.66129032258</v>
      </c>
      <c r="P764" t="b">
        <v>0</v>
      </c>
      <c r="Q764" t="b">
        <v>0</v>
      </c>
      <c r="R764" t="s">
        <v>33</v>
      </c>
      <c r="S764" t="s">
        <v>2039</v>
      </c>
      <c r="T764" t="s">
        <v>2040</v>
      </c>
    </row>
    <row r="765" spans="1:20" ht="31.2" x14ac:dyDescent="0.3">
      <c r="A765">
        <v>743</v>
      </c>
      <c r="B765" t="s">
        <v>1522</v>
      </c>
      <c r="C765" s="3" t="s">
        <v>1523</v>
      </c>
      <c r="D765">
        <v>3900</v>
      </c>
      <c r="E765">
        <v>504</v>
      </c>
      <c r="F765" s="4" t="s">
        <v>14</v>
      </c>
      <c r="G765" s="4">
        <f>ROUND((E765/D765*100),0)</f>
        <v>13</v>
      </c>
      <c r="H765">
        <v>17</v>
      </c>
      <c r="I765">
        <f>IF(G765=0,0,ROUND((E765/H765),2))</f>
        <v>29.65</v>
      </c>
      <c r="J765" t="s">
        <v>21</v>
      </c>
      <c r="K765" t="s">
        <v>22</v>
      </c>
      <c r="L765">
        <v>1445403600</v>
      </c>
      <c r="M765" s="8">
        <f>(((L765/60)/60)/124) + DATE(1970,1,1)</f>
        <v>28806.91129032258</v>
      </c>
      <c r="N765">
        <v>1445922000</v>
      </c>
      <c r="O765" s="8">
        <f>(((N765/60)/60)/124) + DATE(1970,1,1)</f>
        <v>28808.072580645163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x14ac:dyDescent="0.3">
      <c r="A766">
        <v>413</v>
      </c>
      <c r="B766" t="s">
        <v>876</v>
      </c>
      <c r="C766" s="3" t="s">
        <v>877</v>
      </c>
      <c r="D766">
        <v>189500</v>
      </c>
      <c r="E766">
        <v>117628</v>
      </c>
      <c r="F766" s="4" t="s">
        <v>47</v>
      </c>
      <c r="G766" s="4">
        <f>ROUND((E766/D766*100),0)</f>
        <v>62</v>
      </c>
      <c r="H766">
        <v>1089</v>
      </c>
      <c r="I766">
        <f>IF(G766=0,0,ROUND((E766/H766),2))</f>
        <v>108.01</v>
      </c>
      <c r="J766" t="s">
        <v>21</v>
      </c>
      <c r="K766" t="s">
        <v>22</v>
      </c>
      <c r="L766">
        <v>1543298400</v>
      </c>
      <c r="M766" s="8">
        <f>(((L766/60)/60)/124) + DATE(1970,1,1)</f>
        <v>29026.209677419356</v>
      </c>
      <c r="N766">
        <v>1545631200</v>
      </c>
      <c r="O766" s="8">
        <f>(((N766/60)/60)/124) + DATE(1970,1,1)</f>
        <v>29031.43548387097</v>
      </c>
      <c r="P766" t="b">
        <v>0</v>
      </c>
      <c r="Q766" t="b">
        <v>0</v>
      </c>
      <c r="R766" t="s">
        <v>71</v>
      </c>
      <c r="S766" t="s">
        <v>2041</v>
      </c>
      <c r="T766" t="s">
        <v>2049</v>
      </c>
    </row>
    <row r="767" spans="1:20" ht="31.2" x14ac:dyDescent="0.3">
      <c r="A767">
        <v>780</v>
      </c>
      <c r="B767" t="s">
        <v>1595</v>
      </c>
      <c r="C767" s="3" t="s">
        <v>1596</v>
      </c>
      <c r="D767">
        <v>5100</v>
      </c>
      <c r="E767">
        <v>5421</v>
      </c>
      <c r="F767" s="4" t="s">
        <v>20</v>
      </c>
      <c r="G767" s="4">
        <f>ROUND((E767/D767*100),0)</f>
        <v>106</v>
      </c>
      <c r="H767">
        <v>164</v>
      </c>
      <c r="I767">
        <f>IF(G767=0,0,ROUND((E767/H767),2))</f>
        <v>33.049999999999997</v>
      </c>
      <c r="J767" t="s">
        <v>21</v>
      </c>
      <c r="K767" t="s">
        <v>22</v>
      </c>
      <c r="L767">
        <v>1469163600</v>
      </c>
      <c r="M767" s="8">
        <f>(((L767/60)/60)/124) + DATE(1970,1,1)</f>
        <v>28860.137096774193</v>
      </c>
      <c r="N767">
        <v>1470805200</v>
      </c>
      <c r="O767" s="8">
        <f>(((N767/60)/60)/124) + DATE(1970,1,1)</f>
        <v>28863.81451612903</v>
      </c>
      <c r="P767" t="b">
        <v>0</v>
      </c>
      <c r="Q767" t="b">
        <v>1</v>
      </c>
      <c r="R767" t="s">
        <v>53</v>
      </c>
      <c r="S767" t="s">
        <v>2041</v>
      </c>
      <c r="T767" t="s">
        <v>2044</v>
      </c>
    </row>
    <row r="768" spans="1:20" ht="31.2" x14ac:dyDescent="0.3">
      <c r="A768">
        <v>745</v>
      </c>
      <c r="B768" t="s">
        <v>1526</v>
      </c>
      <c r="C768" s="3" t="s">
        <v>1527</v>
      </c>
      <c r="D768">
        <v>6900</v>
      </c>
      <c r="E768">
        <v>2091</v>
      </c>
      <c r="F768" s="4" t="s">
        <v>14</v>
      </c>
      <c r="G768" s="4">
        <f>ROUND((E768/D768*100),0)</f>
        <v>30</v>
      </c>
      <c r="H768">
        <v>34</v>
      </c>
      <c r="I768">
        <f>IF(G768=0,0,ROUND((E768/H768),2))</f>
        <v>61.5</v>
      </c>
      <c r="J768" t="s">
        <v>21</v>
      </c>
      <c r="K768" t="s">
        <v>22</v>
      </c>
      <c r="L768">
        <v>1275195600</v>
      </c>
      <c r="M768" s="8">
        <f>(((L768/60)/60)/124) + DATE(1970,1,1)</f>
        <v>28425.620967741936</v>
      </c>
      <c r="N768">
        <v>1277528400</v>
      </c>
      <c r="O768" s="8">
        <f>(((N768/60)/60)/124) + DATE(1970,1,1)</f>
        <v>28430.846774193549</v>
      </c>
      <c r="P768" t="b">
        <v>0</v>
      </c>
      <c r="Q768" t="b">
        <v>0</v>
      </c>
      <c r="R768" t="s">
        <v>65</v>
      </c>
      <c r="S768" t="s">
        <v>2037</v>
      </c>
      <c r="T768" t="s">
        <v>2046</v>
      </c>
    </row>
    <row r="769" spans="1:20" x14ac:dyDescent="0.3">
      <c r="A769">
        <v>782</v>
      </c>
      <c r="B769" t="s">
        <v>1599</v>
      </c>
      <c r="C769" s="3" t="s">
        <v>1600</v>
      </c>
      <c r="D769">
        <v>5100</v>
      </c>
      <c r="E769">
        <v>10981</v>
      </c>
      <c r="F769" s="4" t="s">
        <v>20</v>
      </c>
      <c r="G769" s="4">
        <f>ROUND((E769/D769*100),0)</f>
        <v>215</v>
      </c>
      <c r="H769">
        <v>161</v>
      </c>
      <c r="I769">
        <f>IF(G769=0,0,ROUND((E769/H769),2))</f>
        <v>68.2</v>
      </c>
      <c r="J769" t="s">
        <v>21</v>
      </c>
      <c r="K769" t="s">
        <v>22</v>
      </c>
      <c r="L769">
        <v>1298959200</v>
      </c>
      <c r="M769" s="8">
        <f>(((L769/60)/60)/124) + DATE(1970,1,1)</f>
        <v>28478.854838709678</v>
      </c>
      <c r="N769">
        <v>1301374800</v>
      </c>
      <c r="O769" s="8">
        <f>(((N769/60)/60)/124) + DATE(1970,1,1)</f>
        <v>28484.266129032258</v>
      </c>
      <c r="P769" t="b">
        <v>0</v>
      </c>
      <c r="Q769" t="b">
        <v>1</v>
      </c>
      <c r="R769" t="s">
        <v>71</v>
      </c>
      <c r="S769" t="s">
        <v>2041</v>
      </c>
      <c r="T769" t="s">
        <v>2049</v>
      </c>
    </row>
    <row r="770" spans="1:20" x14ac:dyDescent="0.3">
      <c r="A770">
        <v>783</v>
      </c>
      <c r="B770" t="s">
        <v>1601</v>
      </c>
      <c r="C770" s="3" t="s">
        <v>1602</v>
      </c>
      <c r="D770">
        <v>7400</v>
      </c>
      <c r="E770">
        <v>10451</v>
      </c>
      <c r="F770" s="4" t="s">
        <v>20</v>
      </c>
      <c r="G770" s="4">
        <f>ROUND((E770/D770*100),0)</f>
        <v>141</v>
      </c>
      <c r="H770">
        <v>138</v>
      </c>
      <c r="I770">
        <f>IF(G770=0,0,ROUND((E770/H770),2))</f>
        <v>75.73</v>
      </c>
      <c r="J770" t="s">
        <v>21</v>
      </c>
      <c r="K770" t="s">
        <v>22</v>
      </c>
      <c r="L770">
        <v>1387260000</v>
      </c>
      <c r="M770" s="8">
        <f>(((L770/60)/60)/124) + DATE(1970,1,1)</f>
        <v>28676.66129032258</v>
      </c>
      <c r="N770">
        <v>1387864800</v>
      </c>
      <c r="O770" s="8">
        <f>(((N770/60)/60)/124) + DATE(1970,1,1)</f>
        <v>28678.016129032258</v>
      </c>
      <c r="P770" t="b">
        <v>0</v>
      </c>
      <c r="Q770" t="b">
        <v>0</v>
      </c>
      <c r="R770" t="s">
        <v>23</v>
      </c>
      <c r="S770" t="s">
        <v>2035</v>
      </c>
      <c r="T770" t="s">
        <v>2036</v>
      </c>
    </row>
    <row r="771" spans="1:20" x14ac:dyDescent="0.3">
      <c r="A771">
        <v>784</v>
      </c>
      <c r="B771" t="s">
        <v>1603</v>
      </c>
      <c r="C771" s="3" t="s">
        <v>1604</v>
      </c>
      <c r="D771">
        <v>88900</v>
      </c>
      <c r="E771">
        <v>102535</v>
      </c>
      <c r="F771" s="4" t="s">
        <v>20</v>
      </c>
      <c r="G771" s="4">
        <f>ROUND((E771/D771*100),0)</f>
        <v>115</v>
      </c>
      <c r="H771">
        <v>3308</v>
      </c>
      <c r="I771">
        <f>IF(G771=0,0,ROUND((E771/H771),2))</f>
        <v>31</v>
      </c>
      <c r="J771" t="s">
        <v>21</v>
      </c>
      <c r="K771" t="s">
        <v>22</v>
      </c>
      <c r="L771">
        <v>1457244000</v>
      </c>
      <c r="M771" s="8">
        <f>(((L771/60)/60)/124) + DATE(1970,1,1)</f>
        <v>28833.43548387097</v>
      </c>
      <c r="N771">
        <v>1458190800</v>
      </c>
      <c r="O771" s="8">
        <f>(((N771/60)/60)/124) + DATE(1970,1,1)</f>
        <v>28835.556451612902</v>
      </c>
      <c r="P771" t="b">
        <v>0</v>
      </c>
      <c r="Q771" t="b">
        <v>0</v>
      </c>
      <c r="R771" t="s">
        <v>28</v>
      </c>
      <c r="S771" t="s">
        <v>2037</v>
      </c>
      <c r="T771" t="s">
        <v>2038</v>
      </c>
    </row>
    <row r="772" spans="1:20" x14ac:dyDescent="0.3">
      <c r="A772">
        <v>674</v>
      </c>
      <c r="B772" t="s">
        <v>1388</v>
      </c>
      <c r="C772" s="3" t="s">
        <v>1389</v>
      </c>
      <c r="D772">
        <v>170700</v>
      </c>
      <c r="E772">
        <v>57250</v>
      </c>
      <c r="F772" s="4" t="s">
        <v>74</v>
      </c>
      <c r="G772" s="4">
        <f>ROUND((E772/D772*100),0)</f>
        <v>34</v>
      </c>
      <c r="H772">
        <v>1218</v>
      </c>
      <c r="I772">
        <f>IF(G772=0,0,ROUND((E772/H772),2))</f>
        <v>47</v>
      </c>
      <c r="J772" t="s">
        <v>21</v>
      </c>
      <c r="K772" t="s">
        <v>22</v>
      </c>
      <c r="L772">
        <v>1313730000</v>
      </c>
      <c r="M772" s="8">
        <f>(((L772/60)/60)/124) + DATE(1970,1,1)</f>
        <v>28511.943548387098</v>
      </c>
      <c r="N772">
        <v>1317790800</v>
      </c>
      <c r="O772" s="8">
        <f>(((N772/60)/60)/124) + DATE(1970,1,1)</f>
        <v>28521.040322580644</v>
      </c>
      <c r="P772" t="b">
        <v>0</v>
      </c>
      <c r="Q772" t="b">
        <v>0</v>
      </c>
      <c r="R772" t="s">
        <v>122</v>
      </c>
      <c r="S772" t="s">
        <v>2054</v>
      </c>
      <c r="T772" t="s">
        <v>2055</v>
      </c>
    </row>
    <row r="773" spans="1:20" x14ac:dyDescent="0.3">
      <c r="A773">
        <v>514</v>
      </c>
      <c r="B773" t="s">
        <v>1074</v>
      </c>
      <c r="C773" s="3" t="s">
        <v>1075</v>
      </c>
      <c r="D773">
        <v>138700</v>
      </c>
      <c r="E773">
        <v>31123</v>
      </c>
      <c r="F773" s="4" t="s">
        <v>74</v>
      </c>
      <c r="G773" s="4">
        <f>ROUND((E773/D773*100),0)</f>
        <v>22</v>
      </c>
      <c r="H773">
        <v>528</v>
      </c>
      <c r="I773">
        <f>IF(G773=0,0,ROUND((E773/H773),2))</f>
        <v>58.95</v>
      </c>
      <c r="J773" t="s">
        <v>98</v>
      </c>
      <c r="K773" t="s">
        <v>99</v>
      </c>
      <c r="L773">
        <v>1386309600</v>
      </c>
      <c r="M773" s="8">
        <f>(((L773/60)/60)/124) + DATE(1970,1,1)</f>
        <v>28674.532258064515</v>
      </c>
      <c r="N773">
        <v>1386741600</v>
      </c>
      <c r="O773" s="8">
        <f>(((N773/60)/60)/124) + DATE(1970,1,1)</f>
        <v>28675.5</v>
      </c>
      <c r="P773" t="b">
        <v>0</v>
      </c>
      <c r="Q773" t="b">
        <v>1</v>
      </c>
      <c r="R773" t="s">
        <v>23</v>
      </c>
      <c r="S773" t="s">
        <v>2035</v>
      </c>
      <c r="T773" t="s">
        <v>2036</v>
      </c>
    </row>
    <row r="774" spans="1:20" ht="31.2" x14ac:dyDescent="0.3">
      <c r="A774">
        <v>750</v>
      </c>
      <c r="B774" t="s">
        <v>1536</v>
      </c>
      <c r="C774" s="3" t="s">
        <v>1537</v>
      </c>
      <c r="D774">
        <v>100</v>
      </c>
      <c r="E774">
        <v>1</v>
      </c>
      <c r="F774" s="4" t="s">
        <v>14</v>
      </c>
      <c r="G774" s="4">
        <f>ROUND((E774/D774*100),0)</f>
        <v>1</v>
      </c>
      <c r="H774">
        <v>1</v>
      </c>
      <c r="I774">
        <f>IF(G774=0,0,ROUND((E774/H774),2))</f>
        <v>1</v>
      </c>
      <c r="J774" t="s">
        <v>40</v>
      </c>
      <c r="K774" t="s">
        <v>41</v>
      </c>
      <c r="L774">
        <v>1277960400</v>
      </c>
      <c r="M774" s="8">
        <f>(((L774/60)/60)/124) + DATE(1970,1,1)</f>
        <v>28431.81451612903</v>
      </c>
      <c r="N774">
        <v>1280120400</v>
      </c>
      <c r="O774" s="8">
        <f>(((N774/60)/60)/124) + DATE(1970,1,1)</f>
        <v>28436.653225806451</v>
      </c>
      <c r="P774" t="b">
        <v>0</v>
      </c>
      <c r="Q774" t="b">
        <v>0</v>
      </c>
      <c r="R774" t="s">
        <v>50</v>
      </c>
      <c r="S774" t="s">
        <v>2035</v>
      </c>
      <c r="T774" t="s">
        <v>2043</v>
      </c>
    </row>
    <row r="775" spans="1:20" ht="31.2" x14ac:dyDescent="0.3">
      <c r="A775">
        <v>785</v>
      </c>
      <c r="B775" t="s">
        <v>1605</v>
      </c>
      <c r="C775" s="3" t="s">
        <v>1606</v>
      </c>
      <c r="D775">
        <v>6700</v>
      </c>
      <c r="E775">
        <v>12939</v>
      </c>
      <c r="F775" s="4" t="s">
        <v>20</v>
      </c>
      <c r="G775" s="4">
        <f>ROUND((E775/D775*100),0)</f>
        <v>193</v>
      </c>
      <c r="H775">
        <v>127</v>
      </c>
      <c r="I775">
        <f>IF(G775=0,0,ROUND((E775/H775),2))</f>
        <v>101.88</v>
      </c>
      <c r="J775" t="s">
        <v>26</v>
      </c>
      <c r="K775" t="s">
        <v>27</v>
      </c>
      <c r="L775">
        <v>1556341200</v>
      </c>
      <c r="M775" s="8">
        <f>(((L775/60)/60)/124) + DATE(1970,1,1)</f>
        <v>29055.427419354837</v>
      </c>
      <c r="N775">
        <v>1559278800</v>
      </c>
      <c r="O775" s="8">
        <f>(((N775/60)/60)/124) + DATE(1970,1,1)</f>
        <v>29062.008064516129</v>
      </c>
      <c r="P775" t="b">
        <v>0</v>
      </c>
      <c r="Q775" t="b">
        <v>1</v>
      </c>
      <c r="R775" t="s">
        <v>71</v>
      </c>
      <c r="S775" t="s">
        <v>2041</v>
      </c>
      <c r="T775" t="s">
        <v>2049</v>
      </c>
    </row>
    <row r="776" spans="1:20" x14ac:dyDescent="0.3">
      <c r="A776">
        <v>786</v>
      </c>
      <c r="B776" t="s">
        <v>1607</v>
      </c>
      <c r="C776" s="3" t="s">
        <v>1608</v>
      </c>
      <c r="D776">
        <v>1500</v>
      </c>
      <c r="E776">
        <v>10946</v>
      </c>
      <c r="F776" s="4" t="s">
        <v>20</v>
      </c>
      <c r="G776" s="4">
        <f>ROUND((E776/D776*100),0)</f>
        <v>730</v>
      </c>
      <c r="H776">
        <v>207</v>
      </c>
      <c r="I776">
        <f>IF(G776=0,0,ROUND((E776/H776),2))</f>
        <v>52.88</v>
      </c>
      <c r="J776" t="s">
        <v>107</v>
      </c>
      <c r="K776" t="s">
        <v>108</v>
      </c>
      <c r="L776">
        <v>1522126800</v>
      </c>
      <c r="M776" s="8">
        <f>(((L776/60)/60)/124) + DATE(1970,1,1)</f>
        <v>28978.782258064515</v>
      </c>
      <c r="N776">
        <v>1522731600</v>
      </c>
      <c r="O776" s="8">
        <f>(((N776/60)/60)/124) + DATE(1970,1,1)</f>
        <v>28980.137096774193</v>
      </c>
      <c r="P776" t="b">
        <v>0</v>
      </c>
      <c r="Q776" t="b">
        <v>1</v>
      </c>
      <c r="R776" t="s">
        <v>159</v>
      </c>
      <c r="S776" t="s">
        <v>2035</v>
      </c>
      <c r="T776" t="s">
        <v>2058</v>
      </c>
    </row>
    <row r="777" spans="1:20" ht="31.2" x14ac:dyDescent="0.3">
      <c r="A777">
        <v>759</v>
      </c>
      <c r="B777" t="s">
        <v>1554</v>
      </c>
      <c r="C777" s="3" t="s">
        <v>1555</v>
      </c>
      <c r="D777">
        <v>167500</v>
      </c>
      <c r="E777">
        <v>114615</v>
      </c>
      <c r="F777" s="4" t="s">
        <v>14</v>
      </c>
      <c r="G777" s="4">
        <f>ROUND((E777/D777*100),0)</f>
        <v>68</v>
      </c>
      <c r="H777">
        <v>1274</v>
      </c>
      <c r="I777">
        <f>IF(G777=0,0,ROUND((E777/H777),2))</f>
        <v>89.96</v>
      </c>
      <c r="J777" t="s">
        <v>21</v>
      </c>
      <c r="K777" t="s">
        <v>22</v>
      </c>
      <c r="L777">
        <v>1517810400</v>
      </c>
      <c r="M777" s="8">
        <f>(((L777/60)/60)/124) + DATE(1970,1,1)</f>
        <v>28969.112903225807</v>
      </c>
      <c r="N777">
        <v>1520402400</v>
      </c>
      <c r="O777" s="8">
        <f>(((N777/60)/60)/124) + DATE(1970,1,1)</f>
        <v>28974.919354838708</v>
      </c>
      <c r="P777" t="b">
        <v>0</v>
      </c>
      <c r="Q777" t="b">
        <v>0</v>
      </c>
      <c r="R777" t="s">
        <v>50</v>
      </c>
      <c r="S777" t="s">
        <v>2035</v>
      </c>
      <c r="T777" t="s">
        <v>2043</v>
      </c>
    </row>
    <row r="778" spans="1:20" x14ac:dyDescent="0.3">
      <c r="A778">
        <v>760</v>
      </c>
      <c r="B778" t="s">
        <v>1556</v>
      </c>
      <c r="C778" s="3" t="s">
        <v>1557</v>
      </c>
      <c r="D778">
        <v>48300</v>
      </c>
      <c r="E778">
        <v>16592</v>
      </c>
      <c r="F778" s="4" t="s">
        <v>14</v>
      </c>
      <c r="G778" s="4">
        <f>ROUND((E778/D778*100),0)</f>
        <v>34</v>
      </c>
      <c r="H778">
        <v>210</v>
      </c>
      <c r="I778">
        <f>IF(G778=0,0,ROUND((E778/H778),2))</f>
        <v>79.010000000000005</v>
      </c>
      <c r="J778" t="s">
        <v>107</v>
      </c>
      <c r="K778" t="s">
        <v>108</v>
      </c>
      <c r="L778">
        <v>1564635600</v>
      </c>
      <c r="M778" s="8">
        <f>(((L778/60)/60)/124) + DATE(1970,1,1)</f>
        <v>29074.008064516129</v>
      </c>
      <c r="N778">
        <v>1567141200</v>
      </c>
      <c r="O778" s="8">
        <f>(((N778/60)/60)/124) + DATE(1970,1,1)</f>
        <v>29079.620967741936</v>
      </c>
      <c r="P778" t="b">
        <v>0</v>
      </c>
      <c r="Q778" t="b">
        <v>1</v>
      </c>
      <c r="R778" t="s">
        <v>89</v>
      </c>
      <c r="S778" t="s">
        <v>2050</v>
      </c>
      <c r="T778" t="s">
        <v>2051</v>
      </c>
    </row>
    <row r="779" spans="1:20" ht="31.2" x14ac:dyDescent="0.3">
      <c r="A779">
        <v>766</v>
      </c>
      <c r="B779" t="s">
        <v>1567</v>
      </c>
      <c r="C779" s="3" t="s">
        <v>1568</v>
      </c>
      <c r="D779">
        <v>43800</v>
      </c>
      <c r="E779">
        <v>13653</v>
      </c>
      <c r="F779" s="4" t="s">
        <v>14</v>
      </c>
      <c r="G779" s="4">
        <f>ROUND((E779/D779*100),0)</f>
        <v>31</v>
      </c>
      <c r="H779">
        <v>248</v>
      </c>
      <c r="I779">
        <f>IF(G779=0,0,ROUND((E779/H779),2))</f>
        <v>55.05</v>
      </c>
      <c r="J779" t="s">
        <v>26</v>
      </c>
      <c r="K779" t="s">
        <v>27</v>
      </c>
      <c r="L779">
        <v>1537333200</v>
      </c>
      <c r="M779" s="8">
        <f>(((L779/60)/60)/124) + DATE(1970,1,1)</f>
        <v>29012.846774193549</v>
      </c>
      <c r="N779">
        <v>1537419600</v>
      </c>
      <c r="O779" s="8">
        <f>(((N779/60)/60)/124) + DATE(1970,1,1)</f>
        <v>29013.040322580644</v>
      </c>
      <c r="P779" t="b">
        <v>0</v>
      </c>
      <c r="Q779" t="b">
        <v>0</v>
      </c>
      <c r="R779" t="s">
        <v>474</v>
      </c>
      <c r="S779" t="s">
        <v>2041</v>
      </c>
      <c r="T779" t="s">
        <v>2063</v>
      </c>
    </row>
    <row r="780" spans="1:20" x14ac:dyDescent="0.3">
      <c r="A780">
        <v>793</v>
      </c>
      <c r="B780" t="s">
        <v>1621</v>
      </c>
      <c r="C780" s="3" t="s">
        <v>1622</v>
      </c>
      <c r="D780">
        <v>1100</v>
      </c>
      <c r="E780">
        <v>13045</v>
      </c>
      <c r="F780" s="4" t="s">
        <v>20</v>
      </c>
      <c r="G780" s="4">
        <f>ROUND((E780/D780*100),0)</f>
        <v>1186</v>
      </c>
      <c r="H780">
        <v>181</v>
      </c>
      <c r="I780">
        <f>IF(G780=0,0,ROUND((E780/H780),2))</f>
        <v>72.069999999999993</v>
      </c>
      <c r="J780" t="s">
        <v>98</v>
      </c>
      <c r="K780" t="s">
        <v>99</v>
      </c>
      <c r="L780">
        <v>1372136400</v>
      </c>
      <c r="M780" s="8">
        <f>(((L780/60)/60)/124) + DATE(1970,1,1)</f>
        <v>28642.782258064515</v>
      </c>
      <c r="N780">
        <v>1372482000</v>
      </c>
      <c r="O780" s="8">
        <f>(((N780/60)/60)/124) + DATE(1970,1,1)</f>
        <v>28643.556451612902</v>
      </c>
      <c r="P780" t="b">
        <v>0</v>
      </c>
      <c r="Q780" t="b">
        <v>0</v>
      </c>
      <c r="R780" t="s">
        <v>68</v>
      </c>
      <c r="S780" t="s">
        <v>2047</v>
      </c>
      <c r="T780" t="s">
        <v>2048</v>
      </c>
    </row>
    <row r="781" spans="1:20" x14ac:dyDescent="0.3">
      <c r="A781">
        <v>767</v>
      </c>
      <c r="B781" t="s">
        <v>1569</v>
      </c>
      <c r="C781" s="3" t="s">
        <v>1570</v>
      </c>
      <c r="D781">
        <v>97200</v>
      </c>
      <c r="E781">
        <v>55372</v>
      </c>
      <c r="F781" s="4" t="s">
        <v>14</v>
      </c>
      <c r="G781" s="4">
        <f>ROUND((E781/D781*100),0)</f>
        <v>57</v>
      </c>
      <c r="H781">
        <v>513</v>
      </c>
      <c r="I781">
        <f>IF(G781=0,0,ROUND((E781/H781),2))</f>
        <v>107.94</v>
      </c>
      <c r="J781" t="s">
        <v>21</v>
      </c>
      <c r="K781" t="s">
        <v>22</v>
      </c>
      <c r="L781">
        <v>1444107600</v>
      </c>
      <c r="M781" s="8">
        <f>(((L781/60)/60)/124) + DATE(1970,1,1)</f>
        <v>28804.008064516129</v>
      </c>
      <c r="N781">
        <v>1447999200</v>
      </c>
      <c r="O781" s="8">
        <f>(((N781/60)/60)/124) + DATE(1970,1,1)</f>
        <v>28812.725806451614</v>
      </c>
      <c r="P781" t="b">
        <v>0</v>
      </c>
      <c r="Q781" t="b">
        <v>0</v>
      </c>
      <c r="R781" t="s">
        <v>206</v>
      </c>
      <c r="S781" t="s">
        <v>2047</v>
      </c>
      <c r="T781" t="s">
        <v>2059</v>
      </c>
    </row>
    <row r="782" spans="1:20" x14ac:dyDescent="0.3">
      <c r="A782">
        <v>794</v>
      </c>
      <c r="B782" t="s">
        <v>1623</v>
      </c>
      <c r="C782" s="3" t="s">
        <v>1624</v>
      </c>
      <c r="D782">
        <v>6600</v>
      </c>
      <c r="E782">
        <v>8276</v>
      </c>
      <c r="F782" s="4" t="s">
        <v>20</v>
      </c>
      <c r="G782" s="4">
        <f>ROUND((E782/D782*100),0)</f>
        <v>125</v>
      </c>
      <c r="H782">
        <v>110</v>
      </c>
      <c r="I782">
        <f>IF(G782=0,0,ROUND((E782/H782),2))</f>
        <v>75.239999999999995</v>
      </c>
      <c r="J782" t="s">
        <v>21</v>
      </c>
      <c r="K782" t="s">
        <v>22</v>
      </c>
      <c r="L782">
        <v>1513922400</v>
      </c>
      <c r="M782" s="8">
        <f>(((L782/60)/60)/124) + DATE(1970,1,1)</f>
        <v>28960.403225806451</v>
      </c>
      <c r="N782">
        <v>1514959200</v>
      </c>
      <c r="O782" s="8">
        <f>(((N782/60)/60)/124) + DATE(1970,1,1)</f>
        <v>28962.725806451614</v>
      </c>
      <c r="P782" t="b">
        <v>0</v>
      </c>
      <c r="Q782" t="b">
        <v>0</v>
      </c>
      <c r="R782" t="s">
        <v>23</v>
      </c>
      <c r="S782" t="s">
        <v>2035</v>
      </c>
      <c r="T782" t="s">
        <v>2036</v>
      </c>
    </row>
    <row r="783" spans="1:20" x14ac:dyDescent="0.3">
      <c r="A783">
        <v>797</v>
      </c>
      <c r="B783" t="s">
        <v>1629</v>
      </c>
      <c r="C783" s="3" t="s">
        <v>1630</v>
      </c>
      <c r="D783">
        <v>7600</v>
      </c>
      <c r="E783">
        <v>8332</v>
      </c>
      <c r="F783" s="4" t="s">
        <v>20</v>
      </c>
      <c r="G783" s="4">
        <f>ROUND((E783/D783*100),0)</f>
        <v>110</v>
      </c>
      <c r="H783">
        <v>185</v>
      </c>
      <c r="I783">
        <f>IF(G783=0,0,ROUND((E783/H783),2))</f>
        <v>45.04</v>
      </c>
      <c r="J783" t="s">
        <v>21</v>
      </c>
      <c r="K783" t="s">
        <v>22</v>
      </c>
      <c r="L783">
        <v>1546149600</v>
      </c>
      <c r="M783" s="8">
        <f>(((L783/60)/60)/124) + DATE(1970,1,1)</f>
        <v>29032.596774193549</v>
      </c>
      <c r="N783">
        <v>1548136800</v>
      </c>
      <c r="O783" s="8">
        <f>(((N783/60)/60)/124) + DATE(1970,1,1)</f>
        <v>29037.048387096773</v>
      </c>
      <c r="P783" t="b">
        <v>0</v>
      </c>
      <c r="Q783" t="b">
        <v>0</v>
      </c>
      <c r="R783" t="s">
        <v>28</v>
      </c>
      <c r="S783" t="s">
        <v>2037</v>
      </c>
      <c r="T783" t="s">
        <v>2038</v>
      </c>
    </row>
    <row r="784" spans="1:20" x14ac:dyDescent="0.3">
      <c r="A784">
        <v>798</v>
      </c>
      <c r="B784" t="s">
        <v>1631</v>
      </c>
      <c r="C784" s="3" t="s">
        <v>1632</v>
      </c>
      <c r="D784">
        <v>3400</v>
      </c>
      <c r="E784">
        <v>6408</v>
      </c>
      <c r="F784" s="4" t="s">
        <v>20</v>
      </c>
      <c r="G784" s="4">
        <f>ROUND((E784/D784*100),0)</f>
        <v>188</v>
      </c>
      <c r="H784">
        <v>121</v>
      </c>
      <c r="I784">
        <f>IF(G784=0,0,ROUND((E784/H784),2))</f>
        <v>52.96</v>
      </c>
      <c r="J784" t="s">
        <v>21</v>
      </c>
      <c r="K784" t="s">
        <v>22</v>
      </c>
      <c r="L784">
        <v>1338440400</v>
      </c>
      <c r="M784" s="8">
        <f>(((L784/60)/60)/124) + DATE(1970,1,1)</f>
        <v>28567.298387096773</v>
      </c>
      <c r="N784">
        <v>1340859600</v>
      </c>
      <c r="O784" s="8">
        <f>(((N784/60)/60)/124) + DATE(1970,1,1)</f>
        <v>28572.717741935485</v>
      </c>
      <c r="P784" t="b">
        <v>0</v>
      </c>
      <c r="Q784" t="b">
        <v>1</v>
      </c>
      <c r="R784" t="s">
        <v>33</v>
      </c>
      <c r="S784" t="s">
        <v>2039</v>
      </c>
      <c r="T784" t="s">
        <v>2040</v>
      </c>
    </row>
    <row r="785" spans="1:20" x14ac:dyDescent="0.3">
      <c r="A785">
        <v>801</v>
      </c>
      <c r="B785" t="s">
        <v>1637</v>
      </c>
      <c r="C785" s="3" t="s">
        <v>1638</v>
      </c>
      <c r="D785">
        <v>2300</v>
      </c>
      <c r="E785">
        <v>4667</v>
      </c>
      <c r="F785" s="4" t="s">
        <v>20</v>
      </c>
      <c r="G785" s="4">
        <f>ROUND((E785/D785*100),0)</f>
        <v>203</v>
      </c>
      <c r="H785">
        <v>106</v>
      </c>
      <c r="I785">
        <f>IF(G785=0,0,ROUND((E785/H785),2))</f>
        <v>44.03</v>
      </c>
      <c r="J785" t="s">
        <v>21</v>
      </c>
      <c r="K785" t="s">
        <v>22</v>
      </c>
      <c r="L785">
        <v>1577772000</v>
      </c>
      <c r="M785" s="8">
        <f>(((L785/60)/60)/124) + DATE(1970,1,1)</f>
        <v>29103.43548387097</v>
      </c>
      <c r="N785">
        <v>1579672800</v>
      </c>
      <c r="O785" s="8">
        <f>(((N785/60)/60)/124) + DATE(1970,1,1)</f>
        <v>29107.693548387098</v>
      </c>
      <c r="P785" t="b">
        <v>0</v>
      </c>
      <c r="Q785" t="b">
        <v>1</v>
      </c>
      <c r="R785" t="s">
        <v>122</v>
      </c>
      <c r="S785" t="s">
        <v>2054</v>
      </c>
      <c r="T785" t="s">
        <v>2055</v>
      </c>
    </row>
    <row r="786" spans="1:20" ht="31.2" x14ac:dyDescent="0.3">
      <c r="A786">
        <v>802</v>
      </c>
      <c r="B786" t="s">
        <v>1639</v>
      </c>
      <c r="C786" s="3" t="s">
        <v>1640</v>
      </c>
      <c r="D786">
        <v>6200</v>
      </c>
      <c r="E786">
        <v>12216</v>
      </c>
      <c r="F786" s="4" t="s">
        <v>20</v>
      </c>
      <c r="G786" s="4">
        <f>ROUND((E786/D786*100),0)</f>
        <v>197</v>
      </c>
      <c r="H786">
        <v>142</v>
      </c>
      <c r="I786">
        <f>IF(G786=0,0,ROUND((E786/H786),2))</f>
        <v>86.03</v>
      </c>
      <c r="J786" t="s">
        <v>21</v>
      </c>
      <c r="K786" t="s">
        <v>22</v>
      </c>
      <c r="L786">
        <v>1562216400</v>
      </c>
      <c r="M786" s="8">
        <f>(((L786/60)/60)/124) + DATE(1970,1,1)</f>
        <v>29068.58870967742</v>
      </c>
      <c r="N786">
        <v>1562389200</v>
      </c>
      <c r="O786" s="8">
        <f>(((N786/60)/60)/124) + DATE(1970,1,1)</f>
        <v>29068.975806451614</v>
      </c>
      <c r="P786" t="b">
        <v>0</v>
      </c>
      <c r="Q786" t="b">
        <v>0</v>
      </c>
      <c r="R786" t="s">
        <v>122</v>
      </c>
      <c r="S786" t="s">
        <v>2054</v>
      </c>
      <c r="T786" t="s">
        <v>2055</v>
      </c>
    </row>
    <row r="787" spans="1:20" ht="31.2" x14ac:dyDescent="0.3">
      <c r="A787">
        <v>803</v>
      </c>
      <c r="B787" t="s">
        <v>1641</v>
      </c>
      <c r="C787" s="3" t="s">
        <v>1642</v>
      </c>
      <c r="D787">
        <v>6100</v>
      </c>
      <c r="E787">
        <v>6527</v>
      </c>
      <c r="F787" s="4" t="s">
        <v>20</v>
      </c>
      <c r="G787" s="4">
        <f>ROUND((E787/D787*100),0)</f>
        <v>107</v>
      </c>
      <c r="H787">
        <v>233</v>
      </c>
      <c r="I787">
        <f>IF(G787=0,0,ROUND((E787/H787),2))</f>
        <v>28.01</v>
      </c>
      <c r="J787" t="s">
        <v>21</v>
      </c>
      <c r="K787" t="s">
        <v>22</v>
      </c>
      <c r="L787">
        <v>1548568800</v>
      </c>
      <c r="M787" s="8">
        <f>(((L787/60)/60)/124) + DATE(1970,1,1)</f>
        <v>29038.016129032258</v>
      </c>
      <c r="N787">
        <v>1551506400</v>
      </c>
      <c r="O787" s="8">
        <f>(((N787/60)/60)/124) + DATE(1970,1,1)</f>
        <v>29044.596774193549</v>
      </c>
      <c r="P787" t="b">
        <v>0</v>
      </c>
      <c r="Q787" t="b">
        <v>0</v>
      </c>
      <c r="R787" t="s">
        <v>33</v>
      </c>
      <c r="S787" t="s">
        <v>2039</v>
      </c>
      <c r="T787" t="s">
        <v>2040</v>
      </c>
    </row>
    <row r="788" spans="1:20" x14ac:dyDescent="0.3">
      <c r="A788">
        <v>769</v>
      </c>
      <c r="B788" t="s">
        <v>1573</v>
      </c>
      <c r="C788" s="3" t="s">
        <v>1574</v>
      </c>
      <c r="D788">
        <v>125600</v>
      </c>
      <c r="E788">
        <v>109106</v>
      </c>
      <c r="F788" s="4" t="s">
        <v>14</v>
      </c>
      <c r="G788" s="4">
        <f>ROUND((E788/D788*100),0)</f>
        <v>87</v>
      </c>
      <c r="H788">
        <v>3410</v>
      </c>
      <c r="I788">
        <f>IF(G788=0,0,ROUND((E788/H788),2))</f>
        <v>32</v>
      </c>
      <c r="J788" t="s">
        <v>21</v>
      </c>
      <c r="K788" t="s">
        <v>22</v>
      </c>
      <c r="L788">
        <v>1376542800</v>
      </c>
      <c r="M788" s="8">
        <f>(((L788/60)/60)/124) + DATE(1970,1,1)</f>
        <v>28652.653225806451</v>
      </c>
      <c r="N788">
        <v>1378789200</v>
      </c>
      <c r="O788" s="8">
        <f>(((N788/60)/60)/124) + DATE(1970,1,1)</f>
        <v>28657.68548387097</v>
      </c>
      <c r="P788" t="b">
        <v>0</v>
      </c>
      <c r="Q788" t="b">
        <v>0</v>
      </c>
      <c r="R788" t="s">
        <v>89</v>
      </c>
      <c r="S788" t="s">
        <v>2050</v>
      </c>
      <c r="T788" t="s">
        <v>2051</v>
      </c>
    </row>
    <row r="789" spans="1:20" ht="31.2" x14ac:dyDescent="0.3">
      <c r="A789">
        <v>775</v>
      </c>
      <c r="B789" t="s">
        <v>1585</v>
      </c>
      <c r="C789" s="3" t="s">
        <v>1586</v>
      </c>
      <c r="D789">
        <v>9400</v>
      </c>
      <c r="E789">
        <v>968</v>
      </c>
      <c r="F789" s="4" t="s">
        <v>14</v>
      </c>
      <c r="G789" s="4">
        <f>ROUND((E789/D789*100),0)</f>
        <v>10</v>
      </c>
      <c r="H789">
        <v>10</v>
      </c>
      <c r="I789">
        <f>IF(G789=0,0,ROUND((E789/H789),2))</f>
        <v>96.8</v>
      </c>
      <c r="J789" t="s">
        <v>21</v>
      </c>
      <c r="K789" t="s">
        <v>22</v>
      </c>
      <c r="L789">
        <v>1415253600</v>
      </c>
      <c r="M789" s="8">
        <f>(((L789/60)/60)/124) + DATE(1970,1,1)</f>
        <v>28739.370967741936</v>
      </c>
      <c r="N789">
        <v>1416117600</v>
      </c>
      <c r="O789" s="8">
        <f>(((N789/60)/60)/124) + DATE(1970,1,1)</f>
        <v>28741.306451612902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270</v>
      </c>
      <c r="B790" t="s">
        <v>592</v>
      </c>
      <c r="C790" s="3" t="s">
        <v>593</v>
      </c>
      <c r="D790">
        <v>173900</v>
      </c>
      <c r="E790">
        <v>47260</v>
      </c>
      <c r="F790" s="4" t="s">
        <v>74</v>
      </c>
      <c r="G790" s="4">
        <f>ROUND((E790/D790*100),0)</f>
        <v>27</v>
      </c>
      <c r="H790">
        <v>1890</v>
      </c>
      <c r="I790">
        <f>IF(G790=0,0,ROUND((E790/H790),2))</f>
        <v>25.01</v>
      </c>
      <c r="J790" t="s">
        <v>21</v>
      </c>
      <c r="K790" t="s">
        <v>22</v>
      </c>
      <c r="L790">
        <v>1291269600</v>
      </c>
      <c r="M790" s="8">
        <f>(((L790/60)/60)/124) + DATE(1970,1,1)</f>
        <v>28461.629032258064</v>
      </c>
      <c r="N790">
        <v>1291442400</v>
      </c>
      <c r="O790" s="8">
        <f>(((N790/60)/60)/124) + DATE(1970,1,1)</f>
        <v>28462.016129032258</v>
      </c>
      <c r="P790" t="b">
        <v>0</v>
      </c>
      <c r="Q790" t="b">
        <v>0</v>
      </c>
      <c r="R790" t="s">
        <v>89</v>
      </c>
      <c r="S790" t="s">
        <v>2050</v>
      </c>
      <c r="T790" t="s">
        <v>2051</v>
      </c>
    </row>
    <row r="791" spans="1:20" x14ac:dyDescent="0.3">
      <c r="A791">
        <v>776</v>
      </c>
      <c r="B791" t="s">
        <v>1587</v>
      </c>
      <c r="C791" s="3" t="s">
        <v>1588</v>
      </c>
      <c r="D791">
        <v>110800</v>
      </c>
      <c r="E791">
        <v>72623</v>
      </c>
      <c r="F791" s="4" t="s">
        <v>14</v>
      </c>
      <c r="G791" s="4">
        <f>ROUND((E791/D791*100),0)</f>
        <v>66</v>
      </c>
      <c r="H791">
        <v>2201</v>
      </c>
      <c r="I791">
        <f>IF(G791=0,0,ROUND((E791/H791),2))</f>
        <v>33</v>
      </c>
      <c r="J791" t="s">
        <v>21</v>
      </c>
      <c r="K791" t="s">
        <v>22</v>
      </c>
      <c r="L791">
        <v>1562216400</v>
      </c>
      <c r="M791" s="8">
        <f>(((L791/60)/60)/124) + DATE(1970,1,1)</f>
        <v>29068.58870967742</v>
      </c>
      <c r="N791">
        <v>1563771600</v>
      </c>
      <c r="O791" s="8">
        <f>(((N791/60)/60)/124) + DATE(1970,1,1)</f>
        <v>29072.072580645163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804</v>
      </c>
      <c r="B792" t="s">
        <v>1643</v>
      </c>
      <c r="C792" s="3" t="s">
        <v>1644</v>
      </c>
      <c r="D792">
        <v>2600</v>
      </c>
      <c r="E792">
        <v>6987</v>
      </c>
      <c r="F792" s="4" t="s">
        <v>20</v>
      </c>
      <c r="G792" s="4">
        <f>ROUND((E792/D792*100),0)</f>
        <v>269</v>
      </c>
      <c r="H792">
        <v>218</v>
      </c>
      <c r="I792">
        <f>IF(G792=0,0,ROUND((E792/H792),2))</f>
        <v>32.049999999999997</v>
      </c>
      <c r="J792" t="s">
        <v>21</v>
      </c>
      <c r="K792" t="s">
        <v>22</v>
      </c>
      <c r="L792">
        <v>1514872800</v>
      </c>
      <c r="M792" s="8">
        <f>(((L792/60)/60)/124) + DATE(1970,1,1)</f>
        <v>28962.532258064515</v>
      </c>
      <c r="N792">
        <v>1516600800</v>
      </c>
      <c r="O792" s="8">
        <f>(((N792/60)/60)/124) + DATE(1970,1,1)</f>
        <v>28966.403225806451</v>
      </c>
      <c r="P792" t="b">
        <v>0</v>
      </c>
      <c r="Q792" t="b">
        <v>0</v>
      </c>
      <c r="R792" t="s">
        <v>23</v>
      </c>
      <c r="S792" t="s">
        <v>2035</v>
      </c>
      <c r="T792" t="s">
        <v>2036</v>
      </c>
    </row>
    <row r="793" spans="1:20" x14ac:dyDescent="0.3">
      <c r="A793">
        <v>806</v>
      </c>
      <c r="B793" t="s">
        <v>1647</v>
      </c>
      <c r="C793" s="3" t="s">
        <v>1648</v>
      </c>
      <c r="D793">
        <v>700</v>
      </c>
      <c r="E793">
        <v>8262</v>
      </c>
      <c r="F793" s="4" t="s">
        <v>20</v>
      </c>
      <c r="G793" s="4">
        <f>ROUND((E793/D793*100),0)</f>
        <v>1180</v>
      </c>
      <c r="H793">
        <v>76</v>
      </c>
      <c r="I793">
        <f>IF(G793=0,0,ROUND((E793/H793),2))</f>
        <v>108.71</v>
      </c>
      <c r="J793" t="s">
        <v>21</v>
      </c>
      <c r="K793" t="s">
        <v>22</v>
      </c>
      <c r="L793">
        <v>1330927200</v>
      </c>
      <c r="M793" s="8">
        <f>(((L793/60)/60)/124) + DATE(1970,1,1)</f>
        <v>28550.467741935485</v>
      </c>
      <c r="N793">
        <v>1332997200</v>
      </c>
      <c r="O793" s="8">
        <f>(((N793/60)/60)/124) + DATE(1970,1,1)</f>
        <v>28555.104838709678</v>
      </c>
      <c r="P793" t="b">
        <v>0</v>
      </c>
      <c r="Q793" t="b">
        <v>1</v>
      </c>
      <c r="R793" t="s">
        <v>53</v>
      </c>
      <c r="S793" t="s">
        <v>2041</v>
      </c>
      <c r="T793" t="s">
        <v>2044</v>
      </c>
    </row>
    <row r="794" spans="1:20" x14ac:dyDescent="0.3">
      <c r="A794">
        <v>777</v>
      </c>
      <c r="B794" t="s">
        <v>1589</v>
      </c>
      <c r="C794" s="3" t="s">
        <v>1590</v>
      </c>
      <c r="D794">
        <v>93800</v>
      </c>
      <c r="E794">
        <v>45987</v>
      </c>
      <c r="F794" s="4" t="s">
        <v>14</v>
      </c>
      <c r="G794" s="4">
        <f>ROUND((E794/D794*100),0)</f>
        <v>49</v>
      </c>
      <c r="H794">
        <v>676</v>
      </c>
      <c r="I794">
        <f>IF(G794=0,0,ROUND((E794/H794),2))</f>
        <v>68.03</v>
      </c>
      <c r="J794" t="s">
        <v>21</v>
      </c>
      <c r="K794" t="s">
        <v>22</v>
      </c>
      <c r="L794">
        <v>1316754000</v>
      </c>
      <c r="M794" s="8">
        <f>(((L794/60)/60)/124) + DATE(1970,1,1)</f>
        <v>28518.717741935485</v>
      </c>
      <c r="N794">
        <v>1319259600</v>
      </c>
      <c r="O794" s="8">
        <f>(((N794/60)/60)/124) + DATE(1970,1,1)</f>
        <v>28524.330645161292</v>
      </c>
      <c r="P794" t="b">
        <v>0</v>
      </c>
      <c r="Q794" t="b">
        <v>0</v>
      </c>
      <c r="R794" t="s">
        <v>33</v>
      </c>
      <c r="S794" t="s">
        <v>2039</v>
      </c>
      <c r="T794" t="s">
        <v>2040</v>
      </c>
    </row>
    <row r="795" spans="1:20" x14ac:dyDescent="0.3">
      <c r="A795">
        <v>807</v>
      </c>
      <c r="B795" t="s">
        <v>1649</v>
      </c>
      <c r="C795" s="3" t="s">
        <v>1650</v>
      </c>
      <c r="D795">
        <v>700</v>
      </c>
      <c r="E795">
        <v>1848</v>
      </c>
      <c r="F795" s="4" t="s">
        <v>20</v>
      </c>
      <c r="G795" s="4">
        <f>ROUND((E795/D795*100),0)</f>
        <v>264</v>
      </c>
      <c r="H795">
        <v>43</v>
      </c>
      <c r="I795">
        <f>IF(G795=0,0,ROUND((E795/H795),2))</f>
        <v>42.98</v>
      </c>
      <c r="J795" t="s">
        <v>21</v>
      </c>
      <c r="K795" t="s">
        <v>22</v>
      </c>
      <c r="L795">
        <v>1571115600</v>
      </c>
      <c r="M795" s="8">
        <f>(((L795/60)/60)/124) + DATE(1970,1,1)</f>
        <v>29088.524193548386</v>
      </c>
      <c r="N795">
        <v>1574920800</v>
      </c>
      <c r="O795" s="8">
        <f>(((N795/60)/60)/124) + DATE(1970,1,1)</f>
        <v>29097.048387096773</v>
      </c>
      <c r="P795" t="b">
        <v>0</v>
      </c>
      <c r="Q795" t="b">
        <v>1</v>
      </c>
      <c r="R795" t="s">
        <v>33</v>
      </c>
      <c r="S795" t="s">
        <v>2039</v>
      </c>
      <c r="T795" t="s">
        <v>2040</v>
      </c>
    </row>
    <row r="796" spans="1:20" ht="31.2" x14ac:dyDescent="0.3">
      <c r="A796">
        <v>810</v>
      </c>
      <c r="B796" t="s">
        <v>1654</v>
      </c>
      <c r="C796" s="3" t="s">
        <v>1655</v>
      </c>
      <c r="D796">
        <v>6400</v>
      </c>
      <c r="E796">
        <v>12360</v>
      </c>
      <c r="F796" s="4" t="s">
        <v>20</v>
      </c>
      <c r="G796" s="4">
        <f>ROUND((E796/D796*100),0)</f>
        <v>193</v>
      </c>
      <c r="H796">
        <v>221</v>
      </c>
      <c r="I796">
        <f>IF(G796=0,0,ROUND((E796/H796),2))</f>
        <v>55.93</v>
      </c>
      <c r="J796" t="s">
        <v>21</v>
      </c>
      <c r="K796" t="s">
        <v>22</v>
      </c>
      <c r="L796">
        <v>1511848800</v>
      </c>
      <c r="M796" s="8">
        <f>(((L796/60)/60)/124) + DATE(1970,1,1)</f>
        <v>28955.758064516129</v>
      </c>
      <c r="N796">
        <v>1512712800</v>
      </c>
      <c r="O796" s="8">
        <f>(((N796/60)/60)/124) + DATE(1970,1,1)</f>
        <v>28957.693548387098</v>
      </c>
      <c r="P796" t="b">
        <v>0</v>
      </c>
      <c r="Q796" t="b">
        <v>1</v>
      </c>
      <c r="R796" t="s">
        <v>33</v>
      </c>
      <c r="S796" t="s">
        <v>2039</v>
      </c>
      <c r="T796" t="s">
        <v>2040</v>
      </c>
    </row>
    <row r="797" spans="1:20" x14ac:dyDescent="0.3">
      <c r="A797">
        <v>812</v>
      </c>
      <c r="B797" t="s">
        <v>1658</v>
      </c>
      <c r="C797" s="3" t="s">
        <v>1659</v>
      </c>
      <c r="D797">
        <v>59700</v>
      </c>
      <c r="E797">
        <v>134640</v>
      </c>
      <c r="F797" s="4" t="s">
        <v>20</v>
      </c>
      <c r="G797" s="4">
        <f>ROUND((E797/D797*100),0)</f>
        <v>226</v>
      </c>
      <c r="H797">
        <v>2805</v>
      </c>
      <c r="I797">
        <f>IF(G797=0,0,ROUND((E797/H797),2))</f>
        <v>48</v>
      </c>
      <c r="J797" t="s">
        <v>15</v>
      </c>
      <c r="K797" t="s">
        <v>16</v>
      </c>
      <c r="L797">
        <v>1523854800</v>
      </c>
      <c r="M797" s="8">
        <f>(((L797/60)/60)/124) + DATE(1970,1,1)</f>
        <v>28982.653225806451</v>
      </c>
      <c r="N797">
        <v>1524286800</v>
      </c>
      <c r="O797" s="8">
        <f>(((N797/60)/60)/124) + DATE(1970,1,1)</f>
        <v>28983.620967741936</v>
      </c>
      <c r="P797" t="b">
        <v>0</v>
      </c>
      <c r="Q797" t="b">
        <v>0</v>
      </c>
      <c r="R797" t="s">
        <v>68</v>
      </c>
      <c r="S797" t="s">
        <v>2047</v>
      </c>
      <c r="T797" t="s">
        <v>2048</v>
      </c>
    </row>
    <row r="798" spans="1:20" x14ac:dyDescent="0.3">
      <c r="A798">
        <v>813</v>
      </c>
      <c r="B798" t="s">
        <v>1660</v>
      </c>
      <c r="C798" s="3" t="s">
        <v>1661</v>
      </c>
      <c r="D798">
        <v>3200</v>
      </c>
      <c r="E798">
        <v>7661</v>
      </c>
      <c r="F798" s="4" t="s">
        <v>20</v>
      </c>
      <c r="G798" s="4">
        <f>ROUND((E798/D798*100),0)</f>
        <v>239</v>
      </c>
      <c r="H798">
        <v>68</v>
      </c>
      <c r="I798">
        <f>IF(G798=0,0,ROUND((E798/H798),2))</f>
        <v>112.66</v>
      </c>
      <c r="J798" t="s">
        <v>21</v>
      </c>
      <c r="K798" t="s">
        <v>22</v>
      </c>
      <c r="L798">
        <v>1346043600</v>
      </c>
      <c r="M798" s="8">
        <f>(((L798/60)/60)/124) + DATE(1970,1,1)</f>
        <v>28584.330645161292</v>
      </c>
      <c r="N798">
        <v>1346907600</v>
      </c>
      <c r="O798" s="8">
        <f>(((N798/60)/60)/124) + DATE(1970,1,1)</f>
        <v>28586.266129032258</v>
      </c>
      <c r="P798" t="b">
        <v>0</v>
      </c>
      <c r="Q798" t="b">
        <v>0</v>
      </c>
      <c r="R798" t="s">
        <v>89</v>
      </c>
      <c r="S798" t="s">
        <v>2050</v>
      </c>
      <c r="T798" t="s">
        <v>2051</v>
      </c>
    </row>
    <row r="799" spans="1:20" x14ac:dyDescent="0.3">
      <c r="A799">
        <v>779</v>
      </c>
      <c r="B799" t="s">
        <v>1593</v>
      </c>
      <c r="C799" s="3" t="s">
        <v>1594</v>
      </c>
      <c r="D799">
        <v>108700</v>
      </c>
      <c r="E799">
        <v>87293</v>
      </c>
      <c r="F799" s="4" t="s">
        <v>14</v>
      </c>
      <c r="G799" s="4">
        <f>ROUND((E799/D799*100),0)</f>
        <v>80</v>
      </c>
      <c r="H799">
        <v>831</v>
      </c>
      <c r="I799">
        <f>IF(G799=0,0,ROUND((E799/H799),2))</f>
        <v>105.05</v>
      </c>
      <c r="J799" t="s">
        <v>21</v>
      </c>
      <c r="K799" t="s">
        <v>22</v>
      </c>
      <c r="L799">
        <v>1439528400</v>
      </c>
      <c r="M799" s="8">
        <f>(((L799/60)/60)/124) + DATE(1970,1,1)</f>
        <v>28793.75</v>
      </c>
      <c r="N799">
        <v>1440306000</v>
      </c>
      <c r="O799" s="8">
        <f>(((N799/60)/60)/124) + DATE(1970,1,1)</f>
        <v>28795.491935483871</v>
      </c>
      <c r="P799" t="b">
        <v>0</v>
      </c>
      <c r="Q799" t="b">
        <v>1</v>
      </c>
      <c r="R799" t="s">
        <v>33</v>
      </c>
      <c r="S799" t="s">
        <v>2039</v>
      </c>
      <c r="T799" t="s">
        <v>2040</v>
      </c>
    </row>
    <row r="800" spans="1:20" ht="31.2" x14ac:dyDescent="0.3">
      <c r="A800">
        <v>815</v>
      </c>
      <c r="B800" t="s">
        <v>1664</v>
      </c>
      <c r="C800" s="3" t="s">
        <v>1665</v>
      </c>
      <c r="D800">
        <v>9000</v>
      </c>
      <c r="E800">
        <v>11721</v>
      </c>
      <c r="F800" s="4" t="s">
        <v>20</v>
      </c>
      <c r="G800" s="4">
        <f>ROUND((E800/D800*100),0)</f>
        <v>130</v>
      </c>
      <c r="H800">
        <v>183</v>
      </c>
      <c r="I800">
        <f>IF(G800=0,0,ROUND((E800/H800),2))</f>
        <v>64.05</v>
      </c>
      <c r="J800" t="s">
        <v>15</v>
      </c>
      <c r="K800" t="s">
        <v>16</v>
      </c>
      <c r="L800">
        <v>1511935200</v>
      </c>
      <c r="M800" s="8">
        <f>(((L800/60)/60)/124) + DATE(1970,1,1)</f>
        <v>28955.951612903227</v>
      </c>
      <c r="N800">
        <v>1514181600</v>
      </c>
      <c r="O800" s="8">
        <f>(((N800/60)/60)/124) + DATE(1970,1,1)</f>
        <v>28960.983870967742</v>
      </c>
      <c r="P800" t="b">
        <v>0</v>
      </c>
      <c r="Q800" t="b">
        <v>0</v>
      </c>
      <c r="R800" t="s">
        <v>23</v>
      </c>
      <c r="S800" t="s">
        <v>2035</v>
      </c>
      <c r="T800" t="s">
        <v>2036</v>
      </c>
    </row>
    <row r="801" spans="1:20" ht="31.2" x14ac:dyDescent="0.3">
      <c r="A801">
        <v>816</v>
      </c>
      <c r="B801" t="s">
        <v>1666</v>
      </c>
      <c r="C801" s="3" t="s">
        <v>1667</v>
      </c>
      <c r="D801">
        <v>2300</v>
      </c>
      <c r="E801">
        <v>14150</v>
      </c>
      <c r="F801" s="4" t="s">
        <v>20</v>
      </c>
      <c r="G801" s="4">
        <f>ROUND((E801/D801*100),0)</f>
        <v>615</v>
      </c>
      <c r="H801">
        <v>133</v>
      </c>
      <c r="I801">
        <f>IF(G801=0,0,ROUND((E801/H801),2))</f>
        <v>106.39</v>
      </c>
      <c r="J801" t="s">
        <v>21</v>
      </c>
      <c r="K801" t="s">
        <v>22</v>
      </c>
      <c r="L801">
        <v>1392012000</v>
      </c>
      <c r="M801" s="8">
        <f>(((L801/60)/60)/124) + DATE(1970,1,1)</f>
        <v>28687.306451612902</v>
      </c>
      <c r="N801">
        <v>1392184800</v>
      </c>
      <c r="O801" s="8">
        <f>(((N801/60)/60)/124) + DATE(1970,1,1)</f>
        <v>28687.693548387098</v>
      </c>
      <c r="P801" t="b">
        <v>1</v>
      </c>
      <c r="Q801" t="b">
        <v>1</v>
      </c>
      <c r="R801" t="s">
        <v>33</v>
      </c>
      <c r="S801" t="s">
        <v>2039</v>
      </c>
      <c r="T801" t="s">
        <v>2040</v>
      </c>
    </row>
    <row r="802" spans="1:20" x14ac:dyDescent="0.3">
      <c r="A802">
        <v>787</v>
      </c>
      <c r="B802" t="s">
        <v>1609</v>
      </c>
      <c r="C802" s="3" t="s">
        <v>1610</v>
      </c>
      <c r="D802">
        <v>61200</v>
      </c>
      <c r="E802">
        <v>60994</v>
      </c>
      <c r="F802" s="4" t="s">
        <v>14</v>
      </c>
      <c r="G802" s="4">
        <f>ROUND((E802/D802*100),0)</f>
        <v>100</v>
      </c>
      <c r="H802">
        <v>859</v>
      </c>
      <c r="I802">
        <f>IF(G802=0,0,ROUND((E802/H802),2))</f>
        <v>71.010000000000005</v>
      </c>
      <c r="J802" t="s">
        <v>15</v>
      </c>
      <c r="K802" t="s">
        <v>16</v>
      </c>
      <c r="L802">
        <v>1305954000</v>
      </c>
      <c r="M802" s="8">
        <f>(((L802/60)/60)/124) + DATE(1970,1,1)</f>
        <v>28494.524193548386</v>
      </c>
      <c r="N802">
        <v>1306731600</v>
      </c>
      <c r="O802" s="8">
        <f>(((N802/60)/60)/124) + DATE(1970,1,1)</f>
        <v>28496.266129032258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817</v>
      </c>
      <c r="B803" t="s">
        <v>1668</v>
      </c>
      <c r="C803" s="3" t="s">
        <v>1669</v>
      </c>
      <c r="D803">
        <v>51300</v>
      </c>
      <c r="E803">
        <v>189192</v>
      </c>
      <c r="F803" s="4" t="s">
        <v>20</v>
      </c>
      <c r="G803" s="4">
        <f>ROUND((E803/D803*100),0)</f>
        <v>369</v>
      </c>
      <c r="H803">
        <v>2489</v>
      </c>
      <c r="I803">
        <f>IF(G803=0,0,ROUND((E803/H803),2))</f>
        <v>76.010000000000005</v>
      </c>
      <c r="J803" t="s">
        <v>107</v>
      </c>
      <c r="K803" t="s">
        <v>108</v>
      </c>
      <c r="L803">
        <v>1556946000</v>
      </c>
      <c r="M803" s="8">
        <f>(((L803/60)/60)/124) + DATE(1970,1,1)</f>
        <v>29056.782258064515</v>
      </c>
      <c r="N803">
        <v>1559365200</v>
      </c>
      <c r="O803" s="8">
        <f>(((N803/60)/60)/124) + DATE(1970,1,1)</f>
        <v>29062.201612903227</v>
      </c>
      <c r="P803" t="b">
        <v>0</v>
      </c>
      <c r="Q803" t="b">
        <v>1</v>
      </c>
      <c r="R803" t="s">
        <v>68</v>
      </c>
      <c r="S803" t="s">
        <v>2047</v>
      </c>
      <c r="T803" t="s">
        <v>2048</v>
      </c>
    </row>
    <row r="804" spans="1:20" x14ac:dyDescent="0.3">
      <c r="A804">
        <v>736</v>
      </c>
      <c r="B804" t="s">
        <v>1510</v>
      </c>
      <c r="C804" s="3" t="s">
        <v>1511</v>
      </c>
      <c r="D804">
        <v>7700</v>
      </c>
      <c r="E804">
        <v>2533</v>
      </c>
      <c r="F804" s="4" t="s">
        <v>74</v>
      </c>
      <c r="G804" s="4">
        <f>ROUND((E804/D804*100),0)</f>
        <v>33</v>
      </c>
      <c r="H804">
        <v>29</v>
      </c>
      <c r="I804">
        <f>IF(G804=0,0,ROUND((E804/H804),2))</f>
        <v>87.34</v>
      </c>
      <c r="J804" t="s">
        <v>21</v>
      </c>
      <c r="K804" t="s">
        <v>22</v>
      </c>
      <c r="L804">
        <v>1424412000</v>
      </c>
      <c r="M804" s="8">
        <f>(((L804/60)/60)/124) + DATE(1970,1,1)</f>
        <v>28759.887096774193</v>
      </c>
      <c r="N804">
        <v>1424757600</v>
      </c>
      <c r="O804" s="8">
        <f>(((N804/60)/60)/124) + DATE(1970,1,1)</f>
        <v>28760.66129032258</v>
      </c>
      <c r="P804" t="b">
        <v>0</v>
      </c>
      <c r="Q804" t="b">
        <v>0</v>
      </c>
      <c r="R804" t="s">
        <v>68</v>
      </c>
      <c r="S804" t="s">
        <v>2047</v>
      </c>
      <c r="T804" t="s">
        <v>2048</v>
      </c>
    </row>
    <row r="805" spans="1:20" x14ac:dyDescent="0.3">
      <c r="A805">
        <v>789</v>
      </c>
      <c r="B805" t="s">
        <v>1613</v>
      </c>
      <c r="C805" s="3" t="s">
        <v>1614</v>
      </c>
      <c r="D805">
        <v>9000</v>
      </c>
      <c r="E805">
        <v>3351</v>
      </c>
      <c r="F805" s="4" t="s">
        <v>14</v>
      </c>
      <c r="G805" s="4">
        <f>ROUND((E805/D805*100),0)</f>
        <v>37</v>
      </c>
      <c r="H805">
        <v>45</v>
      </c>
      <c r="I805">
        <f>IF(G805=0,0,ROUND((E805/H805),2))</f>
        <v>74.47</v>
      </c>
      <c r="J805" t="s">
        <v>21</v>
      </c>
      <c r="K805" t="s">
        <v>22</v>
      </c>
      <c r="L805">
        <v>1401166800</v>
      </c>
      <c r="M805" s="8">
        <f>(((L805/60)/60)/124) + DATE(1970,1,1)</f>
        <v>28707.81451612903</v>
      </c>
      <c r="N805">
        <v>1404363600</v>
      </c>
      <c r="O805" s="8">
        <f>(((N805/60)/60)/124) + DATE(1970,1,1)</f>
        <v>28714.975806451614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818</v>
      </c>
      <c r="B806" t="s">
        <v>676</v>
      </c>
      <c r="C806" s="3" t="s">
        <v>1670</v>
      </c>
      <c r="D806">
        <v>700</v>
      </c>
      <c r="E806">
        <v>7664</v>
      </c>
      <c r="F806" s="4" t="s">
        <v>20</v>
      </c>
      <c r="G806" s="4">
        <f>ROUND((E806/D806*100),0)</f>
        <v>1095</v>
      </c>
      <c r="H806">
        <v>69</v>
      </c>
      <c r="I806">
        <f>IF(G806=0,0,ROUND((E806/H806),2))</f>
        <v>111.07</v>
      </c>
      <c r="J806" t="s">
        <v>21</v>
      </c>
      <c r="K806" t="s">
        <v>22</v>
      </c>
      <c r="L806">
        <v>1548050400</v>
      </c>
      <c r="M806" s="8">
        <f>(((L806/60)/60)/124) + DATE(1970,1,1)</f>
        <v>29036.854838709678</v>
      </c>
      <c r="N806">
        <v>1549173600</v>
      </c>
      <c r="O806" s="8">
        <f>(((N806/60)/60)/124) + DATE(1970,1,1)</f>
        <v>29039.370967741936</v>
      </c>
      <c r="P806" t="b">
        <v>0</v>
      </c>
      <c r="Q806" t="b">
        <v>1</v>
      </c>
      <c r="R806" t="s">
        <v>33</v>
      </c>
      <c r="S806" t="s">
        <v>2039</v>
      </c>
      <c r="T806" t="s">
        <v>2040</v>
      </c>
    </row>
    <row r="807" spans="1:20" x14ac:dyDescent="0.3">
      <c r="A807">
        <v>791</v>
      </c>
      <c r="B807" t="s">
        <v>1617</v>
      </c>
      <c r="C807" s="3" t="s">
        <v>1618</v>
      </c>
      <c r="D807">
        <v>2100</v>
      </c>
      <c r="E807">
        <v>540</v>
      </c>
      <c r="F807" s="4" t="s">
        <v>14</v>
      </c>
      <c r="G807" s="4">
        <f>ROUND((E807/D807*100),0)</f>
        <v>26</v>
      </c>
      <c r="H807">
        <v>6</v>
      </c>
      <c r="I807">
        <f>IF(G807=0,0,ROUND((E807/H807),2))</f>
        <v>90</v>
      </c>
      <c r="J807" t="s">
        <v>21</v>
      </c>
      <c r="K807" t="s">
        <v>22</v>
      </c>
      <c r="L807">
        <v>1481436000</v>
      </c>
      <c r="M807" s="8">
        <f>(((L807/60)/60)/124) + DATE(1970,1,1)</f>
        <v>28887.629032258064</v>
      </c>
      <c r="N807">
        <v>1482818400</v>
      </c>
      <c r="O807" s="8">
        <f>(((N807/60)/60)/124) + DATE(1970,1,1)</f>
        <v>28890.725806451614</v>
      </c>
      <c r="P807" t="b">
        <v>0</v>
      </c>
      <c r="Q807" t="b">
        <v>0</v>
      </c>
      <c r="R807" t="s">
        <v>17</v>
      </c>
      <c r="S807" t="s">
        <v>2033</v>
      </c>
      <c r="T807" t="s">
        <v>2034</v>
      </c>
    </row>
    <row r="808" spans="1:20" x14ac:dyDescent="0.3">
      <c r="A808">
        <v>792</v>
      </c>
      <c r="B808" t="s">
        <v>1619</v>
      </c>
      <c r="C808" s="3" t="s">
        <v>1620</v>
      </c>
      <c r="D808">
        <v>2000</v>
      </c>
      <c r="E808">
        <v>680</v>
      </c>
      <c r="F808" s="4" t="s">
        <v>14</v>
      </c>
      <c r="G808" s="4">
        <f>ROUND((E808/D808*100),0)</f>
        <v>34</v>
      </c>
      <c r="H808">
        <v>7</v>
      </c>
      <c r="I808">
        <f>IF(G808=0,0,ROUND((E808/H808),2))</f>
        <v>97.14</v>
      </c>
      <c r="J808" t="s">
        <v>21</v>
      </c>
      <c r="K808" t="s">
        <v>22</v>
      </c>
      <c r="L808">
        <v>1372222800</v>
      </c>
      <c r="M808" s="8">
        <f>(((L808/60)/60)/124) + DATE(1970,1,1)</f>
        <v>28642.975806451614</v>
      </c>
      <c r="N808">
        <v>1374642000</v>
      </c>
      <c r="O808" s="8">
        <f>(((N808/60)/60)/124) + DATE(1970,1,1)</f>
        <v>28648.395161290322</v>
      </c>
      <c r="P808" t="b">
        <v>0</v>
      </c>
      <c r="Q808" t="b">
        <v>1</v>
      </c>
      <c r="R808" t="s">
        <v>33</v>
      </c>
      <c r="S808" t="s">
        <v>2039</v>
      </c>
      <c r="T808" t="s">
        <v>2040</v>
      </c>
    </row>
    <row r="809" spans="1:20" x14ac:dyDescent="0.3">
      <c r="A809">
        <v>820</v>
      </c>
      <c r="B809" t="s">
        <v>1673</v>
      </c>
      <c r="C809" s="3" t="s">
        <v>1674</v>
      </c>
      <c r="D809">
        <v>1500</v>
      </c>
      <c r="E809">
        <v>12009</v>
      </c>
      <c r="F809" s="4" t="s">
        <v>20</v>
      </c>
      <c r="G809" s="4">
        <f>ROUND((E809/D809*100),0)</f>
        <v>801</v>
      </c>
      <c r="H809">
        <v>279</v>
      </c>
      <c r="I809">
        <f>IF(G809=0,0,ROUND((E809/H809),2))</f>
        <v>43.04</v>
      </c>
      <c r="J809" t="s">
        <v>40</v>
      </c>
      <c r="K809" t="s">
        <v>41</v>
      </c>
      <c r="L809">
        <v>1532840400</v>
      </c>
      <c r="M809" s="8">
        <f>(((L809/60)/60)/124) + DATE(1970,1,1)</f>
        <v>29002.782258064515</v>
      </c>
      <c r="N809">
        <v>1533963600</v>
      </c>
      <c r="O809" s="8">
        <f>(((N809/60)/60)/124) + DATE(1970,1,1)</f>
        <v>29005.298387096773</v>
      </c>
      <c r="P809" t="b">
        <v>0</v>
      </c>
      <c r="Q809" t="b">
        <v>1</v>
      </c>
      <c r="R809" t="s">
        <v>23</v>
      </c>
      <c r="S809" t="s">
        <v>2035</v>
      </c>
      <c r="T809" t="s">
        <v>2036</v>
      </c>
    </row>
    <row r="810" spans="1:20" x14ac:dyDescent="0.3">
      <c r="A810">
        <v>821</v>
      </c>
      <c r="B810" t="s">
        <v>1675</v>
      </c>
      <c r="C810" s="3" t="s">
        <v>1676</v>
      </c>
      <c r="D810">
        <v>4900</v>
      </c>
      <c r="E810">
        <v>14273</v>
      </c>
      <c r="F810" s="4" t="s">
        <v>20</v>
      </c>
      <c r="G810" s="4">
        <f>ROUND((E810/D810*100),0)</f>
        <v>291</v>
      </c>
      <c r="H810">
        <v>210</v>
      </c>
      <c r="I810">
        <f>IF(G810=0,0,ROUND((E810/H810),2))</f>
        <v>67.97</v>
      </c>
      <c r="J810" t="s">
        <v>21</v>
      </c>
      <c r="K810" t="s">
        <v>22</v>
      </c>
      <c r="L810">
        <v>1488261600</v>
      </c>
      <c r="M810" s="8">
        <f>(((L810/60)/60)/124) + DATE(1970,1,1)</f>
        <v>28902.919354838708</v>
      </c>
      <c r="N810">
        <v>1489381200</v>
      </c>
      <c r="O810" s="8">
        <f>(((N810/60)/60)/124) + DATE(1970,1,1)</f>
        <v>28905.427419354837</v>
      </c>
      <c r="P810" t="b">
        <v>0</v>
      </c>
      <c r="Q810" t="b">
        <v>0</v>
      </c>
      <c r="R810" t="s">
        <v>42</v>
      </c>
      <c r="S810" t="s">
        <v>2041</v>
      </c>
      <c r="T810" t="s">
        <v>2042</v>
      </c>
    </row>
    <row r="811" spans="1:20" x14ac:dyDescent="0.3">
      <c r="A811">
        <v>822</v>
      </c>
      <c r="B811" t="s">
        <v>1677</v>
      </c>
      <c r="C811" s="3" t="s">
        <v>1678</v>
      </c>
      <c r="D811">
        <v>54000</v>
      </c>
      <c r="E811">
        <v>188982</v>
      </c>
      <c r="F811" s="4" t="s">
        <v>20</v>
      </c>
      <c r="G811" s="4">
        <f>ROUND((E811/D811*100),0)</f>
        <v>350</v>
      </c>
      <c r="H811">
        <v>2100</v>
      </c>
      <c r="I811">
        <f>IF(G811=0,0,ROUND((E811/H811),2))</f>
        <v>89.99</v>
      </c>
      <c r="J811" t="s">
        <v>21</v>
      </c>
      <c r="K811" t="s">
        <v>22</v>
      </c>
      <c r="L811">
        <v>1393567200</v>
      </c>
      <c r="M811" s="8">
        <f>(((L811/60)/60)/124) + DATE(1970,1,1)</f>
        <v>28690.790322580644</v>
      </c>
      <c r="N811">
        <v>1395032400</v>
      </c>
      <c r="O811" s="8">
        <f>(((N811/60)/60)/124) + DATE(1970,1,1)</f>
        <v>28694.072580645163</v>
      </c>
      <c r="P811" t="b">
        <v>0</v>
      </c>
      <c r="Q811" t="b">
        <v>0</v>
      </c>
      <c r="R811" t="s">
        <v>23</v>
      </c>
      <c r="S811" t="s">
        <v>2035</v>
      </c>
      <c r="T811" t="s">
        <v>2036</v>
      </c>
    </row>
    <row r="812" spans="1:20" ht="31.2" x14ac:dyDescent="0.3">
      <c r="A812">
        <v>823</v>
      </c>
      <c r="B812" t="s">
        <v>1679</v>
      </c>
      <c r="C812" s="3" t="s">
        <v>1680</v>
      </c>
      <c r="D812">
        <v>4100</v>
      </c>
      <c r="E812">
        <v>14640</v>
      </c>
      <c r="F812" s="4" t="s">
        <v>20</v>
      </c>
      <c r="G812" s="4">
        <f>ROUND((E812/D812*100),0)</f>
        <v>357</v>
      </c>
      <c r="H812">
        <v>252</v>
      </c>
      <c r="I812">
        <f>IF(G812=0,0,ROUND((E812/H812),2))</f>
        <v>58.1</v>
      </c>
      <c r="J812" t="s">
        <v>21</v>
      </c>
      <c r="K812" t="s">
        <v>22</v>
      </c>
      <c r="L812">
        <v>1410325200</v>
      </c>
      <c r="M812" s="8">
        <f>(((L812/60)/60)/124) + DATE(1970,1,1)</f>
        <v>28728.330645161292</v>
      </c>
      <c r="N812">
        <v>1412485200</v>
      </c>
      <c r="O812" s="8">
        <f>(((N812/60)/60)/124) + DATE(1970,1,1)</f>
        <v>28733.169354838708</v>
      </c>
      <c r="P812" t="b">
        <v>1</v>
      </c>
      <c r="Q812" t="b">
        <v>1</v>
      </c>
      <c r="R812" t="s">
        <v>23</v>
      </c>
      <c r="S812" t="s">
        <v>2035</v>
      </c>
      <c r="T812" t="s">
        <v>2036</v>
      </c>
    </row>
    <row r="813" spans="1:20" ht="31.2" x14ac:dyDescent="0.3">
      <c r="A813">
        <v>795</v>
      </c>
      <c r="B813" t="s">
        <v>1625</v>
      </c>
      <c r="C813" s="3" t="s">
        <v>1626</v>
      </c>
      <c r="D813">
        <v>7100</v>
      </c>
      <c r="E813">
        <v>1022</v>
      </c>
      <c r="F813" s="4" t="s">
        <v>14</v>
      </c>
      <c r="G813" s="4">
        <f>ROUND((E813/D813*100),0)</f>
        <v>14</v>
      </c>
      <c r="H813">
        <v>31</v>
      </c>
      <c r="I813">
        <f>IF(G813=0,0,ROUND((E813/H813),2))</f>
        <v>32.97</v>
      </c>
      <c r="J813" t="s">
        <v>21</v>
      </c>
      <c r="K813" t="s">
        <v>22</v>
      </c>
      <c r="L813">
        <v>1477976400</v>
      </c>
      <c r="M813" s="8">
        <f>(((L813/60)/60)/124) + DATE(1970,1,1)</f>
        <v>28879.879032258064</v>
      </c>
      <c r="N813">
        <v>1478235600</v>
      </c>
      <c r="O813" s="8">
        <f>(((N813/60)/60)/124) + DATE(1970,1,1)</f>
        <v>28880.459677419356</v>
      </c>
      <c r="P813" t="b">
        <v>0</v>
      </c>
      <c r="Q813" t="b">
        <v>0</v>
      </c>
      <c r="R813" t="s">
        <v>53</v>
      </c>
      <c r="S813" t="s">
        <v>2041</v>
      </c>
      <c r="T813" t="s">
        <v>2044</v>
      </c>
    </row>
    <row r="814" spans="1:20" x14ac:dyDescent="0.3">
      <c r="A814">
        <v>796</v>
      </c>
      <c r="B814" t="s">
        <v>1627</v>
      </c>
      <c r="C814" s="3" t="s">
        <v>1628</v>
      </c>
      <c r="D814">
        <v>7800</v>
      </c>
      <c r="E814">
        <v>4275</v>
      </c>
      <c r="F814" s="4" t="s">
        <v>14</v>
      </c>
      <c r="G814" s="4">
        <f>ROUND((E814/D814*100),0)</f>
        <v>55</v>
      </c>
      <c r="H814">
        <v>78</v>
      </c>
      <c r="I814">
        <f>IF(G814=0,0,ROUND((E814/H814),2))</f>
        <v>54.81</v>
      </c>
      <c r="J814" t="s">
        <v>21</v>
      </c>
      <c r="K814" t="s">
        <v>22</v>
      </c>
      <c r="L814">
        <v>1407474000</v>
      </c>
      <c r="M814" s="8">
        <f>(((L814/60)/60)/124) + DATE(1970,1,1)</f>
        <v>28721.943548387098</v>
      </c>
      <c r="N814">
        <v>1408078800</v>
      </c>
      <c r="O814" s="8">
        <f>(((N814/60)/60)/124) + DATE(1970,1,1)</f>
        <v>28723.298387096773</v>
      </c>
      <c r="P814" t="b">
        <v>0</v>
      </c>
      <c r="Q814" t="b">
        <v>1</v>
      </c>
      <c r="R814" t="s">
        <v>292</v>
      </c>
      <c r="S814" t="s">
        <v>2050</v>
      </c>
      <c r="T814" t="s">
        <v>2061</v>
      </c>
    </row>
    <row r="815" spans="1:20" x14ac:dyDescent="0.3">
      <c r="A815">
        <v>799</v>
      </c>
      <c r="B815" t="s">
        <v>1633</v>
      </c>
      <c r="C815" s="3" t="s">
        <v>1634</v>
      </c>
      <c r="D815">
        <v>84500</v>
      </c>
      <c r="E815">
        <v>73522</v>
      </c>
      <c r="F815" s="4" t="s">
        <v>14</v>
      </c>
      <c r="G815" s="4">
        <f>ROUND((E815/D815*100),0)</f>
        <v>87</v>
      </c>
      <c r="H815">
        <v>1225</v>
      </c>
      <c r="I815">
        <f>IF(G815=0,0,ROUND((E815/H815),2))</f>
        <v>60.02</v>
      </c>
      <c r="J815" t="s">
        <v>40</v>
      </c>
      <c r="K815" t="s">
        <v>41</v>
      </c>
      <c r="L815">
        <v>1454133600</v>
      </c>
      <c r="M815" s="8">
        <f>(((L815/60)/60)/124) + DATE(1970,1,1)</f>
        <v>28826.467741935485</v>
      </c>
      <c r="N815">
        <v>1454479200</v>
      </c>
      <c r="O815" s="8">
        <f>(((N815/60)/60)/124) + DATE(1970,1,1)</f>
        <v>28827.241935483871</v>
      </c>
      <c r="P815" t="b">
        <v>0</v>
      </c>
      <c r="Q815" t="b">
        <v>0</v>
      </c>
      <c r="R815" t="s">
        <v>33</v>
      </c>
      <c r="S815" t="s">
        <v>2039</v>
      </c>
      <c r="T815" t="s">
        <v>2040</v>
      </c>
    </row>
    <row r="816" spans="1:20" x14ac:dyDescent="0.3">
      <c r="A816">
        <v>824</v>
      </c>
      <c r="B816" t="s">
        <v>1681</v>
      </c>
      <c r="C816" s="3" t="s">
        <v>1682</v>
      </c>
      <c r="D816">
        <v>85000</v>
      </c>
      <c r="E816">
        <v>107516</v>
      </c>
      <c r="F816" s="4" t="s">
        <v>20</v>
      </c>
      <c r="G816" s="4">
        <f>ROUND((E816/D816*100),0)</f>
        <v>126</v>
      </c>
      <c r="H816">
        <v>1280</v>
      </c>
      <c r="I816">
        <f>IF(G816=0,0,ROUND((E816/H816),2))</f>
        <v>84</v>
      </c>
      <c r="J816" t="s">
        <v>21</v>
      </c>
      <c r="K816" t="s">
        <v>22</v>
      </c>
      <c r="L816">
        <v>1276923600</v>
      </c>
      <c r="M816" s="8">
        <f>(((L816/60)/60)/124) + DATE(1970,1,1)</f>
        <v>28429.491935483871</v>
      </c>
      <c r="N816">
        <v>1279688400</v>
      </c>
      <c r="O816" s="8">
        <f>(((N816/60)/60)/124) + DATE(1970,1,1)</f>
        <v>28435.68548387097</v>
      </c>
      <c r="P816" t="b">
        <v>0</v>
      </c>
      <c r="Q816" t="b">
        <v>1</v>
      </c>
      <c r="R816" t="s">
        <v>68</v>
      </c>
      <c r="S816" t="s">
        <v>2047</v>
      </c>
      <c r="T816" t="s">
        <v>2048</v>
      </c>
    </row>
    <row r="817" spans="1:20" x14ac:dyDescent="0.3">
      <c r="A817">
        <v>771</v>
      </c>
      <c r="B817" t="s">
        <v>1577</v>
      </c>
      <c r="C817" s="3" t="s">
        <v>1578</v>
      </c>
      <c r="D817">
        <v>5600</v>
      </c>
      <c r="E817">
        <v>2769</v>
      </c>
      <c r="F817" s="4" t="s">
        <v>74</v>
      </c>
      <c r="G817" s="4">
        <f>ROUND((E817/D817*100),0)</f>
        <v>49</v>
      </c>
      <c r="H817">
        <v>26</v>
      </c>
      <c r="I817">
        <f>IF(G817=0,0,ROUND((E817/H817),2))</f>
        <v>106.5</v>
      </c>
      <c r="J817" t="s">
        <v>21</v>
      </c>
      <c r="K817" t="s">
        <v>22</v>
      </c>
      <c r="L817">
        <v>1548482400</v>
      </c>
      <c r="M817" s="8">
        <f>(((L817/60)/60)/124) + DATE(1970,1,1)</f>
        <v>29037.822580645163</v>
      </c>
      <c r="N817">
        <v>1550815200</v>
      </c>
      <c r="O817" s="8">
        <f>(((N817/60)/60)/124) + DATE(1970,1,1)</f>
        <v>29043.048387096773</v>
      </c>
      <c r="P817" t="b">
        <v>0</v>
      </c>
      <c r="Q817" t="b">
        <v>0</v>
      </c>
      <c r="R817" t="s">
        <v>33</v>
      </c>
      <c r="S817" t="s">
        <v>2039</v>
      </c>
      <c r="T817" t="s">
        <v>2040</v>
      </c>
    </row>
    <row r="818" spans="1:20" x14ac:dyDescent="0.3">
      <c r="A818">
        <v>825</v>
      </c>
      <c r="B818" t="s">
        <v>1683</v>
      </c>
      <c r="C818" s="3" t="s">
        <v>1684</v>
      </c>
      <c r="D818">
        <v>3600</v>
      </c>
      <c r="E818">
        <v>13950</v>
      </c>
      <c r="F818" s="4" t="s">
        <v>20</v>
      </c>
      <c r="G818" s="4">
        <f>ROUND((E818/D818*100),0)</f>
        <v>388</v>
      </c>
      <c r="H818">
        <v>157</v>
      </c>
      <c r="I818">
        <f>IF(G818=0,0,ROUND((E818/H818),2))</f>
        <v>88.85</v>
      </c>
      <c r="J818" t="s">
        <v>40</v>
      </c>
      <c r="K818" t="s">
        <v>41</v>
      </c>
      <c r="L818">
        <v>1500958800</v>
      </c>
      <c r="M818" s="8">
        <f>(((L818/60)/60)/124) + DATE(1970,1,1)</f>
        <v>28931.362903225807</v>
      </c>
      <c r="N818">
        <v>1501995600</v>
      </c>
      <c r="O818" s="8">
        <f>(((N818/60)/60)/124) + DATE(1970,1,1)</f>
        <v>28933.68548387097</v>
      </c>
      <c r="P818" t="b">
        <v>0</v>
      </c>
      <c r="Q818" t="b">
        <v>0</v>
      </c>
      <c r="R818" t="s">
        <v>100</v>
      </c>
      <c r="S818" t="s">
        <v>2041</v>
      </c>
      <c r="T818" t="s">
        <v>2052</v>
      </c>
    </row>
    <row r="819" spans="1:20" ht="31.2" x14ac:dyDescent="0.3">
      <c r="A819">
        <v>826</v>
      </c>
      <c r="B819" t="s">
        <v>1685</v>
      </c>
      <c r="C819" s="3" t="s">
        <v>1686</v>
      </c>
      <c r="D819">
        <v>2800</v>
      </c>
      <c r="E819">
        <v>12797</v>
      </c>
      <c r="F819" s="4" t="s">
        <v>20</v>
      </c>
      <c r="G819" s="4">
        <f>ROUND((E819/D819*100),0)</f>
        <v>457</v>
      </c>
      <c r="H819">
        <v>194</v>
      </c>
      <c r="I819">
        <f>IF(G819=0,0,ROUND((E819/H819),2))</f>
        <v>65.959999999999994</v>
      </c>
      <c r="J819" t="s">
        <v>21</v>
      </c>
      <c r="K819" t="s">
        <v>22</v>
      </c>
      <c r="L819">
        <v>1292220000</v>
      </c>
      <c r="M819" s="8">
        <f>(((L819/60)/60)/124) + DATE(1970,1,1)</f>
        <v>28463.758064516129</v>
      </c>
      <c r="N819">
        <v>1294639200</v>
      </c>
      <c r="O819" s="8">
        <f>(((N819/60)/60)/124) + DATE(1970,1,1)</f>
        <v>28469.177419354837</v>
      </c>
      <c r="P819" t="b">
        <v>0</v>
      </c>
      <c r="Q819" t="b">
        <v>1</v>
      </c>
      <c r="R819" t="s">
        <v>33</v>
      </c>
      <c r="S819" t="s">
        <v>2039</v>
      </c>
      <c r="T819" t="s">
        <v>2040</v>
      </c>
    </row>
    <row r="820" spans="1:20" ht="31.2" x14ac:dyDescent="0.3">
      <c r="A820">
        <v>827</v>
      </c>
      <c r="B820" t="s">
        <v>1687</v>
      </c>
      <c r="C820" s="3" t="s">
        <v>1688</v>
      </c>
      <c r="D820">
        <v>2300</v>
      </c>
      <c r="E820">
        <v>6134</v>
      </c>
      <c r="F820" s="4" t="s">
        <v>20</v>
      </c>
      <c r="G820" s="4">
        <f>ROUND((E820/D820*100),0)</f>
        <v>267</v>
      </c>
      <c r="H820">
        <v>82</v>
      </c>
      <c r="I820">
        <f>IF(G820=0,0,ROUND((E820/H820),2))</f>
        <v>74.8</v>
      </c>
      <c r="J820" t="s">
        <v>26</v>
      </c>
      <c r="K820" t="s">
        <v>27</v>
      </c>
      <c r="L820">
        <v>1304398800</v>
      </c>
      <c r="M820" s="8">
        <f>(((L820/60)/60)/124) + DATE(1970,1,1)</f>
        <v>28491.040322580644</v>
      </c>
      <c r="N820">
        <v>1305435600</v>
      </c>
      <c r="O820" s="8">
        <f>(((N820/60)/60)/124) + DATE(1970,1,1)</f>
        <v>28493.362903225807</v>
      </c>
      <c r="P820" t="b">
        <v>0</v>
      </c>
      <c r="Q820" t="b">
        <v>1</v>
      </c>
      <c r="R820" t="s">
        <v>53</v>
      </c>
      <c r="S820" t="s">
        <v>2041</v>
      </c>
      <c r="T820" t="s">
        <v>2044</v>
      </c>
    </row>
    <row r="821" spans="1:20" ht="31.2" x14ac:dyDescent="0.3">
      <c r="A821">
        <v>831</v>
      </c>
      <c r="B821" t="s">
        <v>1695</v>
      </c>
      <c r="C821" s="3" t="s">
        <v>1696</v>
      </c>
      <c r="D821">
        <v>97100</v>
      </c>
      <c r="E821">
        <v>105817</v>
      </c>
      <c r="F821" s="4" t="s">
        <v>20</v>
      </c>
      <c r="G821" s="4">
        <f>ROUND((E821/D821*100),0)</f>
        <v>109</v>
      </c>
      <c r="H821">
        <v>4233</v>
      </c>
      <c r="I821">
        <f>IF(G821=0,0,ROUND((E821/H821),2))</f>
        <v>25</v>
      </c>
      <c r="J821" t="s">
        <v>21</v>
      </c>
      <c r="K821" t="s">
        <v>22</v>
      </c>
      <c r="L821">
        <v>1332738000</v>
      </c>
      <c r="M821" s="8">
        <f>(((L821/60)/60)/124) + DATE(1970,1,1)</f>
        <v>28554.524193548386</v>
      </c>
      <c r="N821">
        <v>1335675600</v>
      </c>
      <c r="O821" s="8">
        <f>(((N821/60)/60)/124) + DATE(1970,1,1)</f>
        <v>28561.104838709678</v>
      </c>
      <c r="P821" t="b">
        <v>0</v>
      </c>
      <c r="Q821" t="b">
        <v>0</v>
      </c>
      <c r="R821" t="s">
        <v>122</v>
      </c>
      <c r="S821" t="s">
        <v>2054</v>
      </c>
      <c r="T821" t="s">
        <v>2055</v>
      </c>
    </row>
    <row r="822" spans="1:20" x14ac:dyDescent="0.3">
      <c r="A822">
        <v>800</v>
      </c>
      <c r="B822" t="s">
        <v>1635</v>
      </c>
      <c r="C822" s="3" t="s">
        <v>1636</v>
      </c>
      <c r="D822">
        <v>100</v>
      </c>
      <c r="E822">
        <v>1</v>
      </c>
      <c r="F822" s="4" t="s">
        <v>14</v>
      </c>
      <c r="G822" s="4">
        <f>ROUND((E822/D822*100),0)</f>
        <v>1</v>
      </c>
      <c r="H822">
        <v>1</v>
      </c>
      <c r="I822">
        <f>IF(G822=0,0,ROUND((E822/H822),2))</f>
        <v>1</v>
      </c>
      <c r="J822" t="s">
        <v>98</v>
      </c>
      <c r="K822" t="s">
        <v>99</v>
      </c>
      <c r="L822">
        <v>1434085200</v>
      </c>
      <c r="M822" s="8">
        <f>(((L822/60)/60)/124) + DATE(1970,1,1)</f>
        <v>28781.556451612902</v>
      </c>
      <c r="N822">
        <v>1434430800</v>
      </c>
      <c r="O822" s="8">
        <f>(((N822/60)/60)/124) + DATE(1970,1,1)</f>
        <v>28782.330645161292</v>
      </c>
      <c r="P822" t="b">
        <v>0</v>
      </c>
      <c r="Q822" t="b">
        <v>0</v>
      </c>
      <c r="R822" t="s">
        <v>23</v>
      </c>
      <c r="S822" t="s">
        <v>2035</v>
      </c>
      <c r="T822" t="s">
        <v>2036</v>
      </c>
    </row>
    <row r="823" spans="1:20" x14ac:dyDescent="0.3">
      <c r="A823">
        <v>948</v>
      </c>
      <c r="B823" t="s">
        <v>1926</v>
      </c>
      <c r="C823" s="3" t="s">
        <v>1927</v>
      </c>
      <c r="D823">
        <v>9400</v>
      </c>
      <c r="E823">
        <v>5918</v>
      </c>
      <c r="F823" s="4" t="s">
        <v>74</v>
      </c>
      <c r="G823" s="4">
        <f>ROUND((E823/D823*100),0)</f>
        <v>63</v>
      </c>
      <c r="H823">
        <v>160</v>
      </c>
      <c r="I823">
        <f>IF(G823=0,0,ROUND((E823/H823),2))</f>
        <v>36.99</v>
      </c>
      <c r="J823" t="s">
        <v>21</v>
      </c>
      <c r="K823" t="s">
        <v>22</v>
      </c>
      <c r="L823">
        <v>1418364000</v>
      </c>
      <c r="M823" s="8">
        <f>(((L823/60)/60)/124) + DATE(1970,1,1)</f>
        <v>28746.33870967742</v>
      </c>
      <c r="N823">
        <v>1419228000</v>
      </c>
      <c r="O823" s="8">
        <f>(((N823/60)/60)/124) + DATE(1970,1,1)</f>
        <v>28748.274193548386</v>
      </c>
      <c r="P823" t="b">
        <v>1</v>
      </c>
      <c r="Q823" t="b">
        <v>1</v>
      </c>
      <c r="R823" t="s">
        <v>42</v>
      </c>
      <c r="S823" t="s">
        <v>2041</v>
      </c>
      <c r="T823" t="s">
        <v>2042</v>
      </c>
    </row>
    <row r="824" spans="1:20" x14ac:dyDescent="0.3">
      <c r="A824">
        <v>832</v>
      </c>
      <c r="B824" t="s">
        <v>1697</v>
      </c>
      <c r="C824" s="3" t="s">
        <v>1698</v>
      </c>
      <c r="D824">
        <v>43200</v>
      </c>
      <c r="E824">
        <v>136156</v>
      </c>
      <c r="F824" s="4" t="s">
        <v>20</v>
      </c>
      <c r="G824" s="4">
        <f>ROUND((E824/D824*100),0)</f>
        <v>315</v>
      </c>
      <c r="H824">
        <v>1297</v>
      </c>
      <c r="I824">
        <f>IF(G824=0,0,ROUND((E824/H824),2))</f>
        <v>104.98</v>
      </c>
      <c r="J824" t="s">
        <v>36</v>
      </c>
      <c r="K824" t="s">
        <v>37</v>
      </c>
      <c r="L824">
        <v>1445490000</v>
      </c>
      <c r="M824" s="8">
        <f>(((L824/60)/60)/124) + DATE(1970,1,1)</f>
        <v>28807.104838709678</v>
      </c>
      <c r="N824">
        <v>1448431200</v>
      </c>
      <c r="O824" s="8">
        <f>(((N824/60)/60)/124) + DATE(1970,1,1)</f>
        <v>28813.693548387098</v>
      </c>
      <c r="P824" t="b">
        <v>1</v>
      </c>
      <c r="Q824" t="b">
        <v>0</v>
      </c>
      <c r="R824" t="s">
        <v>206</v>
      </c>
      <c r="S824" t="s">
        <v>2047</v>
      </c>
      <c r="T824" t="s">
        <v>2059</v>
      </c>
    </row>
    <row r="825" spans="1:20" x14ac:dyDescent="0.3">
      <c r="A825">
        <v>833</v>
      </c>
      <c r="B825" t="s">
        <v>1699</v>
      </c>
      <c r="C825" s="3" t="s">
        <v>1700</v>
      </c>
      <c r="D825">
        <v>6800</v>
      </c>
      <c r="E825">
        <v>10723</v>
      </c>
      <c r="F825" s="4" t="s">
        <v>20</v>
      </c>
      <c r="G825" s="4">
        <f>ROUND((E825/D825*100),0)</f>
        <v>158</v>
      </c>
      <c r="H825">
        <v>165</v>
      </c>
      <c r="I825">
        <f>IF(G825=0,0,ROUND((E825/H825),2))</f>
        <v>64.989999999999995</v>
      </c>
      <c r="J825" t="s">
        <v>36</v>
      </c>
      <c r="K825" t="s">
        <v>37</v>
      </c>
      <c r="L825">
        <v>1297663200</v>
      </c>
      <c r="M825" s="8">
        <f>(((L825/60)/60)/124) + DATE(1970,1,1)</f>
        <v>28475.951612903227</v>
      </c>
      <c r="N825">
        <v>1298613600</v>
      </c>
      <c r="O825" s="8">
        <f>(((N825/60)/60)/124) + DATE(1970,1,1)</f>
        <v>28478.080645161292</v>
      </c>
      <c r="P825" t="b">
        <v>0</v>
      </c>
      <c r="Q825" t="b">
        <v>0</v>
      </c>
      <c r="R825" t="s">
        <v>206</v>
      </c>
      <c r="S825" t="s">
        <v>2047</v>
      </c>
      <c r="T825" t="s">
        <v>2059</v>
      </c>
    </row>
    <row r="826" spans="1:20" ht="31.2" x14ac:dyDescent="0.3">
      <c r="A826">
        <v>805</v>
      </c>
      <c r="B826" t="s">
        <v>1645</v>
      </c>
      <c r="C826" s="3" t="s">
        <v>1646</v>
      </c>
      <c r="D826">
        <v>9700</v>
      </c>
      <c r="E826">
        <v>4932</v>
      </c>
      <c r="F826" s="4" t="s">
        <v>14</v>
      </c>
      <c r="G826" s="4">
        <f>ROUND((E826/D826*100),0)</f>
        <v>51</v>
      </c>
      <c r="H826">
        <v>67</v>
      </c>
      <c r="I826">
        <f>IF(G826=0,0,ROUND((E826/H826),2))</f>
        <v>73.61</v>
      </c>
      <c r="J826" t="s">
        <v>26</v>
      </c>
      <c r="K826" t="s">
        <v>27</v>
      </c>
      <c r="L826">
        <v>1416031200</v>
      </c>
      <c r="M826" s="8">
        <f>(((L826/60)/60)/124) + DATE(1970,1,1)</f>
        <v>28741.112903225807</v>
      </c>
      <c r="N826">
        <v>1420437600</v>
      </c>
      <c r="O826" s="8">
        <f>(((N826/60)/60)/124) + DATE(1970,1,1)</f>
        <v>28750.983870967742</v>
      </c>
      <c r="P826" t="b">
        <v>0</v>
      </c>
      <c r="Q826" t="b">
        <v>0</v>
      </c>
      <c r="R826" t="s">
        <v>42</v>
      </c>
      <c r="S826" t="s">
        <v>2041</v>
      </c>
      <c r="T826" t="s">
        <v>2042</v>
      </c>
    </row>
    <row r="827" spans="1:20" x14ac:dyDescent="0.3">
      <c r="A827">
        <v>808</v>
      </c>
      <c r="B827" t="s">
        <v>1651</v>
      </c>
      <c r="C827" s="3" t="s">
        <v>1652</v>
      </c>
      <c r="D827">
        <v>5200</v>
      </c>
      <c r="E827">
        <v>1583</v>
      </c>
      <c r="F827" s="4" t="s">
        <v>14</v>
      </c>
      <c r="G827" s="4">
        <f>ROUND((E827/D827*100),0)</f>
        <v>30</v>
      </c>
      <c r="H827">
        <v>19</v>
      </c>
      <c r="I827">
        <f>IF(G827=0,0,ROUND((E827/H827),2))</f>
        <v>83.32</v>
      </c>
      <c r="J827" t="s">
        <v>21</v>
      </c>
      <c r="K827" t="s">
        <v>22</v>
      </c>
      <c r="L827">
        <v>1463461200</v>
      </c>
      <c r="M827" s="8">
        <f>(((L827/60)/60)/124) + DATE(1970,1,1)</f>
        <v>28847.362903225807</v>
      </c>
      <c r="N827">
        <v>1464930000</v>
      </c>
      <c r="O827" s="8">
        <f>(((N827/60)/60)/124) + DATE(1970,1,1)</f>
        <v>28850.653225806451</v>
      </c>
      <c r="P827" t="b">
        <v>0</v>
      </c>
      <c r="Q827" t="b">
        <v>0</v>
      </c>
      <c r="R827" t="s">
        <v>17</v>
      </c>
      <c r="S827" t="s">
        <v>2033</v>
      </c>
      <c r="T827" t="s">
        <v>2034</v>
      </c>
    </row>
    <row r="828" spans="1:20" x14ac:dyDescent="0.3">
      <c r="A828">
        <v>809</v>
      </c>
      <c r="B828" t="s">
        <v>1599</v>
      </c>
      <c r="C828" s="3" t="s">
        <v>1653</v>
      </c>
      <c r="D828">
        <v>140800</v>
      </c>
      <c r="E828">
        <v>88536</v>
      </c>
      <c r="F828" s="4" t="s">
        <v>14</v>
      </c>
      <c r="G828" s="4">
        <f>ROUND((E828/D828*100),0)</f>
        <v>63</v>
      </c>
      <c r="H828">
        <v>2108</v>
      </c>
      <c r="I828">
        <f>IF(G828=0,0,ROUND((E828/H828),2))</f>
        <v>42</v>
      </c>
      <c r="J828" t="s">
        <v>98</v>
      </c>
      <c r="K828" t="s">
        <v>99</v>
      </c>
      <c r="L828">
        <v>1344920400</v>
      </c>
      <c r="M828" s="8">
        <f>(((L828/60)/60)/124) + DATE(1970,1,1)</f>
        <v>28581.81451612903</v>
      </c>
      <c r="N828">
        <v>1345006800</v>
      </c>
      <c r="O828" s="8">
        <f>(((N828/60)/60)/124) + DATE(1970,1,1)</f>
        <v>28582.008064516129</v>
      </c>
      <c r="P828" t="b">
        <v>0</v>
      </c>
      <c r="Q828" t="b">
        <v>0</v>
      </c>
      <c r="R828" t="s">
        <v>42</v>
      </c>
      <c r="S828" t="s">
        <v>2041</v>
      </c>
      <c r="T828" t="s">
        <v>2042</v>
      </c>
    </row>
    <row r="829" spans="1:20" x14ac:dyDescent="0.3">
      <c r="A829">
        <v>811</v>
      </c>
      <c r="B829" t="s">
        <v>1656</v>
      </c>
      <c r="C829" s="3" t="s">
        <v>1657</v>
      </c>
      <c r="D829">
        <v>92500</v>
      </c>
      <c r="E829">
        <v>71320</v>
      </c>
      <c r="F829" s="4" t="s">
        <v>14</v>
      </c>
      <c r="G829" s="4">
        <f>ROUND((E829/D829*100),0)</f>
        <v>77</v>
      </c>
      <c r="H829">
        <v>679</v>
      </c>
      <c r="I829">
        <f>IF(G829=0,0,ROUND((E829/H829),2))</f>
        <v>105.04</v>
      </c>
      <c r="J829" t="s">
        <v>21</v>
      </c>
      <c r="K829" t="s">
        <v>22</v>
      </c>
      <c r="L829">
        <v>1452319200</v>
      </c>
      <c r="M829" s="8">
        <f>(((L829/60)/60)/124) + DATE(1970,1,1)</f>
        <v>28822.403225806451</v>
      </c>
      <c r="N829">
        <v>1452492000</v>
      </c>
      <c r="O829" s="8">
        <f>(((N829/60)/60)/124) + DATE(1970,1,1)</f>
        <v>28822.790322580644</v>
      </c>
      <c r="P829" t="b">
        <v>0</v>
      </c>
      <c r="Q829" t="b">
        <v>1</v>
      </c>
      <c r="R829" t="s">
        <v>89</v>
      </c>
      <c r="S829" t="s">
        <v>2050</v>
      </c>
      <c r="T829" t="s">
        <v>2051</v>
      </c>
    </row>
    <row r="830" spans="1:20" x14ac:dyDescent="0.3">
      <c r="A830">
        <v>814</v>
      </c>
      <c r="B830" t="s">
        <v>1662</v>
      </c>
      <c r="C830" s="3" t="s">
        <v>1663</v>
      </c>
      <c r="D830">
        <v>3200</v>
      </c>
      <c r="E830">
        <v>2950</v>
      </c>
      <c r="F830" s="4" t="s">
        <v>14</v>
      </c>
      <c r="G830" s="4">
        <f>ROUND((E830/D830*100),0)</f>
        <v>92</v>
      </c>
      <c r="H830">
        <v>36</v>
      </c>
      <c r="I830">
        <f>IF(G830=0,0,ROUND((E830/H830),2))</f>
        <v>81.94</v>
      </c>
      <c r="J830" t="s">
        <v>36</v>
      </c>
      <c r="K830" t="s">
        <v>37</v>
      </c>
      <c r="L830">
        <v>1464325200</v>
      </c>
      <c r="M830" s="8">
        <f>(((L830/60)/60)/124) + DATE(1970,1,1)</f>
        <v>28849.298387096773</v>
      </c>
      <c r="N830">
        <v>1464498000</v>
      </c>
      <c r="O830" s="8">
        <f>(((N830/60)/60)/124) + DATE(1970,1,1)</f>
        <v>28849.68548387097</v>
      </c>
      <c r="P830" t="b">
        <v>0</v>
      </c>
      <c r="Q830" t="b">
        <v>1</v>
      </c>
      <c r="R830" t="s">
        <v>23</v>
      </c>
      <c r="S830" t="s">
        <v>2035</v>
      </c>
      <c r="T830" t="s">
        <v>2036</v>
      </c>
    </row>
    <row r="831" spans="1:20" ht="31.2" x14ac:dyDescent="0.3">
      <c r="A831">
        <v>819</v>
      </c>
      <c r="B831" t="s">
        <v>1671</v>
      </c>
      <c r="C831" s="3" t="s">
        <v>1672</v>
      </c>
      <c r="D831">
        <v>8900</v>
      </c>
      <c r="E831">
        <v>4509</v>
      </c>
      <c r="F831" s="4" t="s">
        <v>14</v>
      </c>
      <c r="G831" s="4">
        <f>ROUND((E831/D831*100),0)</f>
        <v>51</v>
      </c>
      <c r="H831">
        <v>47</v>
      </c>
      <c r="I831">
        <f>IF(G831=0,0,ROUND((E831/H831),2))</f>
        <v>95.94</v>
      </c>
      <c r="J831" t="s">
        <v>21</v>
      </c>
      <c r="K831" t="s">
        <v>22</v>
      </c>
      <c r="L831">
        <v>1353736800</v>
      </c>
      <c r="M831" s="8">
        <f>(((L831/60)/60)/124) + DATE(1970,1,1)</f>
        <v>28601.56451612903</v>
      </c>
      <c r="N831">
        <v>1355032800</v>
      </c>
      <c r="O831" s="8">
        <f>(((N831/60)/60)/124) + DATE(1970,1,1)</f>
        <v>28604.467741935485</v>
      </c>
      <c r="P831" t="b">
        <v>1</v>
      </c>
      <c r="Q831" t="b">
        <v>0</v>
      </c>
      <c r="R831" t="s">
        <v>89</v>
      </c>
      <c r="S831" t="s">
        <v>2050</v>
      </c>
      <c r="T831" t="s">
        <v>2051</v>
      </c>
    </row>
    <row r="832" spans="1:20" ht="31.2" x14ac:dyDescent="0.3">
      <c r="A832">
        <v>828</v>
      </c>
      <c r="B832" t="s">
        <v>1689</v>
      </c>
      <c r="C832" s="3" t="s">
        <v>1690</v>
      </c>
      <c r="D832">
        <v>7100</v>
      </c>
      <c r="E832">
        <v>4899</v>
      </c>
      <c r="F832" s="4" t="s">
        <v>14</v>
      </c>
      <c r="G832" s="4">
        <f>ROUND((E832/D832*100),0)</f>
        <v>69</v>
      </c>
      <c r="H832">
        <v>70</v>
      </c>
      <c r="I832">
        <f>IF(G832=0,0,ROUND((E832/H832),2))</f>
        <v>69.989999999999995</v>
      </c>
      <c r="J832" t="s">
        <v>21</v>
      </c>
      <c r="K832" t="s">
        <v>22</v>
      </c>
      <c r="L832">
        <v>1535432400</v>
      </c>
      <c r="M832" s="8">
        <f>(((L832/60)/60)/124) + DATE(1970,1,1)</f>
        <v>29008.58870967742</v>
      </c>
      <c r="N832">
        <v>1537592400</v>
      </c>
      <c r="O832" s="8">
        <f>(((N832/60)/60)/124) + DATE(1970,1,1)</f>
        <v>29013.427419354837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x14ac:dyDescent="0.3">
      <c r="A833">
        <v>834</v>
      </c>
      <c r="B833" t="s">
        <v>1701</v>
      </c>
      <c r="C833" s="3" t="s">
        <v>1702</v>
      </c>
      <c r="D833">
        <v>7300</v>
      </c>
      <c r="E833">
        <v>11228</v>
      </c>
      <c r="F833" s="4" t="s">
        <v>20</v>
      </c>
      <c r="G833" s="4">
        <f>ROUND((E833/D833*100),0)</f>
        <v>154</v>
      </c>
      <c r="H833">
        <v>119</v>
      </c>
      <c r="I833">
        <f>IF(G833=0,0,ROUND((E833/H833),2))</f>
        <v>94.35</v>
      </c>
      <c r="J833" t="s">
        <v>21</v>
      </c>
      <c r="K833" t="s">
        <v>22</v>
      </c>
      <c r="L833">
        <v>1371963600</v>
      </c>
      <c r="M833" s="8">
        <f>(((L833/60)/60)/124) + DATE(1970,1,1)</f>
        <v>28642.395161290322</v>
      </c>
      <c r="N833">
        <v>1372482000</v>
      </c>
      <c r="O833" s="8">
        <f>(((N833/60)/60)/124) + DATE(1970,1,1)</f>
        <v>28643.556451612902</v>
      </c>
      <c r="P833" t="b">
        <v>0</v>
      </c>
      <c r="Q833" t="b">
        <v>0</v>
      </c>
      <c r="R833" t="s">
        <v>33</v>
      </c>
      <c r="S833" t="s">
        <v>2039</v>
      </c>
      <c r="T833" t="s">
        <v>2040</v>
      </c>
    </row>
    <row r="834" spans="1:20" x14ac:dyDescent="0.3">
      <c r="A834">
        <v>829</v>
      </c>
      <c r="B834" t="s">
        <v>1691</v>
      </c>
      <c r="C834" s="3" t="s">
        <v>1692</v>
      </c>
      <c r="D834">
        <v>9600</v>
      </c>
      <c r="E834">
        <v>4929</v>
      </c>
      <c r="F834" s="4" t="s">
        <v>14</v>
      </c>
      <c r="G834" s="4">
        <f>ROUND((E834/D834*100),0)</f>
        <v>51</v>
      </c>
      <c r="H834">
        <v>154</v>
      </c>
      <c r="I834">
        <f>IF(G834=0,0,ROUND((E834/H834),2))</f>
        <v>32.01</v>
      </c>
      <c r="J834" t="s">
        <v>21</v>
      </c>
      <c r="K834" t="s">
        <v>22</v>
      </c>
      <c r="L834">
        <v>1433826000</v>
      </c>
      <c r="M834" s="8">
        <f>(((L834/60)/60)/124) + DATE(1970,1,1)</f>
        <v>28780.975806451614</v>
      </c>
      <c r="N834">
        <v>1435122000</v>
      </c>
      <c r="O834" s="8">
        <f>(((N834/60)/60)/124) + DATE(1970,1,1)</f>
        <v>28783.879032258064</v>
      </c>
      <c r="P834" t="b">
        <v>0</v>
      </c>
      <c r="Q834" t="b">
        <v>0</v>
      </c>
      <c r="R834" t="s">
        <v>33</v>
      </c>
      <c r="S834" t="s">
        <v>2039</v>
      </c>
      <c r="T834" t="s">
        <v>2040</v>
      </c>
    </row>
    <row r="835" spans="1:20" x14ac:dyDescent="0.3">
      <c r="A835">
        <v>837</v>
      </c>
      <c r="B835" t="s">
        <v>1707</v>
      </c>
      <c r="C835" s="3" t="s">
        <v>1708</v>
      </c>
      <c r="D835">
        <v>17700</v>
      </c>
      <c r="E835">
        <v>150960</v>
      </c>
      <c r="F835" s="4" t="s">
        <v>20</v>
      </c>
      <c r="G835" s="4">
        <f>ROUND((E835/D835*100),0)</f>
        <v>853</v>
      </c>
      <c r="H835">
        <v>1797</v>
      </c>
      <c r="I835">
        <f>IF(G835=0,0,ROUND((E835/H835),2))</f>
        <v>84.01</v>
      </c>
      <c r="J835" t="s">
        <v>21</v>
      </c>
      <c r="K835" t="s">
        <v>22</v>
      </c>
      <c r="L835">
        <v>1301202000</v>
      </c>
      <c r="M835" s="8">
        <f>(((L835/60)/60)/124) + DATE(1970,1,1)</f>
        <v>28483.879032258064</v>
      </c>
      <c r="N835">
        <v>1305867600</v>
      </c>
      <c r="O835" s="8">
        <f>(((N835/60)/60)/124) + DATE(1970,1,1)</f>
        <v>28494.330645161292</v>
      </c>
      <c r="P835" t="b">
        <v>0</v>
      </c>
      <c r="Q835" t="b">
        <v>0</v>
      </c>
      <c r="R835" t="s">
        <v>159</v>
      </c>
      <c r="S835" t="s">
        <v>2035</v>
      </c>
      <c r="T835" t="s">
        <v>2058</v>
      </c>
    </row>
    <row r="836" spans="1:20" x14ac:dyDescent="0.3">
      <c r="A836">
        <v>838</v>
      </c>
      <c r="B836" t="s">
        <v>1709</v>
      </c>
      <c r="C836" s="3" t="s">
        <v>1710</v>
      </c>
      <c r="D836">
        <v>6400</v>
      </c>
      <c r="E836">
        <v>8890</v>
      </c>
      <c r="F836" s="4" t="s">
        <v>20</v>
      </c>
      <c r="G836" s="4">
        <f>ROUND((E836/D836*100),0)</f>
        <v>139</v>
      </c>
      <c r="H836">
        <v>261</v>
      </c>
      <c r="I836">
        <f>IF(G836=0,0,ROUND((E836/H836),2))</f>
        <v>34.06</v>
      </c>
      <c r="J836" t="s">
        <v>21</v>
      </c>
      <c r="K836" t="s">
        <v>22</v>
      </c>
      <c r="L836">
        <v>1538024400</v>
      </c>
      <c r="M836" s="8">
        <f>(((L836/60)/60)/124) + DATE(1970,1,1)</f>
        <v>29014.395161290322</v>
      </c>
      <c r="N836">
        <v>1538802000</v>
      </c>
      <c r="O836" s="8">
        <f>(((N836/60)/60)/124) + DATE(1970,1,1)</f>
        <v>29016.137096774193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839</v>
      </c>
      <c r="B837" t="s">
        <v>1711</v>
      </c>
      <c r="C837" s="3" t="s">
        <v>1712</v>
      </c>
      <c r="D837">
        <v>7700</v>
      </c>
      <c r="E837">
        <v>14644</v>
      </c>
      <c r="F837" s="4" t="s">
        <v>20</v>
      </c>
      <c r="G837" s="4">
        <f>ROUND((E837/D837*100),0)</f>
        <v>190</v>
      </c>
      <c r="H837">
        <v>157</v>
      </c>
      <c r="I837">
        <f>IF(G837=0,0,ROUND((E837/H837),2))</f>
        <v>93.27</v>
      </c>
      <c r="J837" t="s">
        <v>21</v>
      </c>
      <c r="K837" t="s">
        <v>22</v>
      </c>
      <c r="L837">
        <v>1395032400</v>
      </c>
      <c r="M837" s="8">
        <f>(((L837/60)/60)/124) + DATE(1970,1,1)</f>
        <v>28694.072580645163</v>
      </c>
      <c r="N837">
        <v>1398920400</v>
      </c>
      <c r="O837" s="8">
        <f>(((N837/60)/60)/124) + DATE(1970,1,1)</f>
        <v>28702.782258064515</v>
      </c>
      <c r="P837" t="b">
        <v>0</v>
      </c>
      <c r="Q837" t="b">
        <v>1</v>
      </c>
      <c r="R837" t="s">
        <v>42</v>
      </c>
      <c r="S837" t="s">
        <v>2041</v>
      </c>
      <c r="T837" t="s">
        <v>2042</v>
      </c>
    </row>
    <row r="838" spans="1:20" ht="31.2" x14ac:dyDescent="0.3">
      <c r="A838">
        <v>830</v>
      </c>
      <c r="B838" t="s">
        <v>1693</v>
      </c>
      <c r="C838" s="3" t="s">
        <v>1694</v>
      </c>
      <c r="D838">
        <v>121600</v>
      </c>
      <c r="E838">
        <v>1424</v>
      </c>
      <c r="F838" s="4" t="s">
        <v>14</v>
      </c>
      <c r="G838" s="4">
        <f>ROUND((E838/D838*100),0)</f>
        <v>1</v>
      </c>
      <c r="H838">
        <v>22</v>
      </c>
      <c r="I838">
        <f>IF(G838=0,0,ROUND((E838/H838),2))</f>
        <v>64.73</v>
      </c>
      <c r="J838" t="s">
        <v>21</v>
      </c>
      <c r="K838" t="s">
        <v>22</v>
      </c>
      <c r="L838">
        <v>1514959200</v>
      </c>
      <c r="M838" s="8">
        <f>(((L838/60)/60)/124) + DATE(1970,1,1)</f>
        <v>28962.725806451614</v>
      </c>
      <c r="N838">
        <v>1520056800</v>
      </c>
      <c r="O838" s="8">
        <f>(((N838/60)/60)/124) + DATE(1970,1,1)</f>
        <v>28974.145161290322</v>
      </c>
      <c r="P838" t="b">
        <v>0</v>
      </c>
      <c r="Q838" t="b">
        <v>0</v>
      </c>
      <c r="R838" t="s">
        <v>33</v>
      </c>
      <c r="S838" t="s">
        <v>2039</v>
      </c>
      <c r="T838" t="s">
        <v>2040</v>
      </c>
    </row>
    <row r="839" spans="1:20" x14ac:dyDescent="0.3">
      <c r="A839">
        <v>840</v>
      </c>
      <c r="B839" t="s">
        <v>1713</v>
      </c>
      <c r="C839" s="3" t="s">
        <v>1714</v>
      </c>
      <c r="D839">
        <v>116300</v>
      </c>
      <c r="E839">
        <v>116583</v>
      </c>
      <c r="F839" s="4" t="s">
        <v>20</v>
      </c>
      <c r="G839" s="4">
        <f>ROUND((E839/D839*100),0)</f>
        <v>100</v>
      </c>
      <c r="H839">
        <v>3533</v>
      </c>
      <c r="I839">
        <f>IF(G839=0,0,ROUND((E839/H839),2))</f>
        <v>33</v>
      </c>
      <c r="J839" t="s">
        <v>21</v>
      </c>
      <c r="K839" t="s">
        <v>22</v>
      </c>
      <c r="L839">
        <v>1405486800</v>
      </c>
      <c r="M839" s="8">
        <f>(((L839/60)/60)/124) + DATE(1970,1,1)</f>
        <v>28717.491935483871</v>
      </c>
      <c r="N839">
        <v>1405659600</v>
      </c>
      <c r="O839" s="8">
        <f>(((N839/60)/60)/124) + DATE(1970,1,1)</f>
        <v>28717.879032258064</v>
      </c>
      <c r="P839" t="b">
        <v>0</v>
      </c>
      <c r="Q839" t="b">
        <v>1</v>
      </c>
      <c r="R839" t="s">
        <v>33</v>
      </c>
      <c r="S839" t="s">
        <v>2039</v>
      </c>
      <c r="T839" t="s">
        <v>2040</v>
      </c>
    </row>
    <row r="840" spans="1:20" x14ac:dyDescent="0.3">
      <c r="A840">
        <v>841</v>
      </c>
      <c r="B840" t="s">
        <v>1715</v>
      </c>
      <c r="C840" s="3" t="s">
        <v>1716</v>
      </c>
      <c r="D840">
        <v>9100</v>
      </c>
      <c r="E840">
        <v>12991</v>
      </c>
      <c r="F840" s="4" t="s">
        <v>20</v>
      </c>
      <c r="G840" s="4">
        <f>ROUND((E840/D840*100),0)</f>
        <v>143</v>
      </c>
      <c r="H840">
        <v>155</v>
      </c>
      <c r="I840">
        <f>IF(G840=0,0,ROUND((E840/H840),2))</f>
        <v>83.81</v>
      </c>
      <c r="J840" t="s">
        <v>21</v>
      </c>
      <c r="K840" t="s">
        <v>22</v>
      </c>
      <c r="L840">
        <v>1455861600</v>
      </c>
      <c r="M840" s="8">
        <f>(((L840/60)/60)/124) + DATE(1970,1,1)</f>
        <v>28830.33870967742</v>
      </c>
      <c r="N840">
        <v>1457244000</v>
      </c>
      <c r="O840" s="8">
        <f>(((N840/60)/60)/124) + DATE(1970,1,1)</f>
        <v>28833.43548387097</v>
      </c>
      <c r="P840" t="b">
        <v>0</v>
      </c>
      <c r="Q840" t="b">
        <v>0</v>
      </c>
      <c r="R840" t="s">
        <v>28</v>
      </c>
      <c r="S840" t="s">
        <v>2037</v>
      </c>
      <c r="T840" t="s">
        <v>2038</v>
      </c>
    </row>
    <row r="841" spans="1:20" ht="31.2" x14ac:dyDescent="0.3">
      <c r="A841">
        <v>842</v>
      </c>
      <c r="B841" t="s">
        <v>1717</v>
      </c>
      <c r="C841" s="3" t="s">
        <v>1718</v>
      </c>
      <c r="D841">
        <v>1500</v>
      </c>
      <c r="E841">
        <v>8447</v>
      </c>
      <c r="F841" s="4" t="s">
        <v>20</v>
      </c>
      <c r="G841" s="4">
        <f>ROUND((E841/D841*100),0)</f>
        <v>563</v>
      </c>
      <c r="H841">
        <v>132</v>
      </c>
      <c r="I841">
        <f>IF(G841=0,0,ROUND((E841/H841),2))</f>
        <v>63.99</v>
      </c>
      <c r="J841" t="s">
        <v>107</v>
      </c>
      <c r="K841" t="s">
        <v>108</v>
      </c>
      <c r="L841">
        <v>1529038800</v>
      </c>
      <c r="M841" s="8">
        <f>(((L841/60)/60)/124) + DATE(1970,1,1)</f>
        <v>28994.266129032258</v>
      </c>
      <c r="N841">
        <v>1529298000</v>
      </c>
      <c r="O841" s="8">
        <f>(((N841/60)/60)/124) + DATE(1970,1,1)</f>
        <v>28994.846774193549</v>
      </c>
      <c r="P841" t="b">
        <v>0</v>
      </c>
      <c r="Q841" t="b">
        <v>0</v>
      </c>
      <c r="R841" t="s">
        <v>65</v>
      </c>
      <c r="S841" t="s">
        <v>2037</v>
      </c>
      <c r="T841" t="s">
        <v>2046</v>
      </c>
    </row>
    <row r="842" spans="1:20" x14ac:dyDescent="0.3">
      <c r="A842">
        <v>26</v>
      </c>
      <c r="B842" t="s">
        <v>90</v>
      </c>
      <c r="C842" s="3" t="s">
        <v>91</v>
      </c>
      <c r="D842">
        <v>107500</v>
      </c>
      <c r="E842">
        <v>51814</v>
      </c>
      <c r="F842" s="4" t="s">
        <v>74</v>
      </c>
      <c r="G842" s="4">
        <f>ROUND((E842/D842*100),0)</f>
        <v>48</v>
      </c>
      <c r="H842">
        <v>1480</v>
      </c>
      <c r="I842">
        <f>IF(G842=0,0,ROUND((E842/H842),2))</f>
        <v>35.01</v>
      </c>
      <c r="J842" t="s">
        <v>21</v>
      </c>
      <c r="K842" t="s">
        <v>22</v>
      </c>
      <c r="L842">
        <v>1533013200</v>
      </c>
      <c r="M842" s="8">
        <f>(((L842/60)/60)/124) + DATE(1970,1,1)</f>
        <v>29003.169354838708</v>
      </c>
      <c r="N842">
        <v>1535346000</v>
      </c>
      <c r="O842" s="8">
        <f>(((N842/60)/60)/124) + DATE(1970,1,1)</f>
        <v>29008.395161290322</v>
      </c>
      <c r="P842" t="b">
        <v>0</v>
      </c>
      <c r="Q842" t="b">
        <v>0</v>
      </c>
      <c r="R842" t="s">
        <v>33</v>
      </c>
      <c r="S842" t="s">
        <v>2039</v>
      </c>
      <c r="T842" t="s">
        <v>2040</v>
      </c>
    </row>
    <row r="843" spans="1:20" x14ac:dyDescent="0.3">
      <c r="A843">
        <v>835</v>
      </c>
      <c r="B843" t="s">
        <v>1703</v>
      </c>
      <c r="C843" s="3" t="s">
        <v>1704</v>
      </c>
      <c r="D843">
        <v>86200</v>
      </c>
      <c r="E843">
        <v>77355</v>
      </c>
      <c r="F843" s="4" t="s">
        <v>14</v>
      </c>
      <c r="G843" s="4">
        <f>ROUND((E843/D843*100),0)</f>
        <v>90</v>
      </c>
      <c r="H843">
        <v>1758</v>
      </c>
      <c r="I843">
        <f>IF(G843=0,0,ROUND((E843/H843),2))</f>
        <v>44</v>
      </c>
      <c r="J843" t="s">
        <v>21</v>
      </c>
      <c r="K843" t="s">
        <v>22</v>
      </c>
      <c r="L843">
        <v>1425103200</v>
      </c>
      <c r="M843" s="8">
        <f>(((L843/60)/60)/124) + DATE(1970,1,1)</f>
        <v>28761.43548387097</v>
      </c>
      <c r="N843">
        <v>1425621600</v>
      </c>
      <c r="O843" s="8">
        <f>(((N843/60)/60)/124) + DATE(1970,1,1)</f>
        <v>28762.596774193549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x14ac:dyDescent="0.3">
      <c r="A844">
        <v>836</v>
      </c>
      <c r="B844" t="s">
        <v>1705</v>
      </c>
      <c r="C844" s="3" t="s">
        <v>1706</v>
      </c>
      <c r="D844">
        <v>8100</v>
      </c>
      <c r="E844">
        <v>6086</v>
      </c>
      <c r="F844" s="4" t="s">
        <v>14</v>
      </c>
      <c r="G844" s="4">
        <f>ROUND((E844/D844*100),0)</f>
        <v>75</v>
      </c>
      <c r="H844">
        <v>94</v>
      </c>
      <c r="I844">
        <f>IF(G844=0,0,ROUND((E844/H844),2))</f>
        <v>64.739999999999995</v>
      </c>
      <c r="J844" t="s">
        <v>21</v>
      </c>
      <c r="K844" t="s">
        <v>22</v>
      </c>
      <c r="L844">
        <v>1265349600</v>
      </c>
      <c r="M844" s="8">
        <f>(((L844/60)/60)/124) + DATE(1970,1,1)</f>
        <v>28403.56451612903</v>
      </c>
      <c r="N844">
        <v>1266300000</v>
      </c>
      <c r="O844" s="8">
        <f>(((N844/60)/60)/124) + DATE(1970,1,1)</f>
        <v>28405.693548387098</v>
      </c>
      <c r="P844" t="b">
        <v>0</v>
      </c>
      <c r="Q844" t="b">
        <v>0</v>
      </c>
      <c r="R844" t="s">
        <v>60</v>
      </c>
      <c r="S844" t="s">
        <v>2035</v>
      </c>
      <c r="T844" t="s">
        <v>2045</v>
      </c>
    </row>
    <row r="845" spans="1:20" x14ac:dyDescent="0.3">
      <c r="A845">
        <v>845</v>
      </c>
      <c r="B845" t="s">
        <v>1723</v>
      </c>
      <c r="C845" s="3" t="s">
        <v>1724</v>
      </c>
      <c r="D845">
        <v>69900</v>
      </c>
      <c r="E845">
        <v>138087</v>
      </c>
      <c r="F845" s="4" t="s">
        <v>20</v>
      </c>
      <c r="G845" s="4">
        <f>ROUND((E845/D845*100),0)</f>
        <v>198</v>
      </c>
      <c r="H845">
        <v>1354</v>
      </c>
      <c r="I845">
        <f>IF(G845=0,0,ROUND((E845/H845),2))</f>
        <v>101.98</v>
      </c>
      <c r="J845" t="s">
        <v>40</v>
      </c>
      <c r="K845" t="s">
        <v>41</v>
      </c>
      <c r="L845">
        <v>1526360400</v>
      </c>
      <c r="M845" s="8">
        <f>(((L845/60)/60)/124) + DATE(1970,1,1)</f>
        <v>28988.266129032258</v>
      </c>
      <c r="N845">
        <v>1529557200</v>
      </c>
      <c r="O845" s="8">
        <f>(((N845/60)/60)/124) + DATE(1970,1,1)</f>
        <v>28995.427419354837</v>
      </c>
      <c r="P845" t="b">
        <v>0</v>
      </c>
      <c r="Q845" t="b">
        <v>0</v>
      </c>
      <c r="R845" t="s">
        <v>28</v>
      </c>
      <c r="S845" t="s">
        <v>2037</v>
      </c>
      <c r="T845" t="s">
        <v>2038</v>
      </c>
    </row>
    <row r="846" spans="1:20" x14ac:dyDescent="0.3">
      <c r="A846">
        <v>577</v>
      </c>
      <c r="B846" t="s">
        <v>1198</v>
      </c>
      <c r="C846" s="3" t="s">
        <v>1199</v>
      </c>
      <c r="D846">
        <v>8200</v>
      </c>
      <c r="E846">
        <v>1546</v>
      </c>
      <c r="F846" s="4" t="s">
        <v>74</v>
      </c>
      <c r="G846" s="4">
        <f>ROUND((E846/D846*100),0)</f>
        <v>19</v>
      </c>
      <c r="H846">
        <v>37</v>
      </c>
      <c r="I846">
        <f>IF(G846=0,0,ROUND((E846/H846),2))</f>
        <v>41.78</v>
      </c>
      <c r="J846" t="s">
        <v>21</v>
      </c>
      <c r="K846" t="s">
        <v>22</v>
      </c>
      <c r="L846">
        <v>1299823200</v>
      </c>
      <c r="M846" s="8">
        <f>(((L846/60)/60)/124) + DATE(1970,1,1)</f>
        <v>28480.790322580644</v>
      </c>
      <c r="N846">
        <v>1302066000</v>
      </c>
      <c r="O846" s="8">
        <f>(((N846/60)/60)/124) + DATE(1970,1,1)</f>
        <v>28485.81451612903</v>
      </c>
      <c r="P846" t="b">
        <v>0</v>
      </c>
      <c r="Q846" t="b">
        <v>0</v>
      </c>
      <c r="R846" t="s">
        <v>159</v>
      </c>
      <c r="S846" t="s">
        <v>2035</v>
      </c>
      <c r="T846" t="s">
        <v>2058</v>
      </c>
    </row>
    <row r="847" spans="1:20" ht="31.2" x14ac:dyDescent="0.3">
      <c r="A847">
        <v>843</v>
      </c>
      <c r="B847" t="s">
        <v>1719</v>
      </c>
      <c r="C847" s="3" t="s">
        <v>1720</v>
      </c>
      <c r="D847">
        <v>8800</v>
      </c>
      <c r="E847">
        <v>2703</v>
      </c>
      <c r="F847" s="4" t="s">
        <v>14</v>
      </c>
      <c r="G847" s="4">
        <f>ROUND((E847/D847*100),0)</f>
        <v>31</v>
      </c>
      <c r="H847">
        <v>33</v>
      </c>
      <c r="I847">
        <f>IF(G847=0,0,ROUND((E847/H847),2))</f>
        <v>81.91</v>
      </c>
      <c r="J847" t="s">
        <v>21</v>
      </c>
      <c r="K847" t="s">
        <v>22</v>
      </c>
      <c r="L847">
        <v>1535259600</v>
      </c>
      <c r="M847" s="8">
        <f>(((L847/60)/60)/124) + DATE(1970,1,1)</f>
        <v>29008.201612903227</v>
      </c>
      <c r="N847">
        <v>1535778000</v>
      </c>
      <c r="O847" s="8">
        <f>(((N847/60)/60)/124) + DATE(1970,1,1)</f>
        <v>29009.362903225807</v>
      </c>
      <c r="P847" t="b">
        <v>0</v>
      </c>
      <c r="Q847" t="b">
        <v>0</v>
      </c>
      <c r="R847" t="s">
        <v>122</v>
      </c>
      <c r="S847" t="s">
        <v>2054</v>
      </c>
      <c r="T847" t="s">
        <v>2055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 t="s">
        <v>20</v>
      </c>
      <c r="G848" s="4">
        <f>ROUND((E848/D848*100),0)</f>
        <v>509</v>
      </c>
      <c r="H848">
        <v>48</v>
      </c>
      <c r="I848">
        <f>IF(G848=0,0,ROUND((E848/H848),2))</f>
        <v>105.94</v>
      </c>
      <c r="J848" t="s">
        <v>21</v>
      </c>
      <c r="K848" t="s">
        <v>22</v>
      </c>
      <c r="L848">
        <v>1532149200</v>
      </c>
      <c r="M848" s="8">
        <f>(((L848/60)/60)/124) + DATE(1970,1,1)</f>
        <v>29001.233870967742</v>
      </c>
      <c r="N848">
        <v>1535259600</v>
      </c>
      <c r="O848" s="8">
        <f>(((N848/60)/60)/124) + DATE(1970,1,1)</f>
        <v>29008.201612903227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 t="s">
        <v>20</v>
      </c>
      <c r="G849" s="4">
        <f>ROUND((E849/D849*100),0)</f>
        <v>238</v>
      </c>
      <c r="H849">
        <v>110</v>
      </c>
      <c r="I849">
        <f>IF(G849=0,0,ROUND((E849/H849),2))</f>
        <v>101.58</v>
      </c>
      <c r="J849" t="s">
        <v>21</v>
      </c>
      <c r="K849" t="s">
        <v>22</v>
      </c>
      <c r="L849">
        <v>1515304800</v>
      </c>
      <c r="M849" s="8">
        <f>(((L849/60)/60)/124) + DATE(1970,1,1)</f>
        <v>28963.5</v>
      </c>
      <c r="N849">
        <v>1515564000</v>
      </c>
      <c r="O849" s="8">
        <f>(((N849/60)/60)/124) + DATE(1970,1,1)</f>
        <v>28964.080645161292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31.2" x14ac:dyDescent="0.3">
      <c r="A850">
        <v>850</v>
      </c>
      <c r="B850" t="s">
        <v>1733</v>
      </c>
      <c r="C850" s="3" t="s">
        <v>1734</v>
      </c>
      <c r="D850">
        <v>100</v>
      </c>
      <c r="E850">
        <v>1</v>
      </c>
      <c r="F850" s="4" t="s">
        <v>14</v>
      </c>
      <c r="G850" s="4">
        <f>ROUND((E850/D850*100),0)</f>
        <v>1</v>
      </c>
      <c r="H850">
        <v>1</v>
      </c>
      <c r="I850">
        <f>IF(G850=0,0,ROUND((E850/H850),2))</f>
        <v>1</v>
      </c>
      <c r="J850" t="s">
        <v>21</v>
      </c>
      <c r="K850" t="s">
        <v>22</v>
      </c>
      <c r="L850">
        <v>1321682400</v>
      </c>
      <c r="M850" s="8">
        <f>(((L850/60)/60)/124) + DATE(1970,1,1)</f>
        <v>28529.758064516129</v>
      </c>
      <c r="N850">
        <v>1322978400</v>
      </c>
      <c r="O850" s="8">
        <f>(((N850/60)/60)/124) + DATE(1970,1,1)</f>
        <v>28532.66129032258</v>
      </c>
      <c r="P850" t="b">
        <v>1</v>
      </c>
      <c r="Q850" t="b">
        <v>0</v>
      </c>
      <c r="R850" t="s">
        <v>23</v>
      </c>
      <c r="S850" t="s">
        <v>2035</v>
      </c>
      <c r="T850" t="s">
        <v>2036</v>
      </c>
    </row>
    <row r="851" spans="1:20" x14ac:dyDescent="0.3">
      <c r="A851">
        <v>848</v>
      </c>
      <c r="B851" t="s">
        <v>1729</v>
      </c>
      <c r="C851" s="3" t="s">
        <v>1730</v>
      </c>
      <c r="D851">
        <v>3200</v>
      </c>
      <c r="E851">
        <v>10831</v>
      </c>
      <c r="F851" s="4" t="s">
        <v>20</v>
      </c>
      <c r="G851" s="4">
        <f>ROUND((E851/D851*100),0)</f>
        <v>338</v>
      </c>
      <c r="H851">
        <v>172</v>
      </c>
      <c r="I851">
        <f>IF(G851=0,0,ROUND((E851/H851),2))</f>
        <v>62.97</v>
      </c>
      <c r="J851" t="s">
        <v>21</v>
      </c>
      <c r="K851" t="s">
        <v>22</v>
      </c>
      <c r="L851">
        <v>1276318800</v>
      </c>
      <c r="M851" s="8">
        <f>(((L851/60)/60)/124) + DATE(1970,1,1)</f>
        <v>28428.137096774193</v>
      </c>
      <c r="N851">
        <v>1277096400</v>
      </c>
      <c r="O851" s="8">
        <f>(((N851/60)/60)/124) + DATE(1970,1,1)</f>
        <v>28429.879032258064</v>
      </c>
      <c r="P851" t="b">
        <v>0</v>
      </c>
      <c r="Q851" t="b">
        <v>0</v>
      </c>
      <c r="R851" t="s">
        <v>53</v>
      </c>
      <c r="S851" t="s">
        <v>2041</v>
      </c>
      <c r="T851" t="s">
        <v>2044</v>
      </c>
    </row>
    <row r="852" spans="1:20" ht="31.2" x14ac:dyDescent="0.3">
      <c r="A852">
        <v>852</v>
      </c>
      <c r="B852" t="s">
        <v>1737</v>
      </c>
      <c r="C852" s="3" t="s">
        <v>1738</v>
      </c>
      <c r="D852">
        <v>4900</v>
      </c>
      <c r="E852">
        <v>2505</v>
      </c>
      <c r="F852" s="4" t="s">
        <v>14</v>
      </c>
      <c r="G852" s="4">
        <f>ROUND((E852/D852*100),0)</f>
        <v>51</v>
      </c>
      <c r="H852">
        <v>31</v>
      </c>
      <c r="I852">
        <f>IF(G852=0,0,ROUND((E852/H852),2))</f>
        <v>80.81</v>
      </c>
      <c r="J852" t="s">
        <v>21</v>
      </c>
      <c r="K852" t="s">
        <v>22</v>
      </c>
      <c r="L852">
        <v>1310792400</v>
      </c>
      <c r="M852" s="8">
        <f>(((L852/60)/60)/124) + DATE(1970,1,1)</f>
        <v>28505.362903225807</v>
      </c>
      <c r="N852">
        <v>1311656400</v>
      </c>
      <c r="O852" s="8">
        <f>(((N852/60)/60)/124) + DATE(1970,1,1)</f>
        <v>28507.298387096773</v>
      </c>
      <c r="P852" t="b">
        <v>0</v>
      </c>
      <c r="Q852" t="b">
        <v>1</v>
      </c>
      <c r="R852" t="s">
        <v>89</v>
      </c>
      <c r="S852" t="s">
        <v>2050</v>
      </c>
      <c r="T852" t="s">
        <v>2051</v>
      </c>
    </row>
    <row r="853" spans="1:20" ht="31.2" x14ac:dyDescent="0.3">
      <c r="A853">
        <v>858</v>
      </c>
      <c r="B853" t="s">
        <v>1748</v>
      </c>
      <c r="C853" s="3" t="s">
        <v>1749</v>
      </c>
      <c r="D853">
        <v>4000</v>
      </c>
      <c r="E853">
        <v>2778</v>
      </c>
      <c r="F853" s="4" t="s">
        <v>14</v>
      </c>
      <c r="G853" s="4">
        <f>ROUND((E853/D853*100),0)</f>
        <v>69</v>
      </c>
      <c r="H853">
        <v>35</v>
      </c>
      <c r="I853">
        <f>IF(G853=0,0,ROUND((E853/H853),2))</f>
        <v>79.37</v>
      </c>
      <c r="J853" t="s">
        <v>21</v>
      </c>
      <c r="K853" t="s">
        <v>22</v>
      </c>
      <c r="L853">
        <v>1524286800</v>
      </c>
      <c r="M853" s="8">
        <f>(((L853/60)/60)/124) + DATE(1970,1,1)</f>
        <v>28983.620967741936</v>
      </c>
      <c r="N853">
        <v>1524891600</v>
      </c>
      <c r="O853" s="8">
        <f>(((N853/60)/60)/124) + DATE(1970,1,1)</f>
        <v>28984.975806451614</v>
      </c>
      <c r="P853" t="b">
        <v>1</v>
      </c>
      <c r="Q853" t="b">
        <v>0</v>
      </c>
      <c r="R853" t="s">
        <v>17</v>
      </c>
      <c r="S853" t="s">
        <v>2033</v>
      </c>
      <c r="T853" t="s">
        <v>2034</v>
      </c>
    </row>
    <row r="854" spans="1:20" ht="31.2" x14ac:dyDescent="0.3">
      <c r="A854">
        <v>849</v>
      </c>
      <c r="B854" t="s">
        <v>1731</v>
      </c>
      <c r="C854" s="3" t="s">
        <v>1732</v>
      </c>
      <c r="D854">
        <v>6700</v>
      </c>
      <c r="E854">
        <v>8917</v>
      </c>
      <c r="F854" s="4" t="s">
        <v>20</v>
      </c>
      <c r="G854" s="4">
        <f>ROUND((E854/D854*100),0)</f>
        <v>133</v>
      </c>
      <c r="H854">
        <v>307</v>
      </c>
      <c r="I854">
        <f>IF(G854=0,0,ROUND((E854/H854),2))</f>
        <v>29.05</v>
      </c>
      <c r="J854" t="s">
        <v>21</v>
      </c>
      <c r="K854" t="s">
        <v>22</v>
      </c>
      <c r="L854">
        <v>1328767200</v>
      </c>
      <c r="M854" s="8">
        <f>(((L854/60)/60)/124) + DATE(1970,1,1)</f>
        <v>28545.629032258064</v>
      </c>
      <c r="N854">
        <v>1329026400</v>
      </c>
      <c r="O854" s="8">
        <f>(((N854/60)/60)/124) + DATE(1970,1,1)</f>
        <v>28546.209677419356</v>
      </c>
      <c r="P854" t="b">
        <v>0</v>
      </c>
      <c r="Q854" t="b">
        <v>1</v>
      </c>
      <c r="R854" t="s">
        <v>60</v>
      </c>
      <c r="S854" t="s">
        <v>2035</v>
      </c>
      <c r="T854" t="s">
        <v>2045</v>
      </c>
    </row>
    <row r="855" spans="1:20" ht="31.2" x14ac:dyDescent="0.3">
      <c r="A855">
        <v>859</v>
      </c>
      <c r="B855" t="s">
        <v>1750</v>
      </c>
      <c r="C855" s="3" t="s">
        <v>1751</v>
      </c>
      <c r="D855">
        <v>7300</v>
      </c>
      <c r="E855">
        <v>2594</v>
      </c>
      <c r="F855" s="4" t="s">
        <v>14</v>
      </c>
      <c r="G855" s="4">
        <f>ROUND((E855/D855*100),0)</f>
        <v>36</v>
      </c>
      <c r="H855">
        <v>63</v>
      </c>
      <c r="I855">
        <f>IF(G855=0,0,ROUND((E855/H855),2))</f>
        <v>41.17</v>
      </c>
      <c r="J855" t="s">
        <v>21</v>
      </c>
      <c r="K855" t="s">
        <v>22</v>
      </c>
      <c r="L855">
        <v>1362117600</v>
      </c>
      <c r="M855" s="8">
        <f>(((L855/60)/60)/124) + DATE(1970,1,1)</f>
        <v>28620.33870967742</v>
      </c>
      <c r="N855">
        <v>1363669200</v>
      </c>
      <c r="O855" s="8">
        <f>(((N855/60)/60)/124) + DATE(1970,1,1)</f>
        <v>28623.81451612903</v>
      </c>
      <c r="P855" t="b">
        <v>0</v>
      </c>
      <c r="Q855" t="b">
        <v>1</v>
      </c>
      <c r="R855" t="s">
        <v>33</v>
      </c>
      <c r="S855" t="s">
        <v>2039</v>
      </c>
      <c r="T855" t="s">
        <v>2040</v>
      </c>
    </row>
    <row r="856" spans="1:20" x14ac:dyDescent="0.3">
      <c r="A856">
        <v>869</v>
      </c>
      <c r="B856" t="s">
        <v>1770</v>
      </c>
      <c r="C856" s="3" t="s">
        <v>1771</v>
      </c>
      <c r="D856">
        <v>161900</v>
      </c>
      <c r="E856">
        <v>38376</v>
      </c>
      <c r="F856" s="4" t="s">
        <v>14</v>
      </c>
      <c r="G856" s="4">
        <f>ROUND((E856/D856*100),0)</f>
        <v>24</v>
      </c>
      <c r="H856">
        <v>526</v>
      </c>
      <c r="I856">
        <f>IF(G856=0,0,ROUND((E856/H856),2))</f>
        <v>72.959999999999994</v>
      </c>
      <c r="J856" t="s">
        <v>21</v>
      </c>
      <c r="K856" t="s">
        <v>22</v>
      </c>
      <c r="L856">
        <v>1277096400</v>
      </c>
      <c r="M856" s="8">
        <f>(((L856/60)/60)/124) + DATE(1970,1,1)</f>
        <v>28429.879032258064</v>
      </c>
      <c r="N856">
        <v>1278306000</v>
      </c>
      <c r="O856" s="8">
        <f>(((N856/60)/60)/124) + DATE(1970,1,1)</f>
        <v>28432.58870967742</v>
      </c>
      <c r="P856" t="b">
        <v>0</v>
      </c>
      <c r="Q856" t="b">
        <v>0</v>
      </c>
      <c r="R856" t="s">
        <v>53</v>
      </c>
      <c r="S856" t="s">
        <v>2041</v>
      </c>
      <c r="T856" t="s">
        <v>2044</v>
      </c>
    </row>
    <row r="857" spans="1:20" ht="31.2" x14ac:dyDescent="0.3">
      <c r="A857">
        <v>851</v>
      </c>
      <c r="B857" t="s">
        <v>1735</v>
      </c>
      <c r="C857" s="3" t="s">
        <v>1736</v>
      </c>
      <c r="D857">
        <v>6000</v>
      </c>
      <c r="E857">
        <v>12468</v>
      </c>
      <c r="F857" s="4" t="s">
        <v>20</v>
      </c>
      <c r="G857" s="4">
        <f>ROUND((E857/D857*100),0)</f>
        <v>208</v>
      </c>
      <c r="H857">
        <v>160</v>
      </c>
      <c r="I857">
        <f>IF(G857=0,0,ROUND((E857/H857),2))</f>
        <v>77.930000000000007</v>
      </c>
      <c r="J857" t="s">
        <v>21</v>
      </c>
      <c r="K857" t="s">
        <v>22</v>
      </c>
      <c r="L857">
        <v>1335934800</v>
      </c>
      <c r="M857" s="8">
        <f>(((L857/60)/60)/124) + DATE(1970,1,1)</f>
        <v>28561.68548387097</v>
      </c>
      <c r="N857">
        <v>1338786000</v>
      </c>
      <c r="O857" s="8">
        <f>(((N857/60)/60)/124) + DATE(1970,1,1)</f>
        <v>28568.072580645163</v>
      </c>
      <c r="P857" t="b">
        <v>0</v>
      </c>
      <c r="Q857" t="b">
        <v>0</v>
      </c>
      <c r="R857" t="s">
        <v>50</v>
      </c>
      <c r="S857" t="s">
        <v>2035</v>
      </c>
      <c r="T857" t="s">
        <v>2043</v>
      </c>
    </row>
    <row r="858" spans="1:20" x14ac:dyDescent="0.3">
      <c r="A858">
        <v>853</v>
      </c>
      <c r="B858" t="s">
        <v>1739</v>
      </c>
      <c r="C858" s="3" t="s">
        <v>1740</v>
      </c>
      <c r="D858">
        <v>17100</v>
      </c>
      <c r="E858">
        <v>111502</v>
      </c>
      <c r="F858" s="4" t="s">
        <v>20</v>
      </c>
      <c r="G858" s="4">
        <f>ROUND((E858/D858*100),0)</f>
        <v>652</v>
      </c>
      <c r="H858">
        <v>1467</v>
      </c>
      <c r="I858">
        <f>IF(G858=0,0,ROUND((E858/H858),2))</f>
        <v>76.010000000000005</v>
      </c>
      <c r="J858" t="s">
        <v>15</v>
      </c>
      <c r="K858" t="s">
        <v>16</v>
      </c>
      <c r="L858">
        <v>1308546000</v>
      </c>
      <c r="M858" s="8">
        <f>(((L858/60)/60)/124) + DATE(1970,1,1)</f>
        <v>28500.330645161292</v>
      </c>
      <c r="N858">
        <v>1308978000</v>
      </c>
      <c r="O858" s="8">
        <f>(((N858/60)/60)/124) + DATE(1970,1,1)</f>
        <v>28501.298387096773</v>
      </c>
      <c r="P858" t="b">
        <v>0</v>
      </c>
      <c r="Q858" t="b">
        <v>1</v>
      </c>
      <c r="R858" t="s">
        <v>60</v>
      </c>
      <c r="S858" t="s">
        <v>2035</v>
      </c>
      <c r="T858" t="s">
        <v>2045</v>
      </c>
    </row>
    <row r="859" spans="1:20" x14ac:dyDescent="0.3">
      <c r="A859">
        <v>870</v>
      </c>
      <c r="B859" t="s">
        <v>1772</v>
      </c>
      <c r="C859" s="3" t="s">
        <v>1773</v>
      </c>
      <c r="D859">
        <v>7700</v>
      </c>
      <c r="E859">
        <v>6920</v>
      </c>
      <c r="F859" s="4" t="s">
        <v>14</v>
      </c>
      <c r="G859" s="4">
        <f>ROUND((E859/D859*100),0)</f>
        <v>90</v>
      </c>
      <c r="H859">
        <v>121</v>
      </c>
      <c r="I859">
        <f>IF(G859=0,0,ROUND((E859/H859),2))</f>
        <v>57.19</v>
      </c>
      <c r="J859" t="s">
        <v>21</v>
      </c>
      <c r="K859" t="s">
        <v>22</v>
      </c>
      <c r="L859">
        <v>1440392400</v>
      </c>
      <c r="M859" s="8">
        <f>(((L859/60)/60)/124) + DATE(1970,1,1)</f>
        <v>28795.68548387097</v>
      </c>
      <c r="N859">
        <v>1442552400</v>
      </c>
      <c r="O859" s="8">
        <f>(((N859/60)/60)/124) + DATE(1970,1,1)</f>
        <v>28800.524193548386</v>
      </c>
      <c r="P859" t="b">
        <v>0</v>
      </c>
      <c r="Q859" t="b">
        <v>0</v>
      </c>
      <c r="R859" t="s">
        <v>33</v>
      </c>
      <c r="S859" t="s">
        <v>2039</v>
      </c>
      <c r="T859" t="s">
        <v>2040</v>
      </c>
    </row>
    <row r="860" spans="1:20" x14ac:dyDescent="0.3">
      <c r="A860">
        <v>875</v>
      </c>
      <c r="B860" t="s">
        <v>1782</v>
      </c>
      <c r="C860" s="3" t="s">
        <v>1783</v>
      </c>
      <c r="D860">
        <v>7900</v>
      </c>
      <c r="E860">
        <v>5465</v>
      </c>
      <c r="F860" s="4" t="s">
        <v>14</v>
      </c>
      <c r="G860" s="4">
        <f>ROUND((E860/D860*100),0)</f>
        <v>69</v>
      </c>
      <c r="H860">
        <v>67</v>
      </c>
      <c r="I860">
        <f>IF(G860=0,0,ROUND((E860/H860),2))</f>
        <v>81.569999999999993</v>
      </c>
      <c r="J860" t="s">
        <v>21</v>
      </c>
      <c r="K860" t="s">
        <v>22</v>
      </c>
      <c r="L860">
        <v>1294898400</v>
      </c>
      <c r="M860" s="8">
        <f>(((L860/60)/60)/124) + DATE(1970,1,1)</f>
        <v>28469.758064516129</v>
      </c>
      <c r="N860">
        <v>1294984800</v>
      </c>
      <c r="O860" s="8">
        <f>(((N860/60)/60)/124) + DATE(1970,1,1)</f>
        <v>28469.951612903227</v>
      </c>
      <c r="P860" t="b">
        <v>0</v>
      </c>
      <c r="Q860" t="b">
        <v>0</v>
      </c>
      <c r="R860" t="s">
        <v>23</v>
      </c>
      <c r="S860" t="s">
        <v>2035</v>
      </c>
      <c r="T860" t="s">
        <v>2036</v>
      </c>
    </row>
    <row r="861" spans="1:20" ht="31.2" x14ac:dyDescent="0.3">
      <c r="A861">
        <v>876</v>
      </c>
      <c r="B861" t="s">
        <v>1784</v>
      </c>
      <c r="C861" s="3" t="s">
        <v>1785</v>
      </c>
      <c r="D861">
        <v>8300</v>
      </c>
      <c r="E861">
        <v>2111</v>
      </c>
      <c r="F861" s="4" t="s">
        <v>14</v>
      </c>
      <c r="G861" s="4">
        <f>ROUND((E861/D861*100),0)</f>
        <v>25</v>
      </c>
      <c r="H861">
        <v>57</v>
      </c>
      <c r="I861">
        <f>IF(G861=0,0,ROUND((E861/H861),2))</f>
        <v>37.04</v>
      </c>
      <c r="J861" t="s">
        <v>15</v>
      </c>
      <c r="K861" t="s">
        <v>16</v>
      </c>
      <c r="L861">
        <v>1559970000</v>
      </c>
      <c r="M861" s="8">
        <f>(((L861/60)/60)/124) + DATE(1970,1,1)</f>
        <v>29063.556451612902</v>
      </c>
      <c r="N861">
        <v>1562043600</v>
      </c>
      <c r="O861" s="8">
        <f>(((N861/60)/60)/124) + DATE(1970,1,1)</f>
        <v>29068.201612903227</v>
      </c>
      <c r="P861" t="b">
        <v>0</v>
      </c>
      <c r="Q861" t="b">
        <v>0</v>
      </c>
      <c r="R861" t="s">
        <v>122</v>
      </c>
      <c r="S861" t="s">
        <v>2054</v>
      </c>
      <c r="T861" t="s">
        <v>2055</v>
      </c>
    </row>
    <row r="862" spans="1:20" ht="31.2" x14ac:dyDescent="0.3">
      <c r="A862">
        <v>854</v>
      </c>
      <c r="B862" t="s">
        <v>1741</v>
      </c>
      <c r="C862" s="3" t="s">
        <v>1742</v>
      </c>
      <c r="D862">
        <v>171000</v>
      </c>
      <c r="E862">
        <v>194309</v>
      </c>
      <c r="F862" s="4" t="s">
        <v>20</v>
      </c>
      <c r="G862" s="4">
        <f>ROUND((E862/D862*100),0)</f>
        <v>114</v>
      </c>
      <c r="H862">
        <v>2662</v>
      </c>
      <c r="I862">
        <f>IF(G862=0,0,ROUND((E862/H862),2))</f>
        <v>72.989999999999995</v>
      </c>
      <c r="J862" t="s">
        <v>15</v>
      </c>
      <c r="K862" t="s">
        <v>16</v>
      </c>
      <c r="L862">
        <v>1574056800</v>
      </c>
      <c r="M862" s="8">
        <f>(((L862/60)/60)/124) + DATE(1970,1,1)</f>
        <v>29095.112903225807</v>
      </c>
      <c r="N862">
        <v>1576389600</v>
      </c>
      <c r="O862" s="8">
        <f>(((N862/60)/60)/124) + DATE(1970,1,1)</f>
        <v>29100.33870967742</v>
      </c>
      <c r="P862" t="b">
        <v>0</v>
      </c>
      <c r="Q862" t="b">
        <v>0</v>
      </c>
      <c r="R862" t="s">
        <v>119</v>
      </c>
      <c r="S862" t="s">
        <v>2047</v>
      </c>
      <c r="T862" t="s">
        <v>2053</v>
      </c>
    </row>
    <row r="863" spans="1:20" x14ac:dyDescent="0.3">
      <c r="A863">
        <v>855</v>
      </c>
      <c r="B863" t="s">
        <v>1743</v>
      </c>
      <c r="C863" s="3" t="s">
        <v>1744</v>
      </c>
      <c r="D863">
        <v>23400</v>
      </c>
      <c r="E863">
        <v>23956</v>
      </c>
      <c r="F863" s="4" t="s">
        <v>20</v>
      </c>
      <c r="G863" s="4">
        <f>ROUND((E863/D863*100),0)</f>
        <v>102</v>
      </c>
      <c r="H863">
        <v>452</v>
      </c>
      <c r="I863">
        <f>IF(G863=0,0,ROUND((E863/H863),2))</f>
        <v>53</v>
      </c>
      <c r="J863" t="s">
        <v>26</v>
      </c>
      <c r="K863" t="s">
        <v>27</v>
      </c>
      <c r="L863">
        <v>1308373200</v>
      </c>
      <c r="M863" s="8">
        <f>(((L863/60)/60)/124) + DATE(1970,1,1)</f>
        <v>28499.943548387098</v>
      </c>
      <c r="N863">
        <v>1311051600</v>
      </c>
      <c r="O863" s="8">
        <f>(((N863/60)/60)/124) + DATE(1970,1,1)</f>
        <v>28505.943548387098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">
      <c r="A864">
        <v>856</v>
      </c>
      <c r="B864" t="s">
        <v>1599</v>
      </c>
      <c r="C864" s="3" t="s">
        <v>1745</v>
      </c>
      <c r="D864">
        <v>2400</v>
      </c>
      <c r="E864">
        <v>8558</v>
      </c>
      <c r="F864" s="4" t="s">
        <v>20</v>
      </c>
      <c r="G864" s="4">
        <f>ROUND((E864/D864*100),0)</f>
        <v>357</v>
      </c>
      <c r="H864">
        <v>158</v>
      </c>
      <c r="I864">
        <f>IF(G864=0,0,ROUND((E864/H864),2))</f>
        <v>54.16</v>
      </c>
      <c r="J864" t="s">
        <v>21</v>
      </c>
      <c r="K864" t="s">
        <v>22</v>
      </c>
      <c r="L864">
        <v>1335243600</v>
      </c>
      <c r="M864" s="8">
        <f>(((L864/60)/60)/124) + DATE(1970,1,1)</f>
        <v>28560.137096774193</v>
      </c>
      <c r="N864">
        <v>1336712400</v>
      </c>
      <c r="O864" s="8">
        <f>(((N864/60)/60)/124) + DATE(1970,1,1)</f>
        <v>28563.427419354837</v>
      </c>
      <c r="P864" t="b">
        <v>0</v>
      </c>
      <c r="Q864" t="b">
        <v>0</v>
      </c>
      <c r="R864" t="s">
        <v>17</v>
      </c>
      <c r="S864" t="s">
        <v>2033</v>
      </c>
      <c r="T864" t="s">
        <v>2034</v>
      </c>
    </row>
    <row r="865" spans="1:20" x14ac:dyDescent="0.3">
      <c r="A865">
        <v>937</v>
      </c>
      <c r="B865" t="s">
        <v>1905</v>
      </c>
      <c r="C865" s="3" t="s">
        <v>1906</v>
      </c>
      <c r="D865">
        <v>171000</v>
      </c>
      <c r="E865">
        <v>84891</v>
      </c>
      <c r="F865" s="4" t="s">
        <v>74</v>
      </c>
      <c r="G865" s="4">
        <f>ROUND((E865/D865*100),0)</f>
        <v>50</v>
      </c>
      <c r="H865">
        <v>976</v>
      </c>
      <c r="I865">
        <f>IF(G865=0,0,ROUND((E865/H865),2))</f>
        <v>86.98</v>
      </c>
      <c r="J865" t="s">
        <v>21</v>
      </c>
      <c r="K865" t="s">
        <v>22</v>
      </c>
      <c r="L865">
        <v>1448517600</v>
      </c>
      <c r="M865" s="8">
        <f>(((L865/60)/60)/124) + DATE(1970,1,1)</f>
        <v>28813.887096774193</v>
      </c>
      <c r="N865">
        <v>1449295200</v>
      </c>
      <c r="O865" s="8">
        <f>(((N865/60)/60)/124) + DATE(1970,1,1)</f>
        <v>28815.629032258064</v>
      </c>
      <c r="P865" t="b">
        <v>0</v>
      </c>
      <c r="Q865" t="b">
        <v>0</v>
      </c>
      <c r="R865" t="s">
        <v>42</v>
      </c>
      <c r="S865" t="s">
        <v>2041</v>
      </c>
      <c r="T865" t="s">
        <v>2042</v>
      </c>
    </row>
    <row r="866" spans="1:20" ht="31.2" x14ac:dyDescent="0.3">
      <c r="A866">
        <v>857</v>
      </c>
      <c r="B866" t="s">
        <v>1746</v>
      </c>
      <c r="C866" s="3" t="s">
        <v>1747</v>
      </c>
      <c r="D866">
        <v>5300</v>
      </c>
      <c r="E866">
        <v>7413</v>
      </c>
      <c r="F866" s="4" t="s">
        <v>20</v>
      </c>
      <c r="G866" s="4">
        <f>ROUND((E866/D866*100),0)</f>
        <v>140</v>
      </c>
      <c r="H866">
        <v>225</v>
      </c>
      <c r="I866">
        <f>IF(G866=0,0,ROUND((E866/H866),2))</f>
        <v>32.950000000000003</v>
      </c>
      <c r="J866" t="s">
        <v>98</v>
      </c>
      <c r="K866" t="s">
        <v>99</v>
      </c>
      <c r="L866">
        <v>1328421600</v>
      </c>
      <c r="M866" s="8">
        <f>(((L866/60)/60)/124) + DATE(1970,1,1)</f>
        <v>28544.854838709678</v>
      </c>
      <c r="N866">
        <v>1330408800</v>
      </c>
      <c r="O866" s="8">
        <f>(((N866/60)/60)/124) + DATE(1970,1,1)</f>
        <v>28549.306451612902</v>
      </c>
      <c r="P866" t="b">
        <v>1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860</v>
      </c>
      <c r="B867" t="s">
        <v>1752</v>
      </c>
      <c r="C867" s="3" t="s">
        <v>1753</v>
      </c>
      <c r="D867">
        <v>2000</v>
      </c>
      <c r="E867">
        <v>5033</v>
      </c>
      <c r="F867" s="4" t="s">
        <v>20</v>
      </c>
      <c r="G867" s="4">
        <f>ROUND((E867/D867*100),0)</f>
        <v>252</v>
      </c>
      <c r="H867">
        <v>65</v>
      </c>
      <c r="I867">
        <f>IF(G867=0,0,ROUND((E867/H867),2))</f>
        <v>77.430000000000007</v>
      </c>
      <c r="J867" t="s">
        <v>21</v>
      </c>
      <c r="K867" t="s">
        <v>22</v>
      </c>
      <c r="L867">
        <v>1550556000</v>
      </c>
      <c r="M867" s="8">
        <f>(((L867/60)/60)/124) + DATE(1970,1,1)</f>
        <v>29042.467741935485</v>
      </c>
      <c r="N867">
        <v>1551420000</v>
      </c>
      <c r="O867" s="8">
        <f>(((N867/60)/60)/124) + DATE(1970,1,1)</f>
        <v>29044.403225806451</v>
      </c>
      <c r="P867" t="b">
        <v>0</v>
      </c>
      <c r="Q867" t="b">
        <v>1</v>
      </c>
      <c r="R867" t="s">
        <v>65</v>
      </c>
      <c r="S867" t="s">
        <v>2037</v>
      </c>
      <c r="T867" t="s">
        <v>2046</v>
      </c>
    </row>
    <row r="868" spans="1:20" x14ac:dyDescent="0.3">
      <c r="A868">
        <v>877</v>
      </c>
      <c r="B868" t="s">
        <v>1786</v>
      </c>
      <c r="C868" s="3" t="s">
        <v>1787</v>
      </c>
      <c r="D868">
        <v>163600</v>
      </c>
      <c r="E868">
        <v>126628</v>
      </c>
      <c r="F868" s="4" t="s">
        <v>14</v>
      </c>
      <c r="G868" s="4">
        <f>ROUND((E868/D868*100),0)</f>
        <v>77</v>
      </c>
      <c r="H868">
        <v>1229</v>
      </c>
      <c r="I868">
        <f>IF(G868=0,0,ROUND((E868/H868),2))</f>
        <v>103.03</v>
      </c>
      <c r="J868" t="s">
        <v>21</v>
      </c>
      <c r="K868" t="s">
        <v>22</v>
      </c>
      <c r="L868">
        <v>1469509200</v>
      </c>
      <c r="M868" s="8">
        <f>(((L868/60)/60)/124) + DATE(1970,1,1)</f>
        <v>28860.91129032258</v>
      </c>
      <c r="N868">
        <v>1469595600</v>
      </c>
      <c r="O868" s="8">
        <f>(((N868/60)/60)/124) + DATE(1970,1,1)</f>
        <v>28861.104838709678</v>
      </c>
      <c r="P868" t="b">
        <v>0</v>
      </c>
      <c r="Q868" t="b">
        <v>0</v>
      </c>
      <c r="R868" t="s">
        <v>17</v>
      </c>
      <c r="S868" t="s">
        <v>2033</v>
      </c>
      <c r="T868" t="s">
        <v>2034</v>
      </c>
    </row>
    <row r="869" spans="1:20" x14ac:dyDescent="0.3">
      <c r="A869">
        <v>861</v>
      </c>
      <c r="B869" t="s">
        <v>1754</v>
      </c>
      <c r="C869" s="3" t="s">
        <v>1755</v>
      </c>
      <c r="D869">
        <v>8800</v>
      </c>
      <c r="E869">
        <v>9317</v>
      </c>
      <c r="F869" s="4" t="s">
        <v>20</v>
      </c>
      <c r="G869" s="4">
        <f>ROUND((E869/D869*100),0)</f>
        <v>106</v>
      </c>
      <c r="H869">
        <v>163</v>
      </c>
      <c r="I869">
        <f>IF(G869=0,0,ROUND((E869/H869),2))</f>
        <v>57.16</v>
      </c>
      <c r="J869" t="s">
        <v>21</v>
      </c>
      <c r="K869" t="s">
        <v>22</v>
      </c>
      <c r="L869">
        <v>1269147600</v>
      </c>
      <c r="M869" s="8">
        <f>(((L869/60)/60)/124) + DATE(1970,1,1)</f>
        <v>28412.072580645163</v>
      </c>
      <c r="N869">
        <v>1269838800</v>
      </c>
      <c r="O869" s="8">
        <f>(((N869/60)/60)/124) + DATE(1970,1,1)</f>
        <v>28413.620967741936</v>
      </c>
      <c r="P869" t="b">
        <v>0</v>
      </c>
      <c r="Q869" t="b">
        <v>0</v>
      </c>
      <c r="R869" t="s">
        <v>33</v>
      </c>
      <c r="S869" t="s">
        <v>2039</v>
      </c>
      <c r="T869" t="s">
        <v>2040</v>
      </c>
    </row>
    <row r="870" spans="1:20" x14ac:dyDescent="0.3">
      <c r="A870">
        <v>878</v>
      </c>
      <c r="B870" t="s">
        <v>1788</v>
      </c>
      <c r="C870" s="3" t="s">
        <v>1789</v>
      </c>
      <c r="D870">
        <v>2700</v>
      </c>
      <c r="E870">
        <v>1012</v>
      </c>
      <c r="F870" s="4" t="s">
        <v>14</v>
      </c>
      <c r="G870" s="4">
        <f>ROUND((E870/D870*100),0)</f>
        <v>37</v>
      </c>
      <c r="H870">
        <v>12</v>
      </c>
      <c r="I870">
        <f>IF(G870=0,0,ROUND((E870/H870),2))</f>
        <v>84.33</v>
      </c>
      <c r="J870" t="s">
        <v>107</v>
      </c>
      <c r="K870" t="s">
        <v>108</v>
      </c>
      <c r="L870">
        <v>1579068000</v>
      </c>
      <c r="M870" s="8">
        <f>(((L870/60)/60)/124) + DATE(1970,1,1)</f>
        <v>29106.33870967742</v>
      </c>
      <c r="N870">
        <v>1581141600</v>
      </c>
      <c r="O870" s="8">
        <f>(((N870/60)/60)/124) + DATE(1970,1,1)</f>
        <v>29110.983870967742</v>
      </c>
      <c r="P870" t="b">
        <v>0</v>
      </c>
      <c r="Q870" t="b">
        <v>0</v>
      </c>
      <c r="R870" t="s">
        <v>148</v>
      </c>
      <c r="S870" t="s">
        <v>2035</v>
      </c>
      <c r="T870" t="s">
        <v>2057</v>
      </c>
    </row>
    <row r="871" spans="1:20" x14ac:dyDescent="0.3">
      <c r="A871">
        <v>634</v>
      </c>
      <c r="B871" t="s">
        <v>1310</v>
      </c>
      <c r="C871" s="3" t="s">
        <v>1311</v>
      </c>
      <c r="D871">
        <v>118200</v>
      </c>
      <c r="E871">
        <v>92824</v>
      </c>
      <c r="F871" s="4" t="s">
        <v>74</v>
      </c>
      <c r="G871" s="4">
        <f>ROUND((E871/D871*100),0)</f>
        <v>79</v>
      </c>
      <c r="H871">
        <v>1658</v>
      </c>
      <c r="I871">
        <f>IF(G871=0,0,ROUND((E871/H871),2))</f>
        <v>55.99</v>
      </c>
      <c r="J871" t="s">
        <v>21</v>
      </c>
      <c r="K871" t="s">
        <v>22</v>
      </c>
      <c r="L871">
        <v>1490418000</v>
      </c>
      <c r="M871" s="8">
        <f>(((L871/60)/60)/124) + DATE(1970,1,1)</f>
        <v>28907.75</v>
      </c>
      <c r="N871">
        <v>1491627600</v>
      </c>
      <c r="O871" s="8">
        <f>(((N871/60)/60)/124) + DATE(1970,1,1)</f>
        <v>28910.459677419356</v>
      </c>
      <c r="P871" t="b">
        <v>0</v>
      </c>
      <c r="Q871" t="b">
        <v>0</v>
      </c>
      <c r="R871" t="s">
        <v>269</v>
      </c>
      <c r="S871" t="s">
        <v>2041</v>
      </c>
      <c r="T871" t="s">
        <v>2060</v>
      </c>
    </row>
    <row r="872" spans="1:20" x14ac:dyDescent="0.3">
      <c r="A872">
        <v>881</v>
      </c>
      <c r="B872" t="s">
        <v>1794</v>
      </c>
      <c r="C872" s="3" t="s">
        <v>1795</v>
      </c>
      <c r="D872">
        <v>81300</v>
      </c>
      <c r="E872">
        <v>31665</v>
      </c>
      <c r="F872" s="4" t="s">
        <v>14</v>
      </c>
      <c r="G872" s="4">
        <f>ROUND((E872/D872*100),0)</f>
        <v>39</v>
      </c>
      <c r="H872">
        <v>452</v>
      </c>
      <c r="I872">
        <f>IF(G872=0,0,ROUND((E872/H872),2))</f>
        <v>70.06</v>
      </c>
      <c r="J872" t="s">
        <v>21</v>
      </c>
      <c r="K872" t="s">
        <v>22</v>
      </c>
      <c r="L872">
        <v>1436418000</v>
      </c>
      <c r="M872" s="8">
        <f>(((L872/60)/60)/124) + DATE(1970,1,1)</f>
        <v>28786.782258064515</v>
      </c>
      <c r="N872">
        <v>1438923600</v>
      </c>
      <c r="O872" s="8">
        <f>(((N872/60)/60)/124) + DATE(1970,1,1)</f>
        <v>28792.395161290322</v>
      </c>
      <c r="P872" t="b">
        <v>0</v>
      </c>
      <c r="Q872" t="b">
        <v>1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862</v>
      </c>
      <c r="B873" t="s">
        <v>1756</v>
      </c>
      <c r="C873" s="3" t="s">
        <v>1757</v>
      </c>
      <c r="D873">
        <v>3500</v>
      </c>
      <c r="E873">
        <v>6560</v>
      </c>
      <c r="F873" s="4" t="s">
        <v>20</v>
      </c>
      <c r="G873" s="4">
        <f>ROUND((E873/D873*100),0)</f>
        <v>187</v>
      </c>
      <c r="H873">
        <v>85</v>
      </c>
      <c r="I873">
        <f>IF(G873=0,0,ROUND((E873/H873),2))</f>
        <v>77.180000000000007</v>
      </c>
      <c r="J873" t="s">
        <v>21</v>
      </c>
      <c r="K873" t="s">
        <v>22</v>
      </c>
      <c r="L873">
        <v>1312174800</v>
      </c>
      <c r="M873" s="8">
        <f>(((L873/60)/60)/124) + DATE(1970,1,1)</f>
        <v>28508.459677419356</v>
      </c>
      <c r="N873">
        <v>1312520400</v>
      </c>
      <c r="O873" s="8">
        <f>(((N873/60)/60)/124) + DATE(1970,1,1)</f>
        <v>28509.233870967742</v>
      </c>
      <c r="P873" t="b">
        <v>0</v>
      </c>
      <c r="Q873" t="b">
        <v>0</v>
      </c>
      <c r="R873" t="s">
        <v>33</v>
      </c>
      <c r="S873" t="s">
        <v>2039</v>
      </c>
      <c r="T873" t="s">
        <v>2040</v>
      </c>
    </row>
    <row r="874" spans="1:20" x14ac:dyDescent="0.3">
      <c r="A874">
        <v>884</v>
      </c>
      <c r="B874" t="s">
        <v>1800</v>
      </c>
      <c r="C874" s="3" t="s">
        <v>1801</v>
      </c>
      <c r="D874">
        <v>170800</v>
      </c>
      <c r="E874">
        <v>109374</v>
      </c>
      <c r="F874" s="4" t="s">
        <v>14</v>
      </c>
      <c r="G874" s="4">
        <f>ROUND((E874/D874*100),0)</f>
        <v>64</v>
      </c>
      <c r="H874">
        <v>1886</v>
      </c>
      <c r="I874">
        <f>IF(G874=0,0,ROUND((E874/H874),2))</f>
        <v>57.99</v>
      </c>
      <c r="J874" t="s">
        <v>21</v>
      </c>
      <c r="K874" t="s">
        <v>22</v>
      </c>
      <c r="L874">
        <v>1399179600</v>
      </c>
      <c r="M874" s="8">
        <f>(((L874/60)/60)/124) + DATE(1970,1,1)</f>
        <v>28703.362903225807</v>
      </c>
      <c r="N874">
        <v>1399352400</v>
      </c>
      <c r="O874" s="8">
        <f>(((N874/60)/60)/124) + DATE(1970,1,1)</f>
        <v>28703.75</v>
      </c>
      <c r="P874" t="b">
        <v>0</v>
      </c>
      <c r="Q874" t="b">
        <v>1</v>
      </c>
      <c r="R874" t="s">
        <v>33</v>
      </c>
      <c r="S874" t="s">
        <v>2039</v>
      </c>
      <c r="T874" t="s">
        <v>2040</v>
      </c>
    </row>
    <row r="875" spans="1:20" x14ac:dyDescent="0.3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4" t="s">
        <v>20</v>
      </c>
      <c r="G875" s="4">
        <f>ROUND((E875/D875*100),0)</f>
        <v>387</v>
      </c>
      <c r="H875">
        <v>217</v>
      </c>
      <c r="I875">
        <f>IF(G875=0,0,ROUND((E875/H875),2))</f>
        <v>24.95</v>
      </c>
      <c r="J875" t="s">
        <v>21</v>
      </c>
      <c r="K875" t="s">
        <v>22</v>
      </c>
      <c r="L875">
        <v>1434517200</v>
      </c>
      <c r="M875" s="8">
        <f>(((L875/60)/60)/124) + DATE(1970,1,1)</f>
        <v>28782.524193548386</v>
      </c>
      <c r="N875">
        <v>1436504400</v>
      </c>
      <c r="O875" s="8">
        <f>(((N875/60)/60)/124) + DATE(1970,1,1)</f>
        <v>28786.975806451614</v>
      </c>
      <c r="P875" t="b">
        <v>0</v>
      </c>
      <c r="Q875" t="b">
        <v>1</v>
      </c>
      <c r="R875" t="s">
        <v>269</v>
      </c>
      <c r="S875" t="s">
        <v>2041</v>
      </c>
      <c r="T875" t="s">
        <v>2060</v>
      </c>
    </row>
    <row r="876" spans="1:20" x14ac:dyDescent="0.3">
      <c r="A876">
        <v>864</v>
      </c>
      <c r="B876" t="s">
        <v>1760</v>
      </c>
      <c r="C876" s="3" t="s">
        <v>1761</v>
      </c>
      <c r="D876">
        <v>4200</v>
      </c>
      <c r="E876">
        <v>14577</v>
      </c>
      <c r="F876" s="4" t="s">
        <v>20</v>
      </c>
      <c r="G876" s="4">
        <f>ROUND((E876/D876*100),0)</f>
        <v>347</v>
      </c>
      <c r="H876">
        <v>150</v>
      </c>
      <c r="I876">
        <f>IF(G876=0,0,ROUND((E876/H876),2))</f>
        <v>97.18</v>
      </c>
      <c r="J876" t="s">
        <v>21</v>
      </c>
      <c r="K876" t="s">
        <v>22</v>
      </c>
      <c r="L876">
        <v>1471582800</v>
      </c>
      <c r="M876" s="8">
        <f>(((L876/60)/60)/124) + DATE(1970,1,1)</f>
        <v>28865.556451612902</v>
      </c>
      <c r="N876">
        <v>1472014800</v>
      </c>
      <c r="O876" s="8">
        <f>(((N876/60)/60)/124) + DATE(1970,1,1)</f>
        <v>28866.524193548386</v>
      </c>
      <c r="P876" t="b">
        <v>0</v>
      </c>
      <c r="Q876" t="b">
        <v>0</v>
      </c>
      <c r="R876" t="s">
        <v>100</v>
      </c>
      <c r="S876" t="s">
        <v>2041</v>
      </c>
      <c r="T876" t="s">
        <v>2052</v>
      </c>
    </row>
    <row r="877" spans="1:20" x14ac:dyDescent="0.3">
      <c r="A877">
        <v>781</v>
      </c>
      <c r="B877" t="s">
        <v>1597</v>
      </c>
      <c r="C877" s="3" t="s">
        <v>1598</v>
      </c>
      <c r="D877">
        <v>8700</v>
      </c>
      <c r="E877">
        <v>4414</v>
      </c>
      <c r="F877" s="4" t="s">
        <v>74</v>
      </c>
      <c r="G877" s="4">
        <f>ROUND((E877/D877*100),0)</f>
        <v>51</v>
      </c>
      <c r="H877">
        <v>56</v>
      </c>
      <c r="I877">
        <f>IF(G877=0,0,ROUND((E877/H877),2))</f>
        <v>78.819999999999993</v>
      </c>
      <c r="J877" t="s">
        <v>98</v>
      </c>
      <c r="K877" t="s">
        <v>99</v>
      </c>
      <c r="L877">
        <v>1288501200</v>
      </c>
      <c r="M877" s="8">
        <f>(((L877/60)/60)/124) + DATE(1970,1,1)</f>
        <v>28455.427419354837</v>
      </c>
      <c r="N877">
        <v>1292911200</v>
      </c>
      <c r="O877" s="8">
        <f>(((N877/60)/60)/124) + DATE(1970,1,1)</f>
        <v>28465.306451612902</v>
      </c>
      <c r="P877" t="b">
        <v>0</v>
      </c>
      <c r="Q877" t="b">
        <v>0</v>
      </c>
      <c r="R877" t="s">
        <v>33</v>
      </c>
      <c r="S877" t="s">
        <v>2039</v>
      </c>
      <c r="T877" t="s">
        <v>2040</v>
      </c>
    </row>
    <row r="878" spans="1:20" ht="31.2" x14ac:dyDescent="0.3">
      <c r="A878">
        <v>865</v>
      </c>
      <c r="B878" t="s">
        <v>1762</v>
      </c>
      <c r="C878" s="3" t="s">
        <v>1763</v>
      </c>
      <c r="D878">
        <v>81000</v>
      </c>
      <c r="E878">
        <v>150515</v>
      </c>
      <c r="F878" s="4" t="s">
        <v>20</v>
      </c>
      <c r="G878" s="4">
        <f>ROUND((E878/D878*100),0)</f>
        <v>186</v>
      </c>
      <c r="H878">
        <v>3272</v>
      </c>
      <c r="I878">
        <f>IF(G878=0,0,ROUND((E878/H878),2))</f>
        <v>46</v>
      </c>
      <c r="J878" t="s">
        <v>21</v>
      </c>
      <c r="K878" t="s">
        <v>22</v>
      </c>
      <c r="L878">
        <v>1410757200</v>
      </c>
      <c r="M878" s="8">
        <f>(((L878/60)/60)/124) + DATE(1970,1,1)</f>
        <v>28729.298387096773</v>
      </c>
      <c r="N878">
        <v>1411534800</v>
      </c>
      <c r="O878" s="8">
        <f>(((N878/60)/60)/124) + DATE(1970,1,1)</f>
        <v>28731.040322580644</v>
      </c>
      <c r="P878" t="b">
        <v>0</v>
      </c>
      <c r="Q878" t="b">
        <v>0</v>
      </c>
      <c r="R878" t="s">
        <v>33</v>
      </c>
      <c r="S878" t="s">
        <v>2039</v>
      </c>
      <c r="T878" t="s">
        <v>2040</v>
      </c>
    </row>
    <row r="879" spans="1:20" x14ac:dyDescent="0.3">
      <c r="A879">
        <v>886</v>
      </c>
      <c r="B879" t="s">
        <v>1804</v>
      </c>
      <c r="C879" s="3" t="s">
        <v>1805</v>
      </c>
      <c r="D879">
        <v>150600</v>
      </c>
      <c r="E879">
        <v>127745</v>
      </c>
      <c r="F879" s="4" t="s">
        <v>14</v>
      </c>
      <c r="G879" s="4">
        <f>ROUND((E879/D879*100),0)</f>
        <v>85</v>
      </c>
      <c r="H879">
        <v>1825</v>
      </c>
      <c r="I879">
        <f>IF(G879=0,0,ROUND((E879/H879),2))</f>
        <v>70</v>
      </c>
      <c r="J879" t="s">
        <v>21</v>
      </c>
      <c r="K879" t="s">
        <v>22</v>
      </c>
      <c r="L879">
        <v>1282798800</v>
      </c>
      <c r="M879" s="8">
        <f>(((L879/60)/60)/124) + DATE(1970,1,1)</f>
        <v>28442.653225806451</v>
      </c>
      <c r="N879">
        <v>1284354000</v>
      </c>
      <c r="O879" s="8">
        <f>(((N879/60)/60)/124) + DATE(1970,1,1)</f>
        <v>28446.137096774193</v>
      </c>
      <c r="P879" t="b">
        <v>0</v>
      </c>
      <c r="Q879" t="b">
        <v>0</v>
      </c>
      <c r="R879" t="s">
        <v>60</v>
      </c>
      <c r="S879" t="s">
        <v>2035</v>
      </c>
      <c r="T879" t="s">
        <v>2045</v>
      </c>
    </row>
    <row r="880" spans="1:20" ht="31.2" x14ac:dyDescent="0.3">
      <c r="A880">
        <v>887</v>
      </c>
      <c r="B880" t="s">
        <v>1806</v>
      </c>
      <c r="C880" s="3" t="s">
        <v>1807</v>
      </c>
      <c r="D880">
        <v>7800</v>
      </c>
      <c r="E880">
        <v>2289</v>
      </c>
      <c r="F880" s="4" t="s">
        <v>14</v>
      </c>
      <c r="G880" s="4">
        <f>ROUND((E880/D880*100),0)</f>
        <v>29</v>
      </c>
      <c r="H880">
        <v>31</v>
      </c>
      <c r="I880">
        <f>IF(G880=0,0,ROUND((E880/H880),2))</f>
        <v>73.84</v>
      </c>
      <c r="J880" t="s">
        <v>21</v>
      </c>
      <c r="K880" t="s">
        <v>22</v>
      </c>
      <c r="L880">
        <v>1437109200</v>
      </c>
      <c r="M880" s="8">
        <f>(((L880/60)/60)/124) + DATE(1970,1,1)</f>
        <v>28788.330645161292</v>
      </c>
      <c r="N880">
        <v>1441170000</v>
      </c>
      <c r="O880" s="8">
        <f>(((N880/60)/60)/124) + DATE(1970,1,1)</f>
        <v>28797.427419354837</v>
      </c>
      <c r="P880" t="b">
        <v>0</v>
      </c>
      <c r="Q880" t="b">
        <v>1</v>
      </c>
      <c r="R880" t="s">
        <v>33</v>
      </c>
      <c r="S880" t="s">
        <v>2039</v>
      </c>
      <c r="T880" t="s">
        <v>2040</v>
      </c>
    </row>
    <row r="881" spans="1:20" ht="31.2" x14ac:dyDescent="0.3">
      <c r="A881">
        <v>867</v>
      </c>
      <c r="B881" t="s">
        <v>1766</v>
      </c>
      <c r="C881" s="3" t="s">
        <v>1767</v>
      </c>
      <c r="D881">
        <v>4800</v>
      </c>
      <c r="E881">
        <v>7797</v>
      </c>
      <c r="F881" s="4" t="s">
        <v>20</v>
      </c>
      <c r="G881" s="4">
        <f>ROUND((E881/D881*100),0)</f>
        <v>162</v>
      </c>
      <c r="H881">
        <v>300</v>
      </c>
      <c r="I881">
        <f>IF(G881=0,0,ROUND((E881/H881),2))</f>
        <v>25.99</v>
      </c>
      <c r="J881" t="s">
        <v>21</v>
      </c>
      <c r="K881" t="s">
        <v>22</v>
      </c>
      <c r="L881">
        <v>1539061200</v>
      </c>
      <c r="M881" s="8">
        <f>(((L881/60)/60)/124) + DATE(1970,1,1)</f>
        <v>29016.717741935485</v>
      </c>
      <c r="N881">
        <v>1539579600</v>
      </c>
      <c r="O881" s="8">
        <f>(((N881/60)/60)/124) + DATE(1970,1,1)</f>
        <v>29017.879032258064</v>
      </c>
      <c r="P881" t="b">
        <v>0</v>
      </c>
      <c r="Q881" t="b">
        <v>0</v>
      </c>
      <c r="R881" t="s">
        <v>17</v>
      </c>
      <c r="S881" t="s">
        <v>2033</v>
      </c>
      <c r="T881" t="s">
        <v>2034</v>
      </c>
    </row>
    <row r="882" spans="1:20" ht="31.2" x14ac:dyDescent="0.3">
      <c r="A882">
        <v>895</v>
      </c>
      <c r="B882" t="s">
        <v>1822</v>
      </c>
      <c r="C882" s="3" t="s">
        <v>1823</v>
      </c>
      <c r="D882">
        <v>159800</v>
      </c>
      <c r="E882">
        <v>11108</v>
      </c>
      <c r="F882" s="4" t="s">
        <v>14</v>
      </c>
      <c r="G882" s="4">
        <f>ROUND((E882/D882*100),0)</f>
        <v>7</v>
      </c>
      <c r="H882">
        <v>107</v>
      </c>
      <c r="I882">
        <f>IF(G882=0,0,ROUND((E882/H882),2))</f>
        <v>103.81</v>
      </c>
      <c r="J882" t="s">
        <v>21</v>
      </c>
      <c r="K882" t="s">
        <v>22</v>
      </c>
      <c r="L882">
        <v>1517637600</v>
      </c>
      <c r="M882" s="8">
        <f>(((L882/60)/60)/124) + DATE(1970,1,1)</f>
        <v>28968.725806451614</v>
      </c>
      <c r="N882">
        <v>1518415200</v>
      </c>
      <c r="O882" s="8">
        <f>(((N882/60)/60)/124) + DATE(1970,1,1)</f>
        <v>28970.467741935485</v>
      </c>
      <c r="P882" t="b">
        <v>0</v>
      </c>
      <c r="Q882" t="b">
        <v>0</v>
      </c>
      <c r="R882" t="s">
        <v>33</v>
      </c>
      <c r="S882" t="s">
        <v>2039</v>
      </c>
      <c r="T882" t="s">
        <v>2040</v>
      </c>
    </row>
    <row r="883" spans="1:20" x14ac:dyDescent="0.3">
      <c r="A883">
        <v>868</v>
      </c>
      <c r="B883" t="s">
        <v>1768</v>
      </c>
      <c r="C883" s="3" t="s">
        <v>1769</v>
      </c>
      <c r="D883">
        <v>7000</v>
      </c>
      <c r="E883">
        <v>12939</v>
      </c>
      <c r="F883" s="4" t="s">
        <v>20</v>
      </c>
      <c r="G883" s="4">
        <f>ROUND((E883/D883*100),0)</f>
        <v>185</v>
      </c>
      <c r="H883">
        <v>126</v>
      </c>
      <c r="I883">
        <f>IF(G883=0,0,ROUND((E883/H883),2))</f>
        <v>102.69</v>
      </c>
      <c r="J883" t="s">
        <v>21</v>
      </c>
      <c r="K883" t="s">
        <v>22</v>
      </c>
      <c r="L883">
        <v>1381554000</v>
      </c>
      <c r="M883" s="8">
        <f>(((L883/60)/60)/124) + DATE(1970,1,1)</f>
        <v>28663.879032258064</v>
      </c>
      <c r="N883">
        <v>1382504400</v>
      </c>
      <c r="O883" s="8">
        <f>(((N883/60)/60)/124) + DATE(1970,1,1)</f>
        <v>28666.008064516129</v>
      </c>
      <c r="P883" t="b">
        <v>0</v>
      </c>
      <c r="Q883" t="b">
        <v>0</v>
      </c>
      <c r="R883" t="s">
        <v>33</v>
      </c>
      <c r="S883" t="s">
        <v>2039</v>
      </c>
      <c r="T883" t="s">
        <v>2040</v>
      </c>
    </row>
    <row r="884" spans="1:20" ht="31.2" x14ac:dyDescent="0.3">
      <c r="A884">
        <v>871</v>
      </c>
      <c r="B884" t="s">
        <v>1774</v>
      </c>
      <c r="C884" s="3" t="s">
        <v>1775</v>
      </c>
      <c r="D884">
        <v>71500</v>
      </c>
      <c r="E884">
        <v>194912</v>
      </c>
      <c r="F884" s="4" t="s">
        <v>20</v>
      </c>
      <c r="G884" s="4">
        <f>ROUND((E884/D884*100),0)</f>
        <v>273</v>
      </c>
      <c r="H884">
        <v>2320</v>
      </c>
      <c r="I884">
        <f>IF(G884=0,0,ROUND((E884/H884),2))</f>
        <v>84.01</v>
      </c>
      <c r="J884" t="s">
        <v>21</v>
      </c>
      <c r="K884" t="s">
        <v>22</v>
      </c>
      <c r="L884">
        <v>1509512400</v>
      </c>
      <c r="M884" s="8">
        <f>(((L884/60)/60)/124) + DATE(1970,1,1)</f>
        <v>28950.524193548386</v>
      </c>
      <c r="N884">
        <v>1511071200</v>
      </c>
      <c r="O884" s="8">
        <f>(((N884/60)/60)/124) + DATE(1970,1,1)</f>
        <v>28954.016129032258</v>
      </c>
      <c r="P884" t="b">
        <v>0</v>
      </c>
      <c r="Q884" t="b">
        <v>1</v>
      </c>
      <c r="R884" t="s">
        <v>33</v>
      </c>
      <c r="S884" t="s">
        <v>2039</v>
      </c>
      <c r="T884" t="s">
        <v>2040</v>
      </c>
    </row>
    <row r="885" spans="1:20" x14ac:dyDescent="0.3">
      <c r="A885">
        <v>872</v>
      </c>
      <c r="B885" t="s">
        <v>1776</v>
      </c>
      <c r="C885" s="3" t="s">
        <v>1777</v>
      </c>
      <c r="D885">
        <v>4700</v>
      </c>
      <c r="E885">
        <v>7992</v>
      </c>
      <c r="F885" s="4" t="s">
        <v>20</v>
      </c>
      <c r="G885" s="4">
        <f>ROUND((E885/D885*100),0)</f>
        <v>170</v>
      </c>
      <c r="H885">
        <v>81</v>
      </c>
      <c r="I885">
        <f>IF(G885=0,0,ROUND((E885/H885),2))</f>
        <v>98.67</v>
      </c>
      <c r="J885" t="s">
        <v>26</v>
      </c>
      <c r="K885" t="s">
        <v>27</v>
      </c>
      <c r="L885">
        <v>1535950800</v>
      </c>
      <c r="M885" s="8">
        <f>(((L885/60)/60)/124) + DATE(1970,1,1)</f>
        <v>29009.75</v>
      </c>
      <c r="N885">
        <v>1536382800</v>
      </c>
      <c r="O885" s="8">
        <f>(((N885/60)/60)/124) + DATE(1970,1,1)</f>
        <v>29010.717741935485</v>
      </c>
      <c r="P885" t="b">
        <v>0</v>
      </c>
      <c r="Q885" t="b">
        <v>0</v>
      </c>
      <c r="R885" t="s">
        <v>474</v>
      </c>
      <c r="S885" t="s">
        <v>2041</v>
      </c>
      <c r="T885" t="s">
        <v>2063</v>
      </c>
    </row>
    <row r="886" spans="1:20" x14ac:dyDescent="0.3">
      <c r="A886">
        <v>873</v>
      </c>
      <c r="B886" t="s">
        <v>1778</v>
      </c>
      <c r="C886" s="3" t="s">
        <v>1779</v>
      </c>
      <c r="D886">
        <v>42100</v>
      </c>
      <c r="E886">
        <v>79268</v>
      </c>
      <c r="F886" s="4" t="s">
        <v>20</v>
      </c>
      <c r="G886" s="4">
        <f>ROUND((E886/D886*100),0)</f>
        <v>188</v>
      </c>
      <c r="H886">
        <v>1887</v>
      </c>
      <c r="I886">
        <f>IF(G886=0,0,ROUND((E886/H886),2))</f>
        <v>42.01</v>
      </c>
      <c r="J886" t="s">
        <v>21</v>
      </c>
      <c r="K886" t="s">
        <v>22</v>
      </c>
      <c r="L886">
        <v>1389160800</v>
      </c>
      <c r="M886" s="8">
        <f>(((L886/60)/60)/124) + DATE(1970,1,1)</f>
        <v>28680.919354838708</v>
      </c>
      <c r="N886">
        <v>1389592800</v>
      </c>
      <c r="O886" s="8">
        <f>(((N886/60)/60)/124) + DATE(1970,1,1)</f>
        <v>28681.887096774193</v>
      </c>
      <c r="P886" t="b">
        <v>0</v>
      </c>
      <c r="Q886" t="b">
        <v>0</v>
      </c>
      <c r="R886" t="s">
        <v>122</v>
      </c>
      <c r="S886" t="s">
        <v>2054</v>
      </c>
      <c r="T886" t="s">
        <v>2055</v>
      </c>
    </row>
    <row r="887" spans="1:20" x14ac:dyDescent="0.3">
      <c r="A887">
        <v>897</v>
      </c>
      <c r="B887" t="s">
        <v>1826</v>
      </c>
      <c r="C887" s="3" t="s">
        <v>1827</v>
      </c>
      <c r="D887">
        <v>8800</v>
      </c>
      <c r="E887">
        <v>2437</v>
      </c>
      <c r="F887" s="4" t="s">
        <v>14</v>
      </c>
      <c r="G887" s="4">
        <f>ROUND((E887/D887*100),0)</f>
        <v>28</v>
      </c>
      <c r="H887">
        <v>27</v>
      </c>
      <c r="I887">
        <f>IF(G887=0,0,ROUND((E887/H887),2))</f>
        <v>90.26</v>
      </c>
      <c r="J887" t="s">
        <v>21</v>
      </c>
      <c r="K887" t="s">
        <v>22</v>
      </c>
      <c r="L887">
        <v>1556427600</v>
      </c>
      <c r="M887" s="8">
        <f>(((L887/60)/60)/124) + DATE(1970,1,1)</f>
        <v>29055.620967741936</v>
      </c>
      <c r="N887">
        <v>1556600400</v>
      </c>
      <c r="O887" s="8">
        <f>(((N887/60)/60)/124) + DATE(1970,1,1)</f>
        <v>29056.008064516129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874</v>
      </c>
      <c r="B888" t="s">
        <v>1780</v>
      </c>
      <c r="C888" s="3" t="s">
        <v>1781</v>
      </c>
      <c r="D888">
        <v>40200</v>
      </c>
      <c r="E888">
        <v>139468</v>
      </c>
      <c r="F888" s="4" t="s">
        <v>20</v>
      </c>
      <c r="G888" s="4">
        <f>ROUND((E888/D888*100),0)</f>
        <v>347</v>
      </c>
      <c r="H888">
        <v>4358</v>
      </c>
      <c r="I888">
        <f>IF(G888=0,0,ROUND((E888/H888),2))</f>
        <v>32</v>
      </c>
      <c r="J888" t="s">
        <v>21</v>
      </c>
      <c r="K888" t="s">
        <v>22</v>
      </c>
      <c r="L888">
        <v>1271998800</v>
      </c>
      <c r="M888" s="8">
        <f>(((L888/60)/60)/124) + DATE(1970,1,1)</f>
        <v>28418.459677419356</v>
      </c>
      <c r="N888">
        <v>1275282000</v>
      </c>
      <c r="O888" s="8">
        <f>(((N888/60)/60)/124) + DATE(1970,1,1)</f>
        <v>28425.81451612903</v>
      </c>
      <c r="P888" t="b">
        <v>0</v>
      </c>
      <c r="Q888" t="b">
        <v>1</v>
      </c>
      <c r="R888" t="s">
        <v>122</v>
      </c>
      <c r="S888" t="s">
        <v>2054</v>
      </c>
      <c r="T888" t="s">
        <v>2055</v>
      </c>
    </row>
    <row r="889" spans="1:20" x14ac:dyDescent="0.3">
      <c r="A889">
        <v>898</v>
      </c>
      <c r="B889" t="s">
        <v>1828</v>
      </c>
      <c r="C889" s="3" t="s">
        <v>1829</v>
      </c>
      <c r="D889">
        <v>179100</v>
      </c>
      <c r="E889">
        <v>93991</v>
      </c>
      <c r="F889" s="4" t="s">
        <v>14</v>
      </c>
      <c r="G889" s="4">
        <f>ROUND((E889/D889*100),0)</f>
        <v>52</v>
      </c>
      <c r="H889">
        <v>1221</v>
      </c>
      <c r="I889">
        <f>IF(G889=0,0,ROUND((E889/H889),2))</f>
        <v>76.98</v>
      </c>
      <c r="J889" t="s">
        <v>21</v>
      </c>
      <c r="K889" t="s">
        <v>22</v>
      </c>
      <c r="L889">
        <v>1576476000</v>
      </c>
      <c r="M889" s="8">
        <f>(((L889/60)/60)/124) + DATE(1970,1,1)</f>
        <v>29100.532258064515</v>
      </c>
      <c r="N889">
        <v>1576994400</v>
      </c>
      <c r="O889" s="8">
        <f>(((N889/60)/60)/124) + DATE(1970,1,1)</f>
        <v>29101.693548387098</v>
      </c>
      <c r="P889" t="b">
        <v>0</v>
      </c>
      <c r="Q889" t="b">
        <v>0</v>
      </c>
      <c r="R889" t="s">
        <v>42</v>
      </c>
      <c r="S889" t="s">
        <v>2041</v>
      </c>
      <c r="T889" t="s">
        <v>2042</v>
      </c>
    </row>
    <row r="890" spans="1:20" x14ac:dyDescent="0.3">
      <c r="A890">
        <v>879</v>
      </c>
      <c r="B890" t="s">
        <v>1790</v>
      </c>
      <c r="C890" s="3" t="s">
        <v>1791</v>
      </c>
      <c r="D890">
        <v>1000</v>
      </c>
      <c r="E890">
        <v>5438</v>
      </c>
      <c r="F890" s="4" t="s">
        <v>20</v>
      </c>
      <c r="G890" s="4">
        <f>ROUND((E890/D890*100),0)</f>
        <v>544</v>
      </c>
      <c r="H890">
        <v>53</v>
      </c>
      <c r="I890">
        <f>IF(G890=0,0,ROUND((E890/H890),2))</f>
        <v>102.6</v>
      </c>
      <c r="J890" t="s">
        <v>21</v>
      </c>
      <c r="K890" t="s">
        <v>22</v>
      </c>
      <c r="L890">
        <v>1487743200</v>
      </c>
      <c r="M890" s="8">
        <f>(((L890/60)/60)/124) + DATE(1970,1,1)</f>
        <v>28901.758064516129</v>
      </c>
      <c r="N890">
        <v>1488520800</v>
      </c>
      <c r="O890" s="8">
        <f>(((N890/60)/60)/124) + DATE(1970,1,1)</f>
        <v>28903.5</v>
      </c>
      <c r="P890" t="b">
        <v>0</v>
      </c>
      <c r="Q890" t="b">
        <v>0</v>
      </c>
      <c r="R890" t="s">
        <v>68</v>
      </c>
      <c r="S890" t="s">
        <v>2047</v>
      </c>
      <c r="T890" t="s">
        <v>2048</v>
      </c>
    </row>
    <row r="891" spans="1:20" ht="31.2" x14ac:dyDescent="0.3">
      <c r="A891">
        <v>880</v>
      </c>
      <c r="B891" t="s">
        <v>1792</v>
      </c>
      <c r="C891" s="3" t="s">
        <v>1793</v>
      </c>
      <c r="D891">
        <v>84500</v>
      </c>
      <c r="E891">
        <v>193101</v>
      </c>
      <c r="F891" s="4" t="s">
        <v>20</v>
      </c>
      <c r="G891" s="4">
        <f>ROUND((E891/D891*100),0)</f>
        <v>229</v>
      </c>
      <c r="H891">
        <v>2414</v>
      </c>
      <c r="I891">
        <f>IF(G891=0,0,ROUND((E891/H891),2))</f>
        <v>79.989999999999995</v>
      </c>
      <c r="J891" t="s">
        <v>21</v>
      </c>
      <c r="K891" t="s">
        <v>22</v>
      </c>
      <c r="L891">
        <v>1563685200</v>
      </c>
      <c r="M891" s="8">
        <f>(((L891/60)/60)/124) + DATE(1970,1,1)</f>
        <v>29071.879032258064</v>
      </c>
      <c r="N891">
        <v>1563858000</v>
      </c>
      <c r="O891" s="8">
        <f>(((N891/60)/60)/124) + DATE(1970,1,1)</f>
        <v>29072.266129032258</v>
      </c>
      <c r="P891" t="b">
        <v>0</v>
      </c>
      <c r="Q891" t="b">
        <v>0</v>
      </c>
      <c r="R891" t="s">
        <v>50</v>
      </c>
      <c r="S891" t="s">
        <v>2035</v>
      </c>
      <c r="T891" t="s">
        <v>2043</v>
      </c>
    </row>
    <row r="892" spans="1:20" x14ac:dyDescent="0.3">
      <c r="A892">
        <v>900</v>
      </c>
      <c r="B892" t="s">
        <v>1832</v>
      </c>
      <c r="C892" s="3" t="s">
        <v>1833</v>
      </c>
      <c r="D892">
        <v>100</v>
      </c>
      <c r="E892">
        <v>2</v>
      </c>
      <c r="F892" s="4" t="s">
        <v>14</v>
      </c>
      <c r="G892" s="4">
        <f>ROUND((E892/D892*100),0)</f>
        <v>2</v>
      </c>
      <c r="H892">
        <v>1</v>
      </c>
      <c r="I892">
        <f>IF(G892=0,0,ROUND((E892/H892),2))</f>
        <v>2</v>
      </c>
      <c r="J892" t="s">
        <v>21</v>
      </c>
      <c r="K892" t="s">
        <v>22</v>
      </c>
      <c r="L892">
        <v>1411102800</v>
      </c>
      <c r="M892" s="8">
        <f>(((L892/60)/60)/124) + DATE(1970,1,1)</f>
        <v>28730.072580645163</v>
      </c>
      <c r="N892">
        <v>1411189200</v>
      </c>
      <c r="O892" s="8">
        <f>(((N892/60)/60)/124) + DATE(1970,1,1)</f>
        <v>28730.266129032258</v>
      </c>
      <c r="P892" t="b">
        <v>0</v>
      </c>
      <c r="Q892" t="b">
        <v>1</v>
      </c>
      <c r="R892" t="s">
        <v>28</v>
      </c>
      <c r="S892" t="s">
        <v>2037</v>
      </c>
      <c r="T892" t="s">
        <v>2038</v>
      </c>
    </row>
    <row r="893" spans="1:20" x14ac:dyDescent="0.3">
      <c r="A893">
        <v>904</v>
      </c>
      <c r="B893" t="s">
        <v>1840</v>
      </c>
      <c r="C893" s="3" t="s">
        <v>1841</v>
      </c>
      <c r="D893">
        <v>6500</v>
      </c>
      <c r="E893">
        <v>795</v>
      </c>
      <c r="F893" s="4" t="s">
        <v>14</v>
      </c>
      <c r="G893" s="4">
        <f>ROUND((E893/D893*100),0)</f>
        <v>12</v>
      </c>
      <c r="H893">
        <v>16</v>
      </c>
      <c r="I893">
        <f>IF(G893=0,0,ROUND((E893/H893),2))</f>
        <v>49.69</v>
      </c>
      <c r="J893" t="s">
        <v>21</v>
      </c>
      <c r="K893" t="s">
        <v>22</v>
      </c>
      <c r="L893">
        <v>1349326800</v>
      </c>
      <c r="M893" s="8">
        <f>(((L893/60)/60)/124) + DATE(1970,1,1)</f>
        <v>28591.68548387097</v>
      </c>
      <c r="N893">
        <v>1349672400</v>
      </c>
      <c r="O893" s="8">
        <f>(((N893/60)/60)/124) + DATE(1970,1,1)</f>
        <v>28592.459677419356</v>
      </c>
      <c r="P893" t="b">
        <v>0</v>
      </c>
      <c r="Q893" t="b">
        <v>0</v>
      </c>
      <c r="R893" t="s">
        <v>133</v>
      </c>
      <c r="S893" t="s">
        <v>2047</v>
      </c>
      <c r="T893" t="s">
        <v>2056</v>
      </c>
    </row>
    <row r="894" spans="1:20" x14ac:dyDescent="0.3">
      <c r="A894">
        <v>907</v>
      </c>
      <c r="B894" t="s">
        <v>1846</v>
      </c>
      <c r="C894" s="3" t="s">
        <v>1847</v>
      </c>
      <c r="D894">
        <v>9100</v>
      </c>
      <c r="E894">
        <v>1843</v>
      </c>
      <c r="F894" s="4" t="s">
        <v>14</v>
      </c>
      <c r="G894" s="4">
        <f>ROUND((E894/D894*100),0)</f>
        <v>20</v>
      </c>
      <c r="H894">
        <v>41</v>
      </c>
      <c r="I894">
        <f>IF(G894=0,0,ROUND((E894/H894),2))</f>
        <v>44.95</v>
      </c>
      <c r="J894" t="s">
        <v>21</v>
      </c>
      <c r="K894" t="s">
        <v>22</v>
      </c>
      <c r="L894">
        <v>1303880400</v>
      </c>
      <c r="M894" s="8">
        <f>(((L894/60)/60)/124) + DATE(1970,1,1)</f>
        <v>28489.879032258064</v>
      </c>
      <c r="N894">
        <v>1304485200</v>
      </c>
      <c r="O894" s="8">
        <f>(((N894/60)/60)/124) + DATE(1970,1,1)</f>
        <v>28491.233870967742</v>
      </c>
      <c r="P894" t="b">
        <v>0</v>
      </c>
      <c r="Q894" t="b">
        <v>0</v>
      </c>
      <c r="R894" t="s">
        <v>33</v>
      </c>
      <c r="S894" t="s">
        <v>2039</v>
      </c>
      <c r="T894" t="s">
        <v>2040</v>
      </c>
    </row>
    <row r="895" spans="1:20" x14ac:dyDescent="0.3">
      <c r="A895">
        <v>882</v>
      </c>
      <c r="B895" t="s">
        <v>1796</v>
      </c>
      <c r="C895" s="3" t="s">
        <v>1797</v>
      </c>
      <c r="D895">
        <v>800</v>
      </c>
      <c r="E895">
        <v>2960</v>
      </c>
      <c r="F895" s="4" t="s">
        <v>20</v>
      </c>
      <c r="G895" s="4">
        <f>ROUND((E895/D895*100),0)</f>
        <v>370</v>
      </c>
      <c r="H895">
        <v>80</v>
      </c>
      <c r="I895">
        <f>IF(G895=0,0,ROUND((E895/H895),2))</f>
        <v>37</v>
      </c>
      <c r="J895" t="s">
        <v>21</v>
      </c>
      <c r="K895" t="s">
        <v>22</v>
      </c>
      <c r="L895">
        <v>1421820000</v>
      </c>
      <c r="M895" s="8">
        <f>(((L895/60)/60)/124) + DATE(1970,1,1)</f>
        <v>28754.080645161292</v>
      </c>
      <c r="N895">
        <v>1422165600</v>
      </c>
      <c r="O895" s="8">
        <f>(((N895/60)/60)/124) + DATE(1970,1,1)</f>
        <v>28754.854838709678</v>
      </c>
      <c r="P895" t="b">
        <v>0</v>
      </c>
      <c r="Q895" t="b">
        <v>0</v>
      </c>
      <c r="R895" t="s">
        <v>33</v>
      </c>
      <c r="S895" t="s">
        <v>2039</v>
      </c>
      <c r="T895" t="s">
        <v>2040</v>
      </c>
    </row>
    <row r="896" spans="1:20" ht="31.2" x14ac:dyDescent="0.3">
      <c r="A896">
        <v>883</v>
      </c>
      <c r="B896" t="s">
        <v>1798</v>
      </c>
      <c r="C896" s="3" t="s">
        <v>1799</v>
      </c>
      <c r="D896">
        <v>3400</v>
      </c>
      <c r="E896">
        <v>8089</v>
      </c>
      <c r="F896" s="4" t="s">
        <v>20</v>
      </c>
      <c r="G896" s="4">
        <f>ROUND((E896/D896*100),0)</f>
        <v>238</v>
      </c>
      <c r="H896">
        <v>193</v>
      </c>
      <c r="I896">
        <f>IF(G896=0,0,ROUND((E896/H896),2))</f>
        <v>41.91</v>
      </c>
      <c r="J896" t="s">
        <v>21</v>
      </c>
      <c r="K896" t="s">
        <v>22</v>
      </c>
      <c r="L896">
        <v>1274763600</v>
      </c>
      <c r="M896" s="8">
        <f>(((L896/60)/60)/124) + DATE(1970,1,1)</f>
        <v>28424.653225806451</v>
      </c>
      <c r="N896">
        <v>1277874000</v>
      </c>
      <c r="O896" s="8">
        <f>(((N896/60)/60)/124) + DATE(1970,1,1)</f>
        <v>28431.620967741936</v>
      </c>
      <c r="P896" t="b">
        <v>0</v>
      </c>
      <c r="Q896" t="b">
        <v>0</v>
      </c>
      <c r="R896" t="s">
        <v>100</v>
      </c>
      <c r="S896" t="s">
        <v>2041</v>
      </c>
      <c r="T896" t="s">
        <v>2052</v>
      </c>
    </row>
    <row r="897" spans="1:20" x14ac:dyDescent="0.3">
      <c r="A897">
        <v>885</v>
      </c>
      <c r="B897" t="s">
        <v>1802</v>
      </c>
      <c r="C897" s="3" t="s">
        <v>1803</v>
      </c>
      <c r="D897">
        <v>1800</v>
      </c>
      <c r="E897">
        <v>2129</v>
      </c>
      <c r="F897" s="4" t="s">
        <v>20</v>
      </c>
      <c r="G897" s="4">
        <f>ROUND((E897/D897*100),0)</f>
        <v>118</v>
      </c>
      <c r="H897">
        <v>52</v>
      </c>
      <c r="I897">
        <f>IF(G897=0,0,ROUND((E897/H897),2))</f>
        <v>40.94</v>
      </c>
      <c r="J897" t="s">
        <v>21</v>
      </c>
      <c r="K897" t="s">
        <v>22</v>
      </c>
      <c r="L897">
        <v>1275800400</v>
      </c>
      <c r="M897" s="8">
        <f>(((L897/60)/60)/124) + DATE(1970,1,1)</f>
        <v>28426.975806451614</v>
      </c>
      <c r="N897">
        <v>1279083600</v>
      </c>
      <c r="O897" s="8">
        <f>(((N897/60)/60)/124) + DATE(1970,1,1)</f>
        <v>28434.330645161292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x14ac:dyDescent="0.3">
      <c r="A898">
        <v>913</v>
      </c>
      <c r="B898" t="s">
        <v>1858</v>
      </c>
      <c r="C898" s="3" t="s">
        <v>1859</v>
      </c>
      <c r="D898">
        <v>70200</v>
      </c>
      <c r="E898">
        <v>35536</v>
      </c>
      <c r="F898" s="4" t="s">
        <v>14</v>
      </c>
      <c r="G898" s="4">
        <f>ROUND((E898/D898*100),0)</f>
        <v>51</v>
      </c>
      <c r="H898">
        <v>523</v>
      </c>
      <c r="I898">
        <f>IF(G898=0,0,ROUND((E898/H898),2))</f>
        <v>67.95</v>
      </c>
      <c r="J898" t="s">
        <v>26</v>
      </c>
      <c r="K898" t="s">
        <v>27</v>
      </c>
      <c r="L898">
        <v>1557637200</v>
      </c>
      <c r="M898" s="8">
        <f>(((L898/60)/60)/124) + DATE(1970,1,1)</f>
        <v>29058.330645161292</v>
      </c>
      <c r="N898">
        <v>1558760400</v>
      </c>
      <c r="O898" s="8">
        <f>(((N898/60)/60)/124) + DATE(1970,1,1)</f>
        <v>29060.846774193549</v>
      </c>
      <c r="P898" t="b">
        <v>0</v>
      </c>
      <c r="Q898" t="b">
        <v>0</v>
      </c>
      <c r="R898" t="s">
        <v>53</v>
      </c>
      <c r="S898" t="s">
        <v>2041</v>
      </c>
      <c r="T898" t="s">
        <v>2044</v>
      </c>
    </row>
    <row r="899" spans="1:20" ht="31.2" x14ac:dyDescent="0.3">
      <c r="A899">
        <v>888</v>
      </c>
      <c r="B899" t="s">
        <v>1808</v>
      </c>
      <c r="C899" s="3" t="s">
        <v>1809</v>
      </c>
      <c r="D899">
        <v>5800</v>
      </c>
      <c r="E899">
        <v>12174</v>
      </c>
      <c r="F899" s="4" t="s">
        <v>20</v>
      </c>
      <c r="G899" s="4">
        <f>ROUND((E899/D899*100),0)</f>
        <v>210</v>
      </c>
      <c r="H899">
        <v>290</v>
      </c>
      <c r="I899">
        <f>IF(G899=0,0,ROUND((E899/H899),2))</f>
        <v>41.98</v>
      </c>
      <c r="J899" t="s">
        <v>21</v>
      </c>
      <c r="K899" t="s">
        <v>22</v>
      </c>
      <c r="L899">
        <v>1491886800</v>
      </c>
      <c r="M899" s="8">
        <f>(((L899/60)/60)/124) + DATE(1970,1,1)</f>
        <v>28911.040322580644</v>
      </c>
      <c r="N899">
        <v>1493528400</v>
      </c>
      <c r="O899" s="8">
        <f>(((N899/60)/60)/124) + DATE(1970,1,1)</f>
        <v>28914.717741935485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889</v>
      </c>
      <c r="B900" t="s">
        <v>1810</v>
      </c>
      <c r="C900" s="3" t="s">
        <v>1811</v>
      </c>
      <c r="D900">
        <v>5600</v>
      </c>
      <c r="E900">
        <v>9508</v>
      </c>
      <c r="F900" s="4" t="s">
        <v>20</v>
      </c>
      <c r="G900" s="4">
        <f>ROUND((E900/D900*100),0)</f>
        <v>170</v>
      </c>
      <c r="H900">
        <v>122</v>
      </c>
      <c r="I900">
        <f>IF(G900=0,0,ROUND((E900/H900),2))</f>
        <v>77.930000000000007</v>
      </c>
      <c r="J900" t="s">
        <v>21</v>
      </c>
      <c r="K900" t="s">
        <v>22</v>
      </c>
      <c r="L900">
        <v>1394600400</v>
      </c>
      <c r="M900" s="8">
        <f>(((L900/60)/60)/124) + DATE(1970,1,1)</f>
        <v>28693.104838709678</v>
      </c>
      <c r="N900">
        <v>1395205200</v>
      </c>
      <c r="O900" s="8">
        <f>(((N900/60)/60)/124) + DATE(1970,1,1)</f>
        <v>28694.459677419356</v>
      </c>
      <c r="P900" t="b">
        <v>0</v>
      </c>
      <c r="Q900" t="b">
        <v>1</v>
      </c>
      <c r="R900" t="s">
        <v>50</v>
      </c>
      <c r="S900" t="s">
        <v>2035</v>
      </c>
      <c r="T900" t="s">
        <v>2043</v>
      </c>
    </row>
    <row r="901" spans="1:20" ht="31.2" x14ac:dyDescent="0.3">
      <c r="A901">
        <v>720</v>
      </c>
      <c r="B901" t="s">
        <v>1478</v>
      </c>
      <c r="C901" s="3" t="s">
        <v>1479</v>
      </c>
      <c r="D901">
        <v>8700</v>
      </c>
      <c r="E901">
        <v>3227</v>
      </c>
      <c r="F901" s="4" t="s">
        <v>74</v>
      </c>
      <c r="G901" s="4">
        <f>ROUND((E901/D901*100),0)</f>
        <v>37</v>
      </c>
      <c r="H901">
        <v>38</v>
      </c>
      <c r="I901">
        <f>IF(G901=0,0,ROUND((E901/H901),2))</f>
        <v>84.92</v>
      </c>
      <c r="J901" t="s">
        <v>36</v>
      </c>
      <c r="K901" t="s">
        <v>37</v>
      </c>
      <c r="L901">
        <v>1519192800</v>
      </c>
      <c r="M901" s="8">
        <f>(((L901/60)/60)/124) + DATE(1970,1,1)</f>
        <v>28972.209677419356</v>
      </c>
      <c r="N901">
        <v>1520402400</v>
      </c>
      <c r="O901" s="8">
        <f>(((N901/60)/60)/124) + DATE(1970,1,1)</f>
        <v>28974.919354838708</v>
      </c>
      <c r="P901" t="b">
        <v>0</v>
      </c>
      <c r="Q901" t="b">
        <v>1</v>
      </c>
      <c r="R901" t="s">
        <v>33</v>
      </c>
      <c r="S901" t="s">
        <v>2039</v>
      </c>
      <c r="T901" t="s">
        <v>2040</v>
      </c>
    </row>
    <row r="902" spans="1:20" x14ac:dyDescent="0.3">
      <c r="A902">
        <v>890</v>
      </c>
      <c r="B902" t="s">
        <v>1812</v>
      </c>
      <c r="C902" s="3" t="s">
        <v>1813</v>
      </c>
      <c r="D902">
        <v>134400</v>
      </c>
      <c r="E902">
        <v>155849</v>
      </c>
      <c r="F902" s="4" t="s">
        <v>20</v>
      </c>
      <c r="G902" s="4">
        <f>ROUND((E902/D902*100),0)</f>
        <v>116</v>
      </c>
      <c r="H902">
        <v>1470</v>
      </c>
      <c r="I902">
        <f>IF(G902=0,0,ROUND((E902/H902),2))</f>
        <v>106.02</v>
      </c>
      <c r="J902" t="s">
        <v>21</v>
      </c>
      <c r="K902" t="s">
        <v>22</v>
      </c>
      <c r="L902">
        <v>1561352400</v>
      </c>
      <c r="M902" s="8">
        <f>(((L902/60)/60)/124) + DATE(1970,1,1)</f>
        <v>29066.653225806451</v>
      </c>
      <c r="N902">
        <v>1561438800</v>
      </c>
      <c r="O902" s="8">
        <f>(((N902/60)/60)/124) + DATE(1970,1,1)</f>
        <v>29066.846774193549</v>
      </c>
      <c r="P902" t="b">
        <v>0</v>
      </c>
      <c r="Q902" t="b">
        <v>0</v>
      </c>
      <c r="R902" t="s">
        <v>60</v>
      </c>
      <c r="S902" t="s">
        <v>2035</v>
      </c>
      <c r="T902" t="s">
        <v>2045</v>
      </c>
    </row>
    <row r="903" spans="1:20" x14ac:dyDescent="0.3">
      <c r="A903">
        <v>914</v>
      </c>
      <c r="B903" t="s">
        <v>1860</v>
      </c>
      <c r="C903" s="3" t="s">
        <v>1861</v>
      </c>
      <c r="D903">
        <v>6400</v>
      </c>
      <c r="E903">
        <v>3676</v>
      </c>
      <c r="F903" s="4" t="s">
        <v>14</v>
      </c>
      <c r="G903" s="4">
        <f>ROUND((E903/D903*100),0)</f>
        <v>57</v>
      </c>
      <c r="H903">
        <v>141</v>
      </c>
      <c r="I903">
        <f>IF(G903=0,0,ROUND((E903/H903),2))</f>
        <v>26.07</v>
      </c>
      <c r="J903" t="s">
        <v>40</v>
      </c>
      <c r="K903" t="s">
        <v>41</v>
      </c>
      <c r="L903">
        <v>1375592400</v>
      </c>
      <c r="M903" s="8">
        <f>(((L903/60)/60)/124) + DATE(1970,1,1)</f>
        <v>28650.524193548386</v>
      </c>
      <c r="N903">
        <v>1376629200</v>
      </c>
      <c r="O903" s="8">
        <f>(((N903/60)/60)/124) + DATE(1970,1,1)</f>
        <v>28652.846774193549</v>
      </c>
      <c r="P903" t="b">
        <v>0</v>
      </c>
      <c r="Q903" t="b">
        <v>0</v>
      </c>
      <c r="R903" t="s">
        <v>33</v>
      </c>
      <c r="S903" t="s">
        <v>2039</v>
      </c>
      <c r="T903" t="s">
        <v>2040</v>
      </c>
    </row>
    <row r="904" spans="1:20" ht="31.2" x14ac:dyDescent="0.3">
      <c r="A904">
        <v>916</v>
      </c>
      <c r="B904" t="s">
        <v>1864</v>
      </c>
      <c r="C904" s="3" t="s">
        <v>1865</v>
      </c>
      <c r="D904">
        <v>3700</v>
      </c>
      <c r="E904">
        <v>1343</v>
      </c>
      <c r="F904" s="4" t="s">
        <v>14</v>
      </c>
      <c r="G904" s="4">
        <f>ROUND((E904/D904*100),0)</f>
        <v>36</v>
      </c>
      <c r="H904">
        <v>52</v>
      </c>
      <c r="I904">
        <f>IF(G904=0,0,ROUND((E904/H904),2))</f>
        <v>25.83</v>
      </c>
      <c r="J904" t="s">
        <v>21</v>
      </c>
      <c r="K904" t="s">
        <v>22</v>
      </c>
      <c r="L904">
        <v>1418882400</v>
      </c>
      <c r="M904" s="8">
        <f>(((L904/60)/60)/124) + DATE(1970,1,1)</f>
        <v>28747.5</v>
      </c>
      <c r="N904">
        <v>1419660000</v>
      </c>
      <c r="O904" s="8">
        <f>(((N904/60)/60)/124) + DATE(1970,1,1)</f>
        <v>28749.241935483871</v>
      </c>
      <c r="P904" t="b">
        <v>0</v>
      </c>
      <c r="Q904" t="b">
        <v>0</v>
      </c>
      <c r="R904" t="s">
        <v>122</v>
      </c>
      <c r="S904" t="s">
        <v>2054</v>
      </c>
      <c r="T904" t="s">
        <v>2055</v>
      </c>
    </row>
    <row r="905" spans="1:20" x14ac:dyDescent="0.3">
      <c r="A905">
        <v>648</v>
      </c>
      <c r="B905" t="s">
        <v>1338</v>
      </c>
      <c r="C905" s="3" t="s">
        <v>1339</v>
      </c>
      <c r="D905">
        <v>98600</v>
      </c>
      <c r="E905">
        <v>62174</v>
      </c>
      <c r="F905" s="4" t="s">
        <v>74</v>
      </c>
      <c r="G905" s="4">
        <f>ROUND((E905/D905*100),0)</f>
        <v>63</v>
      </c>
      <c r="H905">
        <v>723</v>
      </c>
      <c r="I905">
        <f>IF(G905=0,0,ROUND((E905/H905),2))</f>
        <v>85.99</v>
      </c>
      <c r="J905" t="s">
        <v>21</v>
      </c>
      <c r="K905" t="s">
        <v>22</v>
      </c>
      <c r="L905">
        <v>1499317200</v>
      </c>
      <c r="M905" s="8">
        <f>(((L905/60)/60)/124) + DATE(1970,1,1)</f>
        <v>28927.68548387097</v>
      </c>
      <c r="N905">
        <v>1500872400</v>
      </c>
      <c r="O905" s="8">
        <f>(((N905/60)/60)/124) + DATE(1970,1,1)</f>
        <v>28931.169354838708</v>
      </c>
      <c r="P905" t="b">
        <v>1</v>
      </c>
      <c r="Q905" t="b">
        <v>0</v>
      </c>
      <c r="R905" t="s">
        <v>17</v>
      </c>
      <c r="S905" t="s">
        <v>2033</v>
      </c>
      <c r="T905" t="s">
        <v>2034</v>
      </c>
    </row>
    <row r="906" spans="1:20" x14ac:dyDescent="0.3">
      <c r="A906">
        <v>919</v>
      </c>
      <c r="B906" t="s">
        <v>1870</v>
      </c>
      <c r="C906" s="3" t="s">
        <v>1871</v>
      </c>
      <c r="D906">
        <v>35600</v>
      </c>
      <c r="E906">
        <v>20915</v>
      </c>
      <c r="F906" s="4" t="s">
        <v>14</v>
      </c>
      <c r="G906" s="4">
        <f>ROUND((E906/D906*100),0)</f>
        <v>59</v>
      </c>
      <c r="H906">
        <v>225</v>
      </c>
      <c r="I906">
        <f>IF(G906=0,0,ROUND((E906/H906),2))</f>
        <v>92.96</v>
      </c>
      <c r="J906" t="s">
        <v>26</v>
      </c>
      <c r="K906" t="s">
        <v>27</v>
      </c>
      <c r="L906">
        <v>1507957200</v>
      </c>
      <c r="M906" s="8">
        <f>(((L906/60)/60)/124) + DATE(1970,1,1)</f>
        <v>28947.040322580644</v>
      </c>
      <c r="N906">
        <v>1510725600</v>
      </c>
      <c r="O906" s="8">
        <f>(((N906/60)/60)/124) + DATE(1970,1,1)</f>
        <v>28953.241935483871</v>
      </c>
      <c r="P906" t="b">
        <v>0</v>
      </c>
      <c r="Q906" t="b">
        <v>1</v>
      </c>
      <c r="R906" t="s">
        <v>33</v>
      </c>
      <c r="S906" t="s">
        <v>2039</v>
      </c>
      <c r="T906" t="s">
        <v>2040</v>
      </c>
    </row>
    <row r="907" spans="1:20" ht="31.2" x14ac:dyDescent="0.3">
      <c r="A907">
        <v>891</v>
      </c>
      <c r="B907" t="s">
        <v>1814</v>
      </c>
      <c r="C907" s="3" t="s">
        <v>1815</v>
      </c>
      <c r="D907">
        <v>3000</v>
      </c>
      <c r="E907">
        <v>7758</v>
      </c>
      <c r="F907" s="4" t="s">
        <v>20</v>
      </c>
      <c r="G907" s="4">
        <f>ROUND((E907/D907*100),0)</f>
        <v>259</v>
      </c>
      <c r="H907">
        <v>165</v>
      </c>
      <c r="I907">
        <f>IF(G907=0,0,ROUND((E907/H907),2))</f>
        <v>47.02</v>
      </c>
      <c r="J907" t="s">
        <v>15</v>
      </c>
      <c r="K907" t="s">
        <v>16</v>
      </c>
      <c r="L907">
        <v>1322892000</v>
      </c>
      <c r="M907" s="8">
        <f>(((L907/60)/60)/124) + DATE(1970,1,1)</f>
        <v>28532.467741935485</v>
      </c>
      <c r="N907">
        <v>1326693600</v>
      </c>
      <c r="O907" s="8">
        <f>(((N907/60)/60)/124) + DATE(1970,1,1)</f>
        <v>28540.983870967742</v>
      </c>
      <c r="P907" t="b">
        <v>0</v>
      </c>
      <c r="Q907" t="b">
        <v>0</v>
      </c>
      <c r="R907" t="s">
        <v>42</v>
      </c>
      <c r="S907" t="s">
        <v>2041</v>
      </c>
      <c r="T907" t="s">
        <v>2042</v>
      </c>
    </row>
    <row r="908" spans="1:20" x14ac:dyDescent="0.3">
      <c r="A908">
        <v>892</v>
      </c>
      <c r="B908" t="s">
        <v>1816</v>
      </c>
      <c r="C908" s="3" t="s">
        <v>1817</v>
      </c>
      <c r="D908">
        <v>6000</v>
      </c>
      <c r="E908">
        <v>13835</v>
      </c>
      <c r="F908" s="4" t="s">
        <v>20</v>
      </c>
      <c r="G908" s="4">
        <f>ROUND((E908/D908*100),0)</f>
        <v>231</v>
      </c>
      <c r="H908">
        <v>182</v>
      </c>
      <c r="I908">
        <f>IF(G908=0,0,ROUND((E908/H908),2))</f>
        <v>76.02</v>
      </c>
      <c r="J908" t="s">
        <v>21</v>
      </c>
      <c r="K908" t="s">
        <v>22</v>
      </c>
      <c r="L908">
        <v>1274418000</v>
      </c>
      <c r="M908" s="8">
        <f>(((L908/60)/60)/124) + DATE(1970,1,1)</f>
        <v>28423.879032258064</v>
      </c>
      <c r="N908">
        <v>1277960400</v>
      </c>
      <c r="O908" s="8">
        <f>(((N908/60)/60)/124) + DATE(1970,1,1)</f>
        <v>28431.81451612903</v>
      </c>
      <c r="P908" t="b">
        <v>0</v>
      </c>
      <c r="Q908" t="b">
        <v>0</v>
      </c>
      <c r="R908" t="s">
        <v>206</v>
      </c>
      <c r="S908" t="s">
        <v>2047</v>
      </c>
      <c r="T908" t="s">
        <v>2059</v>
      </c>
    </row>
    <row r="909" spans="1:20" x14ac:dyDescent="0.3">
      <c r="A909">
        <v>893</v>
      </c>
      <c r="B909" t="s">
        <v>1818</v>
      </c>
      <c r="C909" s="3" t="s">
        <v>1819</v>
      </c>
      <c r="D909">
        <v>8400</v>
      </c>
      <c r="E909">
        <v>10770</v>
      </c>
      <c r="F909" s="4" t="s">
        <v>20</v>
      </c>
      <c r="G909" s="4">
        <f>ROUND((E909/D909*100),0)</f>
        <v>128</v>
      </c>
      <c r="H909">
        <v>199</v>
      </c>
      <c r="I909">
        <f>IF(G909=0,0,ROUND((E909/H909),2))</f>
        <v>54.12</v>
      </c>
      <c r="J909" t="s">
        <v>107</v>
      </c>
      <c r="K909" t="s">
        <v>108</v>
      </c>
      <c r="L909">
        <v>1434344400</v>
      </c>
      <c r="M909" s="8">
        <f>(((L909/60)/60)/124) + DATE(1970,1,1)</f>
        <v>28782.137096774193</v>
      </c>
      <c r="N909">
        <v>1434690000</v>
      </c>
      <c r="O909" s="8">
        <f>(((N909/60)/60)/124) + DATE(1970,1,1)</f>
        <v>28782.91129032258</v>
      </c>
      <c r="P909" t="b">
        <v>0</v>
      </c>
      <c r="Q909" t="b">
        <v>1</v>
      </c>
      <c r="R909" t="s">
        <v>42</v>
      </c>
      <c r="S909" t="s">
        <v>2041</v>
      </c>
      <c r="T909" t="s">
        <v>2042</v>
      </c>
    </row>
    <row r="910" spans="1:20" x14ac:dyDescent="0.3">
      <c r="A910">
        <v>894</v>
      </c>
      <c r="B910" t="s">
        <v>1820</v>
      </c>
      <c r="C910" s="3" t="s">
        <v>1821</v>
      </c>
      <c r="D910">
        <v>1700</v>
      </c>
      <c r="E910">
        <v>3208</v>
      </c>
      <c r="F910" s="4" t="s">
        <v>20</v>
      </c>
      <c r="G910" s="4">
        <f>ROUND((E910/D910*100),0)</f>
        <v>189</v>
      </c>
      <c r="H910">
        <v>56</v>
      </c>
      <c r="I910">
        <f>IF(G910=0,0,ROUND((E910/H910),2))</f>
        <v>57.29</v>
      </c>
      <c r="J910" t="s">
        <v>40</v>
      </c>
      <c r="K910" t="s">
        <v>41</v>
      </c>
      <c r="L910">
        <v>1373518800</v>
      </c>
      <c r="M910" s="8">
        <f>(((L910/60)/60)/124) + DATE(1970,1,1)</f>
        <v>28645.879032258064</v>
      </c>
      <c r="N910">
        <v>1376110800</v>
      </c>
      <c r="O910" s="8">
        <f>(((N910/60)/60)/124) + DATE(1970,1,1)</f>
        <v>28651.68548387097</v>
      </c>
      <c r="P910" t="b">
        <v>0</v>
      </c>
      <c r="Q910" t="b">
        <v>1</v>
      </c>
      <c r="R910" t="s">
        <v>269</v>
      </c>
      <c r="S910" t="s">
        <v>2041</v>
      </c>
      <c r="T910" t="s">
        <v>2060</v>
      </c>
    </row>
    <row r="911" spans="1:20" x14ac:dyDescent="0.3">
      <c r="A911">
        <v>921</v>
      </c>
      <c r="B911" t="s">
        <v>1874</v>
      </c>
      <c r="C911" s="3" t="s">
        <v>1875</v>
      </c>
      <c r="D911">
        <v>160400</v>
      </c>
      <c r="E911">
        <v>1210</v>
      </c>
      <c r="F911" s="4" t="s">
        <v>14</v>
      </c>
      <c r="G911" s="4">
        <f>ROUND((E911/D911*100),0)</f>
        <v>1</v>
      </c>
      <c r="H911">
        <v>38</v>
      </c>
      <c r="I911">
        <f>IF(G911=0,0,ROUND((E911/H911),2))</f>
        <v>31.84</v>
      </c>
      <c r="J911" t="s">
        <v>21</v>
      </c>
      <c r="K911" t="s">
        <v>22</v>
      </c>
      <c r="L911">
        <v>1329026400</v>
      </c>
      <c r="M911" s="8">
        <f>(((L911/60)/60)/124) + DATE(1970,1,1)</f>
        <v>28546.209677419356</v>
      </c>
      <c r="N911">
        <v>1330236000</v>
      </c>
      <c r="O911" s="8">
        <f>(((N911/60)/60)/124) + DATE(1970,1,1)</f>
        <v>28548.919354838708</v>
      </c>
      <c r="P911" t="b">
        <v>0</v>
      </c>
      <c r="Q911" t="b">
        <v>0</v>
      </c>
      <c r="R911" t="s">
        <v>28</v>
      </c>
      <c r="S911" t="s">
        <v>2037</v>
      </c>
      <c r="T911" t="s">
        <v>2038</v>
      </c>
    </row>
    <row r="912" spans="1:20" ht="31.2" x14ac:dyDescent="0.3">
      <c r="A912">
        <v>896</v>
      </c>
      <c r="B912" t="s">
        <v>1824</v>
      </c>
      <c r="C912" s="3" t="s">
        <v>1825</v>
      </c>
      <c r="D912">
        <v>19800</v>
      </c>
      <c r="E912">
        <v>153338</v>
      </c>
      <c r="F912" s="4" t="s">
        <v>20</v>
      </c>
      <c r="G912" s="4">
        <f>ROUND((E912/D912*100),0)</f>
        <v>774</v>
      </c>
      <c r="H912">
        <v>1460</v>
      </c>
      <c r="I912">
        <f>IF(G912=0,0,ROUND((E912/H912),2))</f>
        <v>105.03</v>
      </c>
      <c r="J912" t="s">
        <v>26</v>
      </c>
      <c r="K912" t="s">
        <v>27</v>
      </c>
      <c r="L912">
        <v>1310619600</v>
      </c>
      <c r="M912" s="8">
        <f>(((L912/60)/60)/124) + DATE(1970,1,1)</f>
        <v>28504.975806451614</v>
      </c>
      <c r="N912">
        <v>1310878800</v>
      </c>
      <c r="O912" s="8">
        <f>(((N912/60)/60)/124) + DATE(1970,1,1)</f>
        <v>28505.556451612902</v>
      </c>
      <c r="P912" t="b">
        <v>0</v>
      </c>
      <c r="Q912" t="b">
        <v>1</v>
      </c>
      <c r="R912" t="s">
        <v>17</v>
      </c>
      <c r="S912" t="s">
        <v>2033</v>
      </c>
      <c r="T912" t="s">
        <v>2034</v>
      </c>
    </row>
    <row r="913" spans="1:20" x14ac:dyDescent="0.3">
      <c r="A913">
        <v>926</v>
      </c>
      <c r="B913" t="s">
        <v>1884</v>
      </c>
      <c r="C913" s="3" t="s">
        <v>1885</v>
      </c>
      <c r="D913">
        <v>8700</v>
      </c>
      <c r="E913">
        <v>1577</v>
      </c>
      <c r="F913" s="4" t="s">
        <v>14</v>
      </c>
      <c r="G913" s="4">
        <f>ROUND((E913/D913*100),0)</f>
        <v>18</v>
      </c>
      <c r="H913">
        <v>15</v>
      </c>
      <c r="I913">
        <f>IF(G913=0,0,ROUND((E913/H913),2))</f>
        <v>105.13</v>
      </c>
      <c r="J913" t="s">
        <v>21</v>
      </c>
      <c r="K913" t="s">
        <v>22</v>
      </c>
      <c r="L913">
        <v>1463029200</v>
      </c>
      <c r="M913" s="8">
        <f>(((L913/60)/60)/124) + DATE(1970,1,1)</f>
        <v>28846.395161290322</v>
      </c>
      <c r="N913">
        <v>1463374800</v>
      </c>
      <c r="O913" s="8">
        <f>(((N913/60)/60)/124) + DATE(1970,1,1)</f>
        <v>28847.169354838708</v>
      </c>
      <c r="P913" t="b">
        <v>0</v>
      </c>
      <c r="Q913" t="b">
        <v>0</v>
      </c>
      <c r="R913" t="s">
        <v>17</v>
      </c>
      <c r="S913" t="s">
        <v>2033</v>
      </c>
      <c r="T913" t="s">
        <v>2034</v>
      </c>
    </row>
    <row r="914" spans="1:20" x14ac:dyDescent="0.3">
      <c r="A914">
        <v>899</v>
      </c>
      <c r="B914" t="s">
        <v>1830</v>
      </c>
      <c r="C914" s="3" t="s">
        <v>1831</v>
      </c>
      <c r="D914">
        <v>3100</v>
      </c>
      <c r="E914">
        <v>12620</v>
      </c>
      <c r="F914" s="4" t="s">
        <v>20</v>
      </c>
      <c r="G914" s="4">
        <f>ROUND((E914/D914*100),0)</f>
        <v>407</v>
      </c>
      <c r="H914">
        <v>123</v>
      </c>
      <c r="I914">
        <f>IF(G914=0,0,ROUND((E914/H914),2))</f>
        <v>102.6</v>
      </c>
      <c r="J914" t="s">
        <v>98</v>
      </c>
      <c r="K914" t="s">
        <v>99</v>
      </c>
      <c r="L914">
        <v>1381122000</v>
      </c>
      <c r="M914" s="8">
        <f>(((L914/60)/60)/124) + DATE(1970,1,1)</f>
        <v>28662.91129032258</v>
      </c>
      <c r="N914">
        <v>1382677200</v>
      </c>
      <c r="O914" s="8">
        <f>(((N914/60)/60)/124) + DATE(1970,1,1)</f>
        <v>28666.395161290322</v>
      </c>
      <c r="P914" t="b">
        <v>0</v>
      </c>
      <c r="Q914" t="b">
        <v>0</v>
      </c>
      <c r="R914" t="s">
        <v>159</v>
      </c>
      <c r="S914" t="s">
        <v>2035</v>
      </c>
      <c r="T914" t="s">
        <v>2058</v>
      </c>
    </row>
    <row r="915" spans="1:20" x14ac:dyDescent="0.3">
      <c r="A915">
        <v>927</v>
      </c>
      <c r="B915" t="s">
        <v>1886</v>
      </c>
      <c r="C915" s="3" t="s">
        <v>1887</v>
      </c>
      <c r="D915">
        <v>7200</v>
      </c>
      <c r="E915">
        <v>3301</v>
      </c>
      <c r="F915" s="4" t="s">
        <v>14</v>
      </c>
      <c r="G915" s="4">
        <f>ROUND((E915/D915*100),0)</f>
        <v>46</v>
      </c>
      <c r="H915">
        <v>37</v>
      </c>
      <c r="I915">
        <f>IF(G915=0,0,ROUND((E915/H915),2))</f>
        <v>89.22</v>
      </c>
      <c r="J915" t="s">
        <v>21</v>
      </c>
      <c r="K915" t="s">
        <v>22</v>
      </c>
      <c r="L915">
        <v>1342069200</v>
      </c>
      <c r="M915" s="8">
        <f>(((L915/60)/60)/124) + DATE(1970,1,1)</f>
        <v>28575.427419354837</v>
      </c>
      <c r="N915">
        <v>1344574800</v>
      </c>
      <c r="O915" s="8">
        <f>(((N915/60)/60)/124) + DATE(1970,1,1)</f>
        <v>28581.040322580644</v>
      </c>
      <c r="P915" t="b">
        <v>0</v>
      </c>
      <c r="Q915" t="b">
        <v>0</v>
      </c>
      <c r="R915" t="s">
        <v>33</v>
      </c>
      <c r="S915" t="s">
        <v>2039</v>
      </c>
      <c r="T915" t="s">
        <v>2040</v>
      </c>
    </row>
    <row r="916" spans="1:20" x14ac:dyDescent="0.3">
      <c r="A916">
        <v>901</v>
      </c>
      <c r="B916" t="s">
        <v>1834</v>
      </c>
      <c r="C916" s="3" t="s">
        <v>1835</v>
      </c>
      <c r="D916">
        <v>5600</v>
      </c>
      <c r="E916">
        <v>8746</v>
      </c>
      <c r="F916" s="4" t="s">
        <v>20</v>
      </c>
      <c r="G916" s="4">
        <f>ROUND((E916/D916*100),0)</f>
        <v>156</v>
      </c>
      <c r="H916">
        <v>159</v>
      </c>
      <c r="I916">
        <f>IF(G916=0,0,ROUND((E916/H916),2))</f>
        <v>55.01</v>
      </c>
      <c r="J916" t="s">
        <v>21</v>
      </c>
      <c r="K916" t="s">
        <v>22</v>
      </c>
      <c r="L916">
        <v>1531803600</v>
      </c>
      <c r="M916" s="8">
        <f>(((L916/60)/60)/124) + DATE(1970,1,1)</f>
        <v>29000.459677419356</v>
      </c>
      <c r="N916">
        <v>1534654800</v>
      </c>
      <c r="O916" s="8">
        <f>(((N916/60)/60)/124) + DATE(1970,1,1)</f>
        <v>29006.846774193549</v>
      </c>
      <c r="P916" t="b">
        <v>0</v>
      </c>
      <c r="Q916" t="b">
        <v>1</v>
      </c>
      <c r="R916" t="s">
        <v>23</v>
      </c>
      <c r="S916" t="s">
        <v>2035</v>
      </c>
      <c r="T916" t="s">
        <v>2036</v>
      </c>
    </row>
    <row r="917" spans="1:20" x14ac:dyDescent="0.3">
      <c r="A917">
        <v>902</v>
      </c>
      <c r="B917" t="s">
        <v>1836</v>
      </c>
      <c r="C917" s="3" t="s">
        <v>1837</v>
      </c>
      <c r="D917">
        <v>1400</v>
      </c>
      <c r="E917">
        <v>3534</v>
      </c>
      <c r="F917" s="4" t="s">
        <v>20</v>
      </c>
      <c r="G917" s="4">
        <f>ROUND((E917/D917*100),0)</f>
        <v>252</v>
      </c>
      <c r="H917">
        <v>110</v>
      </c>
      <c r="I917">
        <f>IF(G917=0,0,ROUND((E917/H917),2))</f>
        <v>32.130000000000003</v>
      </c>
      <c r="J917" t="s">
        <v>21</v>
      </c>
      <c r="K917" t="s">
        <v>22</v>
      </c>
      <c r="L917">
        <v>1454133600</v>
      </c>
      <c r="M917" s="8">
        <f>(((L917/60)/60)/124) + DATE(1970,1,1)</f>
        <v>28826.467741935485</v>
      </c>
      <c r="N917">
        <v>1457762400</v>
      </c>
      <c r="O917" s="8">
        <f>(((N917/60)/60)/124) + DATE(1970,1,1)</f>
        <v>28834.596774193549</v>
      </c>
      <c r="P917" t="b">
        <v>0</v>
      </c>
      <c r="Q917" t="b">
        <v>0</v>
      </c>
      <c r="R917" t="s">
        <v>28</v>
      </c>
      <c r="S917" t="s">
        <v>2037</v>
      </c>
      <c r="T917" t="s">
        <v>2038</v>
      </c>
    </row>
    <row r="918" spans="1:20" x14ac:dyDescent="0.3">
      <c r="A918">
        <v>931</v>
      </c>
      <c r="B918" t="s">
        <v>1894</v>
      </c>
      <c r="C918" s="3" t="s">
        <v>1895</v>
      </c>
      <c r="D918">
        <v>7900</v>
      </c>
      <c r="E918">
        <v>5729</v>
      </c>
      <c r="F918" s="4" t="s">
        <v>14</v>
      </c>
      <c r="G918" s="4">
        <f>ROUND((E918/D918*100),0)</f>
        <v>73</v>
      </c>
      <c r="H918">
        <v>112</v>
      </c>
      <c r="I918">
        <f>IF(G918=0,0,ROUND((E918/H918),2))</f>
        <v>51.15</v>
      </c>
      <c r="J918" t="s">
        <v>21</v>
      </c>
      <c r="K918" t="s">
        <v>22</v>
      </c>
      <c r="L918">
        <v>1403931600</v>
      </c>
      <c r="M918" s="8">
        <f>(((L918/60)/60)/124) + DATE(1970,1,1)</f>
        <v>28714.008064516129</v>
      </c>
      <c r="N918">
        <v>1404104400</v>
      </c>
      <c r="O918" s="8">
        <f>(((N918/60)/60)/124) + DATE(1970,1,1)</f>
        <v>28714.395161290322</v>
      </c>
      <c r="P918" t="b">
        <v>0</v>
      </c>
      <c r="Q918" t="b">
        <v>1</v>
      </c>
      <c r="R918" t="s">
        <v>33</v>
      </c>
      <c r="S918" t="s">
        <v>2039</v>
      </c>
      <c r="T918" t="s">
        <v>2040</v>
      </c>
    </row>
    <row r="919" spans="1:20" x14ac:dyDescent="0.3">
      <c r="A919">
        <v>905</v>
      </c>
      <c r="B919" t="s">
        <v>1842</v>
      </c>
      <c r="C919" s="3" t="s">
        <v>1843</v>
      </c>
      <c r="D919">
        <v>7900</v>
      </c>
      <c r="E919">
        <v>12955</v>
      </c>
      <c r="F919" s="4" t="s">
        <v>20</v>
      </c>
      <c r="G919" s="4">
        <f>ROUND((E919/D919*100),0)</f>
        <v>164</v>
      </c>
      <c r="H919">
        <v>236</v>
      </c>
      <c r="I919">
        <f>IF(G919=0,0,ROUND((E919/H919),2))</f>
        <v>54.89</v>
      </c>
      <c r="J919" t="s">
        <v>21</v>
      </c>
      <c r="K919" t="s">
        <v>22</v>
      </c>
      <c r="L919">
        <v>1379566800</v>
      </c>
      <c r="M919" s="8">
        <f>(((L919/60)/60)/124) + DATE(1970,1,1)</f>
        <v>28659.427419354837</v>
      </c>
      <c r="N919">
        <v>1379826000</v>
      </c>
      <c r="O919" s="8">
        <f>(((N919/60)/60)/124) + DATE(1970,1,1)</f>
        <v>28660.008064516129</v>
      </c>
      <c r="P919" t="b">
        <v>0</v>
      </c>
      <c r="Q919" t="b">
        <v>0</v>
      </c>
      <c r="R919" t="s">
        <v>33</v>
      </c>
      <c r="S919" t="s">
        <v>2039</v>
      </c>
      <c r="T919" t="s">
        <v>2040</v>
      </c>
    </row>
    <row r="920" spans="1:20" x14ac:dyDescent="0.3">
      <c r="A920">
        <v>936</v>
      </c>
      <c r="B920" t="s">
        <v>1246</v>
      </c>
      <c r="C920" s="3" t="s">
        <v>1904</v>
      </c>
      <c r="D920">
        <v>103200</v>
      </c>
      <c r="E920">
        <v>1690</v>
      </c>
      <c r="F920" s="4" t="s">
        <v>14</v>
      </c>
      <c r="G920" s="4">
        <f>ROUND((E920/D920*100),0)</f>
        <v>2</v>
      </c>
      <c r="H920">
        <v>21</v>
      </c>
      <c r="I920">
        <f>IF(G920=0,0,ROUND((E920/H920),2))</f>
        <v>80.48</v>
      </c>
      <c r="J920" t="s">
        <v>21</v>
      </c>
      <c r="K920" t="s">
        <v>22</v>
      </c>
      <c r="L920">
        <v>1563771600</v>
      </c>
      <c r="M920" s="8">
        <f>(((L920/60)/60)/124) + DATE(1970,1,1)</f>
        <v>29072.072580645163</v>
      </c>
      <c r="N920">
        <v>1564030800</v>
      </c>
      <c r="O920" s="8">
        <f>(((N920/60)/60)/124) + DATE(1970,1,1)</f>
        <v>29072.653225806451</v>
      </c>
      <c r="P920" t="b">
        <v>1</v>
      </c>
      <c r="Q920" t="b">
        <v>0</v>
      </c>
      <c r="R920" t="s">
        <v>33</v>
      </c>
      <c r="S920" t="s">
        <v>2039</v>
      </c>
      <c r="T920" t="s">
        <v>2040</v>
      </c>
    </row>
    <row r="921" spans="1:20" ht="31.2" x14ac:dyDescent="0.3">
      <c r="A921">
        <v>906</v>
      </c>
      <c r="B921" t="s">
        <v>1844</v>
      </c>
      <c r="C921" s="3" t="s">
        <v>1845</v>
      </c>
      <c r="D921">
        <v>5500</v>
      </c>
      <c r="E921">
        <v>8964</v>
      </c>
      <c r="F921" s="4" t="s">
        <v>20</v>
      </c>
      <c r="G921" s="4">
        <f>ROUND((E921/D921*100),0)</f>
        <v>163</v>
      </c>
      <c r="H921">
        <v>191</v>
      </c>
      <c r="I921">
        <f>IF(G921=0,0,ROUND((E921/H921),2))</f>
        <v>46.93</v>
      </c>
      <c r="J921" t="s">
        <v>21</v>
      </c>
      <c r="K921" t="s">
        <v>22</v>
      </c>
      <c r="L921">
        <v>1494651600</v>
      </c>
      <c r="M921" s="8">
        <f>(((L921/60)/60)/124) + DATE(1970,1,1)</f>
        <v>28917.233870967742</v>
      </c>
      <c r="N921">
        <v>1497762000</v>
      </c>
      <c r="O921" s="8">
        <f>(((N921/60)/60)/124) + DATE(1970,1,1)</f>
        <v>28924.201612903227</v>
      </c>
      <c r="P921" t="b">
        <v>1</v>
      </c>
      <c r="Q921" t="b">
        <v>1</v>
      </c>
      <c r="R921" t="s">
        <v>42</v>
      </c>
      <c r="S921" t="s">
        <v>2041</v>
      </c>
      <c r="T921" t="s">
        <v>2042</v>
      </c>
    </row>
    <row r="922" spans="1:20" ht="31.2" x14ac:dyDescent="0.3">
      <c r="A922">
        <v>939</v>
      </c>
      <c r="B922" t="s">
        <v>1909</v>
      </c>
      <c r="C922" s="3" t="s">
        <v>1910</v>
      </c>
      <c r="D922">
        <v>7800</v>
      </c>
      <c r="E922">
        <v>3839</v>
      </c>
      <c r="F922" s="4" t="s">
        <v>14</v>
      </c>
      <c r="G922" s="4">
        <f>ROUND((E922/D922*100),0)</f>
        <v>49</v>
      </c>
      <c r="H922">
        <v>67</v>
      </c>
      <c r="I922">
        <f>IF(G922=0,0,ROUND((E922/H922),2))</f>
        <v>57.3</v>
      </c>
      <c r="J922" t="s">
        <v>21</v>
      </c>
      <c r="K922" t="s">
        <v>22</v>
      </c>
      <c r="L922">
        <v>1304744400</v>
      </c>
      <c r="M922" s="8">
        <f>(((L922/60)/60)/124) + DATE(1970,1,1)</f>
        <v>28491.81451612903</v>
      </c>
      <c r="N922">
        <v>1306213200</v>
      </c>
      <c r="O922" s="8">
        <f>(((N922/60)/60)/124) + DATE(1970,1,1)</f>
        <v>28495.104838709678</v>
      </c>
      <c r="P922" t="b">
        <v>0</v>
      </c>
      <c r="Q922" t="b">
        <v>1</v>
      </c>
      <c r="R922" t="s">
        <v>89</v>
      </c>
      <c r="S922" t="s">
        <v>2050</v>
      </c>
      <c r="T922" t="s">
        <v>2051</v>
      </c>
    </row>
    <row r="923" spans="1:20" x14ac:dyDescent="0.3">
      <c r="A923">
        <v>908</v>
      </c>
      <c r="B923" t="s">
        <v>1848</v>
      </c>
      <c r="C923" s="3" t="s">
        <v>1849</v>
      </c>
      <c r="D923">
        <v>38200</v>
      </c>
      <c r="E923">
        <v>121950</v>
      </c>
      <c r="F923" s="4" t="s">
        <v>20</v>
      </c>
      <c r="G923" s="4">
        <f>ROUND((E923/D923*100),0)</f>
        <v>319</v>
      </c>
      <c r="H923">
        <v>3934</v>
      </c>
      <c r="I923">
        <f>IF(G923=0,0,ROUND((E923/H923),2))</f>
        <v>31</v>
      </c>
      <c r="J923" t="s">
        <v>21</v>
      </c>
      <c r="K923" t="s">
        <v>22</v>
      </c>
      <c r="L923">
        <v>1335934800</v>
      </c>
      <c r="M923" s="8">
        <f>(((L923/60)/60)/124) + DATE(1970,1,1)</f>
        <v>28561.68548387097</v>
      </c>
      <c r="N923">
        <v>1336885200</v>
      </c>
      <c r="O923" s="8">
        <f>(((N923/60)/60)/124) + DATE(1970,1,1)</f>
        <v>28563.81451612903</v>
      </c>
      <c r="P923" t="b">
        <v>0</v>
      </c>
      <c r="Q923" t="b">
        <v>0</v>
      </c>
      <c r="R923" t="s">
        <v>89</v>
      </c>
      <c r="S923" t="s">
        <v>2050</v>
      </c>
      <c r="T923" t="s">
        <v>2051</v>
      </c>
    </row>
    <row r="924" spans="1:20" x14ac:dyDescent="0.3">
      <c r="A924">
        <v>909</v>
      </c>
      <c r="B924" t="s">
        <v>1850</v>
      </c>
      <c r="C924" s="3" t="s">
        <v>1851</v>
      </c>
      <c r="D924">
        <v>1800</v>
      </c>
      <c r="E924">
        <v>8621</v>
      </c>
      <c r="F924" s="4" t="s">
        <v>20</v>
      </c>
      <c r="G924" s="4">
        <f>ROUND((E924/D924*100),0)</f>
        <v>479</v>
      </c>
      <c r="H924">
        <v>80</v>
      </c>
      <c r="I924">
        <f>IF(G924=0,0,ROUND((E924/H924),2))</f>
        <v>107.76</v>
      </c>
      <c r="J924" t="s">
        <v>15</v>
      </c>
      <c r="K924" t="s">
        <v>16</v>
      </c>
      <c r="L924">
        <v>1528088400</v>
      </c>
      <c r="M924" s="8">
        <f>(((L924/60)/60)/124) + DATE(1970,1,1)</f>
        <v>28992.137096774193</v>
      </c>
      <c r="N924">
        <v>1530421200</v>
      </c>
      <c r="O924" s="8">
        <f>(((N924/60)/60)/124) + DATE(1970,1,1)</f>
        <v>28997.362903225807</v>
      </c>
      <c r="P924" t="b">
        <v>0</v>
      </c>
      <c r="Q924" t="b">
        <v>1</v>
      </c>
      <c r="R924" t="s">
        <v>33</v>
      </c>
      <c r="S924" t="s">
        <v>2039</v>
      </c>
      <c r="T924" t="s">
        <v>2040</v>
      </c>
    </row>
    <row r="925" spans="1:20" x14ac:dyDescent="0.3">
      <c r="A925">
        <v>941</v>
      </c>
      <c r="B925" t="s">
        <v>1913</v>
      </c>
      <c r="C925" s="3" t="s">
        <v>1914</v>
      </c>
      <c r="D925">
        <v>43000</v>
      </c>
      <c r="E925">
        <v>5615</v>
      </c>
      <c r="F925" s="4" t="s">
        <v>14</v>
      </c>
      <c r="G925" s="4">
        <f>ROUND((E925/D925*100),0)</f>
        <v>13</v>
      </c>
      <c r="H925">
        <v>78</v>
      </c>
      <c r="I925">
        <f>IF(G925=0,0,ROUND((E925/H925),2))</f>
        <v>71.989999999999995</v>
      </c>
      <c r="J925" t="s">
        <v>21</v>
      </c>
      <c r="K925" t="s">
        <v>22</v>
      </c>
      <c r="L925">
        <v>1294552800</v>
      </c>
      <c r="M925" s="8">
        <f>(((L925/60)/60)/124) + DATE(1970,1,1)</f>
        <v>28468.983870967742</v>
      </c>
      <c r="N925">
        <v>1297576800</v>
      </c>
      <c r="O925" s="8">
        <f>(((N925/60)/60)/124) + DATE(1970,1,1)</f>
        <v>28475.758064516129</v>
      </c>
      <c r="P925" t="b">
        <v>1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911</v>
      </c>
      <c r="B926" t="s">
        <v>1854</v>
      </c>
      <c r="C926" s="3" t="s">
        <v>1855</v>
      </c>
      <c r="D926">
        <v>5800</v>
      </c>
      <c r="E926">
        <v>11539</v>
      </c>
      <c r="F926" s="4" t="s">
        <v>20</v>
      </c>
      <c r="G926" s="4">
        <f>ROUND((E926/D926*100),0)</f>
        <v>199</v>
      </c>
      <c r="H926">
        <v>462</v>
      </c>
      <c r="I926">
        <f>IF(G926=0,0,ROUND((E926/H926),2))</f>
        <v>24.98</v>
      </c>
      <c r="J926" t="s">
        <v>21</v>
      </c>
      <c r="K926" t="s">
        <v>22</v>
      </c>
      <c r="L926">
        <v>1568005200</v>
      </c>
      <c r="M926" s="8">
        <f>(((L926/60)/60)/124) + DATE(1970,1,1)</f>
        <v>29081.556451612902</v>
      </c>
      <c r="N926">
        <v>1568178000</v>
      </c>
      <c r="O926" s="8">
        <f>(((N926/60)/60)/124) + DATE(1970,1,1)</f>
        <v>29081.943548387098</v>
      </c>
      <c r="P926" t="b">
        <v>1</v>
      </c>
      <c r="Q926" t="b">
        <v>0</v>
      </c>
      <c r="R926" t="s">
        <v>28</v>
      </c>
      <c r="S926" t="s">
        <v>2037</v>
      </c>
      <c r="T926" t="s">
        <v>2038</v>
      </c>
    </row>
    <row r="927" spans="1:20" x14ac:dyDescent="0.3">
      <c r="A927">
        <v>912</v>
      </c>
      <c r="B927" t="s">
        <v>1856</v>
      </c>
      <c r="C927" s="3" t="s">
        <v>1857</v>
      </c>
      <c r="D927">
        <v>1800</v>
      </c>
      <c r="E927">
        <v>14310</v>
      </c>
      <c r="F927" s="4" t="s">
        <v>20</v>
      </c>
      <c r="G927" s="4">
        <f>ROUND((E927/D927*100),0)</f>
        <v>795</v>
      </c>
      <c r="H927">
        <v>179</v>
      </c>
      <c r="I927">
        <f>IF(G927=0,0,ROUND((E927/H927),2))</f>
        <v>79.94</v>
      </c>
      <c r="J927" t="s">
        <v>21</v>
      </c>
      <c r="K927" t="s">
        <v>22</v>
      </c>
      <c r="L927">
        <v>1346821200</v>
      </c>
      <c r="M927" s="8">
        <f>(((L927/60)/60)/124) + DATE(1970,1,1)</f>
        <v>28586.072580645163</v>
      </c>
      <c r="N927">
        <v>1347944400</v>
      </c>
      <c r="O927" s="8">
        <f>(((N927/60)/60)/124) + DATE(1970,1,1)</f>
        <v>28588.58870967742</v>
      </c>
      <c r="P927" t="b">
        <v>1</v>
      </c>
      <c r="Q927" t="b">
        <v>0</v>
      </c>
      <c r="R927" t="s">
        <v>53</v>
      </c>
      <c r="S927" t="s">
        <v>2041</v>
      </c>
      <c r="T927" t="s">
        <v>2044</v>
      </c>
    </row>
    <row r="928" spans="1:20" ht="31.2" x14ac:dyDescent="0.3">
      <c r="A928">
        <v>915</v>
      </c>
      <c r="B928" t="s">
        <v>1862</v>
      </c>
      <c r="C928" s="3" t="s">
        <v>1863</v>
      </c>
      <c r="D928">
        <v>125900</v>
      </c>
      <c r="E928">
        <v>195936</v>
      </c>
      <c r="F928" s="4" t="s">
        <v>20</v>
      </c>
      <c r="G928" s="4">
        <f>ROUND((E928/D928*100),0)</f>
        <v>156</v>
      </c>
      <c r="H928">
        <v>1866</v>
      </c>
      <c r="I928">
        <f>IF(G928=0,0,ROUND((E928/H928),2))</f>
        <v>105</v>
      </c>
      <c r="J928" t="s">
        <v>40</v>
      </c>
      <c r="K928" t="s">
        <v>41</v>
      </c>
      <c r="L928">
        <v>1503982800</v>
      </c>
      <c r="M928" s="8">
        <f>(((L928/60)/60)/124) + DATE(1970,1,1)</f>
        <v>28938.137096774193</v>
      </c>
      <c r="N928">
        <v>1504760400</v>
      </c>
      <c r="O928" s="8">
        <f>(((N928/60)/60)/124) + DATE(1970,1,1)</f>
        <v>28939.879032258064</v>
      </c>
      <c r="P928" t="b">
        <v>0</v>
      </c>
      <c r="Q928" t="b">
        <v>0</v>
      </c>
      <c r="R928" t="s">
        <v>269</v>
      </c>
      <c r="S928" t="s">
        <v>2041</v>
      </c>
      <c r="T928" t="s">
        <v>2060</v>
      </c>
    </row>
    <row r="929" spans="1:20" ht="31.2" x14ac:dyDescent="0.3">
      <c r="A929">
        <v>209</v>
      </c>
      <c r="B929" t="s">
        <v>470</v>
      </c>
      <c r="C929" s="3" t="s">
        <v>471</v>
      </c>
      <c r="D929">
        <v>194500</v>
      </c>
      <c r="E929">
        <v>41212</v>
      </c>
      <c r="F929" s="4" t="s">
        <v>47</v>
      </c>
      <c r="G929" s="4">
        <f>ROUND((E929/D929*100),0)</f>
        <v>21</v>
      </c>
      <c r="H929">
        <v>808</v>
      </c>
      <c r="I929">
        <f>IF(G929=0,0,ROUND((E929/H929),2))</f>
        <v>51</v>
      </c>
      <c r="J929" t="s">
        <v>26</v>
      </c>
      <c r="K929" t="s">
        <v>27</v>
      </c>
      <c r="L929">
        <v>1462510800</v>
      </c>
      <c r="M929" s="8">
        <f>(((L929/60)/60)/124) + DATE(1970,1,1)</f>
        <v>28845.233870967742</v>
      </c>
      <c r="N929">
        <v>1463115600</v>
      </c>
      <c r="O929" s="8">
        <f>(((N929/60)/60)/124) + DATE(1970,1,1)</f>
        <v>28846.58870967742</v>
      </c>
      <c r="P929" t="b">
        <v>0</v>
      </c>
      <c r="Q929" t="b">
        <v>0</v>
      </c>
      <c r="R929" t="s">
        <v>42</v>
      </c>
      <c r="S929" t="s">
        <v>2041</v>
      </c>
      <c r="T929" t="s">
        <v>2042</v>
      </c>
    </row>
    <row r="930" spans="1:20" x14ac:dyDescent="0.3">
      <c r="A930">
        <v>918</v>
      </c>
      <c r="B930" t="s">
        <v>1868</v>
      </c>
      <c r="C930" s="3" t="s">
        <v>1869</v>
      </c>
      <c r="D930">
        <v>3800</v>
      </c>
      <c r="E930">
        <v>9021</v>
      </c>
      <c r="F930" s="4" t="s">
        <v>20</v>
      </c>
      <c r="G930" s="4">
        <f>ROUND((E930/D930*100),0)</f>
        <v>237</v>
      </c>
      <c r="H930">
        <v>156</v>
      </c>
      <c r="I930">
        <f>IF(G930=0,0,ROUND((E930/H930),2))</f>
        <v>57.83</v>
      </c>
      <c r="J930" t="s">
        <v>98</v>
      </c>
      <c r="K930" t="s">
        <v>99</v>
      </c>
      <c r="L930">
        <v>1343365200</v>
      </c>
      <c r="M930" s="8">
        <f>(((L930/60)/60)/124) + DATE(1970,1,1)</f>
        <v>28578.330645161292</v>
      </c>
      <c r="N930">
        <v>1344315600</v>
      </c>
      <c r="O930" s="8">
        <f>(((N930/60)/60)/124) + DATE(1970,1,1)</f>
        <v>28580.459677419356</v>
      </c>
      <c r="P930" t="b">
        <v>0</v>
      </c>
      <c r="Q930" t="b">
        <v>0</v>
      </c>
      <c r="R930" t="s">
        <v>133</v>
      </c>
      <c r="S930" t="s">
        <v>2047</v>
      </c>
      <c r="T930" t="s">
        <v>2056</v>
      </c>
    </row>
    <row r="931" spans="1:20" x14ac:dyDescent="0.3">
      <c r="A931">
        <v>920</v>
      </c>
      <c r="B931" t="s">
        <v>1872</v>
      </c>
      <c r="C931" s="3" t="s">
        <v>1873</v>
      </c>
      <c r="D931">
        <v>5300</v>
      </c>
      <c r="E931">
        <v>9676</v>
      </c>
      <c r="F931" s="4" t="s">
        <v>20</v>
      </c>
      <c r="G931" s="4">
        <f>ROUND((E931/D931*100),0)</f>
        <v>183</v>
      </c>
      <c r="H931">
        <v>255</v>
      </c>
      <c r="I931">
        <f>IF(G931=0,0,ROUND((E931/H931),2))</f>
        <v>37.950000000000003</v>
      </c>
      <c r="J931" t="s">
        <v>21</v>
      </c>
      <c r="K931" t="s">
        <v>22</v>
      </c>
      <c r="L931">
        <v>1549519200</v>
      </c>
      <c r="M931" s="8">
        <f>(((L931/60)/60)/124) + DATE(1970,1,1)</f>
        <v>29040.145161290322</v>
      </c>
      <c r="N931">
        <v>1551247200</v>
      </c>
      <c r="O931" s="8">
        <f>(((N931/60)/60)/124) + DATE(1970,1,1)</f>
        <v>29044.016129032258</v>
      </c>
      <c r="P931" t="b">
        <v>1</v>
      </c>
      <c r="Q931" t="b">
        <v>0</v>
      </c>
      <c r="R931" t="s">
        <v>71</v>
      </c>
      <c r="S931" t="s">
        <v>2041</v>
      </c>
      <c r="T931" t="s">
        <v>2049</v>
      </c>
    </row>
    <row r="932" spans="1:20" x14ac:dyDescent="0.3">
      <c r="A932">
        <v>922</v>
      </c>
      <c r="B932" t="s">
        <v>1876</v>
      </c>
      <c r="C932" s="3" t="s">
        <v>1877</v>
      </c>
      <c r="D932">
        <v>51400</v>
      </c>
      <c r="E932">
        <v>90440</v>
      </c>
      <c r="F932" s="4" t="s">
        <v>20</v>
      </c>
      <c r="G932" s="4">
        <f>ROUND((E932/D932*100),0)</f>
        <v>176</v>
      </c>
      <c r="H932">
        <v>2261</v>
      </c>
      <c r="I932">
        <f>IF(G932=0,0,ROUND((E932/H932),2))</f>
        <v>40</v>
      </c>
      <c r="J932" t="s">
        <v>21</v>
      </c>
      <c r="K932" t="s">
        <v>22</v>
      </c>
      <c r="L932">
        <v>1544335200</v>
      </c>
      <c r="M932" s="8">
        <f>(((L932/60)/60)/124) + DATE(1970,1,1)</f>
        <v>29028.532258064515</v>
      </c>
      <c r="N932">
        <v>1545112800</v>
      </c>
      <c r="O932" s="8">
        <f>(((N932/60)/60)/124) + DATE(1970,1,1)</f>
        <v>29030.274193548386</v>
      </c>
      <c r="P932" t="b">
        <v>0</v>
      </c>
      <c r="Q932" t="b">
        <v>1</v>
      </c>
      <c r="R932" t="s">
        <v>319</v>
      </c>
      <c r="S932" t="s">
        <v>2035</v>
      </c>
      <c r="T932" t="s">
        <v>2062</v>
      </c>
    </row>
    <row r="933" spans="1:20" x14ac:dyDescent="0.3">
      <c r="A933">
        <v>923</v>
      </c>
      <c r="B933" t="s">
        <v>1878</v>
      </c>
      <c r="C933" s="3" t="s">
        <v>1879</v>
      </c>
      <c r="D933">
        <v>1700</v>
      </c>
      <c r="E933">
        <v>4044</v>
      </c>
      <c r="F933" s="4" t="s">
        <v>20</v>
      </c>
      <c r="G933" s="4">
        <f>ROUND((E933/D933*100),0)</f>
        <v>238</v>
      </c>
      <c r="H933">
        <v>40</v>
      </c>
      <c r="I933">
        <f>IF(G933=0,0,ROUND((E933/H933),2))</f>
        <v>101.1</v>
      </c>
      <c r="J933" t="s">
        <v>21</v>
      </c>
      <c r="K933" t="s">
        <v>22</v>
      </c>
      <c r="L933">
        <v>1279083600</v>
      </c>
      <c r="M933" s="8">
        <f>(((L933/60)/60)/124) + DATE(1970,1,1)</f>
        <v>28434.330645161292</v>
      </c>
      <c r="N933">
        <v>1279170000</v>
      </c>
      <c r="O933" s="8">
        <f>(((N933/60)/60)/124) + DATE(1970,1,1)</f>
        <v>28434.524193548386</v>
      </c>
      <c r="P933" t="b">
        <v>0</v>
      </c>
      <c r="Q933" t="b">
        <v>0</v>
      </c>
      <c r="R933" t="s">
        <v>33</v>
      </c>
      <c r="S933" t="s">
        <v>2039</v>
      </c>
      <c r="T933" t="s">
        <v>2040</v>
      </c>
    </row>
    <row r="934" spans="1:20" x14ac:dyDescent="0.3">
      <c r="A934">
        <v>924</v>
      </c>
      <c r="B934" t="s">
        <v>1880</v>
      </c>
      <c r="C934" s="3" t="s">
        <v>1881</v>
      </c>
      <c r="D934">
        <v>39400</v>
      </c>
      <c r="E934">
        <v>192292</v>
      </c>
      <c r="F934" s="4" t="s">
        <v>20</v>
      </c>
      <c r="G934" s="4">
        <f>ROUND((E934/D934*100),0)</f>
        <v>488</v>
      </c>
      <c r="H934">
        <v>2289</v>
      </c>
      <c r="I934">
        <f>IF(G934=0,0,ROUND((E934/H934),2))</f>
        <v>84.01</v>
      </c>
      <c r="J934" t="s">
        <v>107</v>
      </c>
      <c r="K934" t="s">
        <v>108</v>
      </c>
      <c r="L934">
        <v>1572498000</v>
      </c>
      <c r="M934" s="8">
        <f>(((L934/60)/60)/124) + DATE(1970,1,1)</f>
        <v>29091.620967741936</v>
      </c>
      <c r="N934">
        <v>1573452000</v>
      </c>
      <c r="O934" s="8">
        <f>(((N934/60)/60)/124) + DATE(1970,1,1)</f>
        <v>29093.758064516129</v>
      </c>
      <c r="P934" t="b">
        <v>0</v>
      </c>
      <c r="Q934" t="b">
        <v>0</v>
      </c>
      <c r="R934" t="s">
        <v>33</v>
      </c>
      <c r="S934" t="s">
        <v>2039</v>
      </c>
      <c r="T934" t="s">
        <v>2040</v>
      </c>
    </row>
    <row r="935" spans="1:20" x14ac:dyDescent="0.3">
      <c r="A935">
        <v>942</v>
      </c>
      <c r="B935" t="s">
        <v>1907</v>
      </c>
      <c r="C935" s="3" t="s">
        <v>1915</v>
      </c>
      <c r="D935">
        <v>9600</v>
      </c>
      <c r="E935">
        <v>6205</v>
      </c>
      <c r="F935" s="4" t="s">
        <v>14</v>
      </c>
      <c r="G935" s="4">
        <f>ROUND((E935/D935*100),0)</f>
        <v>65</v>
      </c>
      <c r="H935">
        <v>67</v>
      </c>
      <c r="I935">
        <f>IF(G935=0,0,ROUND((E935/H935),2))</f>
        <v>92.61</v>
      </c>
      <c r="J935" t="s">
        <v>26</v>
      </c>
      <c r="K935" t="s">
        <v>27</v>
      </c>
      <c r="L935">
        <v>1295935200</v>
      </c>
      <c r="M935" s="8">
        <f>(((L935/60)/60)/124) + DATE(1970,1,1)</f>
        <v>28472.080645161292</v>
      </c>
      <c r="N935">
        <v>1296194400</v>
      </c>
      <c r="O935" s="8">
        <f>(((N935/60)/60)/124) + DATE(1970,1,1)</f>
        <v>28472.66129032258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31.2" x14ac:dyDescent="0.3">
      <c r="A936">
        <v>925</v>
      </c>
      <c r="B936" t="s">
        <v>1882</v>
      </c>
      <c r="C936" s="3" t="s">
        <v>1883</v>
      </c>
      <c r="D936">
        <v>3000</v>
      </c>
      <c r="E936">
        <v>6722</v>
      </c>
      <c r="F936" s="4" t="s">
        <v>20</v>
      </c>
      <c r="G936" s="4">
        <f>ROUND((E936/D936*100),0)</f>
        <v>224</v>
      </c>
      <c r="H936">
        <v>65</v>
      </c>
      <c r="I936">
        <f>IF(G936=0,0,ROUND((E936/H936),2))</f>
        <v>103.42</v>
      </c>
      <c r="J936" t="s">
        <v>21</v>
      </c>
      <c r="K936" t="s">
        <v>22</v>
      </c>
      <c r="L936">
        <v>1506056400</v>
      </c>
      <c r="M936" s="8">
        <f>(((L936/60)/60)/124) + DATE(1970,1,1)</f>
        <v>28942.782258064515</v>
      </c>
      <c r="N936">
        <v>1507093200</v>
      </c>
      <c r="O936" s="8">
        <f>(((N936/60)/60)/124) + DATE(1970,1,1)</f>
        <v>28945.104838709678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x14ac:dyDescent="0.3">
      <c r="A937">
        <v>944</v>
      </c>
      <c r="B937" t="s">
        <v>1918</v>
      </c>
      <c r="C937" s="3" t="s">
        <v>1919</v>
      </c>
      <c r="D937">
        <v>10000</v>
      </c>
      <c r="E937">
        <v>8142</v>
      </c>
      <c r="F937" s="4" t="s">
        <v>14</v>
      </c>
      <c r="G937" s="4">
        <f>ROUND((E937/D937*100),0)</f>
        <v>81</v>
      </c>
      <c r="H937">
        <v>263</v>
      </c>
      <c r="I937">
        <f>IF(G937=0,0,ROUND((E937/H937),2))</f>
        <v>30.96</v>
      </c>
      <c r="J937" t="s">
        <v>26</v>
      </c>
      <c r="K937" t="s">
        <v>27</v>
      </c>
      <c r="L937">
        <v>1486706400</v>
      </c>
      <c r="M937" s="8">
        <f>(((L937/60)/60)/124) + DATE(1970,1,1)</f>
        <v>28899.43548387097</v>
      </c>
      <c r="N937">
        <v>1488348000</v>
      </c>
      <c r="O937" s="8">
        <f>(((N937/60)/60)/124) + DATE(1970,1,1)</f>
        <v>28903.112903225807</v>
      </c>
      <c r="P937" t="b">
        <v>0</v>
      </c>
      <c r="Q937" t="b">
        <v>0</v>
      </c>
      <c r="R937" t="s">
        <v>122</v>
      </c>
      <c r="S937" t="s">
        <v>2054</v>
      </c>
      <c r="T937" t="s">
        <v>2055</v>
      </c>
    </row>
    <row r="938" spans="1:20" x14ac:dyDescent="0.3">
      <c r="A938">
        <v>945</v>
      </c>
      <c r="B938" t="s">
        <v>1920</v>
      </c>
      <c r="C938" s="3" t="s">
        <v>1921</v>
      </c>
      <c r="D938">
        <v>172000</v>
      </c>
      <c r="E938">
        <v>55805</v>
      </c>
      <c r="F938" s="4" t="s">
        <v>14</v>
      </c>
      <c r="G938" s="4">
        <f>ROUND((E938/D938*100),0)</f>
        <v>32</v>
      </c>
      <c r="H938">
        <v>1691</v>
      </c>
      <c r="I938">
        <f>IF(G938=0,0,ROUND((E938/H938),2))</f>
        <v>33</v>
      </c>
      <c r="J938" t="s">
        <v>21</v>
      </c>
      <c r="K938" t="s">
        <v>22</v>
      </c>
      <c r="L938">
        <v>1333602000</v>
      </c>
      <c r="M938" s="8">
        <f>(((L938/60)/60)/124) + DATE(1970,1,1)</f>
        <v>28556.459677419356</v>
      </c>
      <c r="N938">
        <v>1334898000</v>
      </c>
      <c r="O938" s="8">
        <f>(((N938/60)/60)/124) + DATE(1970,1,1)</f>
        <v>28559.362903225807</v>
      </c>
      <c r="P938" t="b">
        <v>1</v>
      </c>
      <c r="Q938" t="b">
        <v>0</v>
      </c>
      <c r="R938" t="s">
        <v>122</v>
      </c>
      <c r="S938" t="s">
        <v>2054</v>
      </c>
      <c r="T938" t="s">
        <v>2055</v>
      </c>
    </row>
    <row r="939" spans="1:20" ht="31.2" x14ac:dyDescent="0.3">
      <c r="A939">
        <v>946</v>
      </c>
      <c r="B939" t="s">
        <v>1922</v>
      </c>
      <c r="C939" s="3" t="s">
        <v>1923</v>
      </c>
      <c r="D939">
        <v>153700</v>
      </c>
      <c r="E939">
        <v>15238</v>
      </c>
      <c r="F939" s="4" t="s">
        <v>14</v>
      </c>
      <c r="G939" s="4">
        <f>ROUND((E939/D939*100),0)</f>
        <v>10</v>
      </c>
      <c r="H939">
        <v>181</v>
      </c>
      <c r="I939">
        <f>IF(G939=0,0,ROUND((E939/H939),2))</f>
        <v>84.19</v>
      </c>
      <c r="J939" t="s">
        <v>21</v>
      </c>
      <c r="K939" t="s">
        <v>22</v>
      </c>
      <c r="L939">
        <v>1308200400</v>
      </c>
      <c r="M939" s="8">
        <f>(((L939/60)/60)/124) + DATE(1970,1,1)</f>
        <v>28499.556451612902</v>
      </c>
      <c r="N939">
        <v>1308373200</v>
      </c>
      <c r="O939" s="8">
        <f>(((N939/60)/60)/124) + DATE(1970,1,1)</f>
        <v>28499.943548387098</v>
      </c>
      <c r="P939" t="b">
        <v>0</v>
      </c>
      <c r="Q939" t="b">
        <v>0</v>
      </c>
      <c r="R939" t="s">
        <v>33</v>
      </c>
      <c r="S939" t="s">
        <v>2039</v>
      </c>
      <c r="T939" t="s">
        <v>2040</v>
      </c>
    </row>
    <row r="940" spans="1:20" x14ac:dyDescent="0.3">
      <c r="A940">
        <v>928</v>
      </c>
      <c r="B940" t="s">
        <v>1888</v>
      </c>
      <c r="C940" s="3" t="s">
        <v>1889</v>
      </c>
      <c r="D940">
        <v>167400</v>
      </c>
      <c r="E940">
        <v>196386</v>
      </c>
      <c r="F940" s="4" t="s">
        <v>20</v>
      </c>
      <c r="G940" s="4">
        <f>ROUND((E940/D940*100),0)</f>
        <v>117</v>
      </c>
      <c r="H940">
        <v>3777</v>
      </c>
      <c r="I940">
        <f>IF(G940=0,0,ROUND((E940/H940),2))</f>
        <v>52</v>
      </c>
      <c r="J940" t="s">
        <v>107</v>
      </c>
      <c r="K940" t="s">
        <v>108</v>
      </c>
      <c r="L940">
        <v>1388296800</v>
      </c>
      <c r="M940" s="8">
        <f>(((L940/60)/60)/124) + DATE(1970,1,1)</f>
        <v>28678.983870967742</v>
      </c>
      <c r="N940">
        <v>1389074400</v>
      </c>
      <c r="O940" s="8">
        <f>(((N940/60)/60)/124) + DATE(1970,1,1)</f>
        <v>28680.725806451614</v>
      </c>
      <c r="P940" t="b">
        <v>0</v>
      </c>
      <c r="Q940" t="b">
        <v>0</v>
      </c>
      <c r="R940" t="s">
        <v>28</v>
      </c>
      <c r="S940" t="s">
        <v>2037</v>
      </c>
      <c r="T940" t="s">
        <v>2038</v>
      </c>
    </row>
    <row r="941" spans="1:20" x14ac:dyDescent="0.3">
      <c r="A941">
        <v>929</v>
      </c>
      <c r="B941" t="s">
        <v>1890</v>
      </c>
      <c r="C941" s="3" t="s">
        <v>1891</v>
      </c>
      <c r="D941">
        <v>5500</v>
      </c>
      <c r="E941">
        <v>11952</v>
      </c>
      <c r="F941" s="4" t="s">
        <v>20</v>
      </c>
      <c r="G941" s="4">
        <f>ROUND((E941/D941*100),0)</f>
        <v>217</v>
      </c>
      <c r="H941">
        <v>184</v>
      </c>
      <c r="I941">
        <f>IF(G941=0,0,ROUND((E941/H941),2))</f>
        <v>64.959999999999994</v>
      </c>
      <c r="J941" t="s">
        <v>40</v>
      </c>
      <c r="K941" t="s">
        <v>41</v>
      </c>
      <c r="L941">
        <v>1493787600</v>
      </c>
      <c r="M941" s="8">
        <f>(((L941/60)/60)/124) + DATE(1970,1,1)</f>
        <v>28915.298387096773</v>
      </c>
      <c r="N941">
        <v>1494997200</v>
      </c>
      <c r="O941" s="8">
        <f>(((N941/60)/60)/124) + DATE(1970,1,1)</f>
        <v>28918.008064516129</v>
      </c>
      <c r="P941" t="b">
        <v>0</v>
      </c>
      <c r="Q941" t="b">
        <v>0</v>
      </c>
      <c r="R941" t="s">
        <v>33</v>
      </c>
      <c r="S941" t="s">
        <v>2039</v>
      </c>
      <c r="T941" t="s">
        <v>2040</v>
      </c>
    </row>
    <row r="942" spans="1:20" x14ac:dyDescent="0.3">
      <c r="A942">
        <v>930</v>
      </c>
      <c r="B942" t="s">
        <v>1892</v>
      </c>
      <c r="C942" s="3" t="s">
        <v>1893</v>
      </c>
      <c r="D942">
        <v>3500</v>
      </c>
      <c r="E942">
        <v>3930</v>
      </c>
      <c r="F942" s="4" t="s">
        <v>20</v>
      </c>
      <c r="G942" s="4">
        <f>ROUND((E942/D942*100),0)</f>
        <v>112</v>
      </c>
      <c r="H942">
        <v>85</v>
      </c>
      <c r="I942">
        <f>IF(G942=0,0,ROUND((E942/H942),2))</f>
        <v>46.24</v>
      </c>
      <c r="J942" t="s">
        <v>21</v>
      </c>
      <c r="K942" t="s">
        <v>22</v>
      </c>
      <c r="L942">
        <v>1424844000</v>
      </c>
      <c r="M942" s="8">
        <f>(((L942/60)/60)/124) + DATE(1970,1,1)</f>
        <v>28760.854838709678</v>
      </c>
      <c r="N942">
        <v>1425448800</v>
      </c>
      <c r="O942" s="8">
        <f>(((N942/60)/60)/124) + DATE(1970,1,1)</f>
        <v>28762.209677419356</v>
      </c>
      <c r="P942" t="b">
        <v>0</v>
      </c>
      <c r="Q942" t="b">
        <v>1</v>
      </c>
      <c r="R942" t="s">
        <v>33</v>
      </c>
      <c r="S942" t="s">
        <v>2039</v>
      </c>
      <c r="T942" t="s">
        <v>2040</v>
      </c>
    </row>
    <row r="943" spans="1:20" x14ac:dyDescent="0.3">
      <c r="A943">
        <v>932</v>
      </c>
      <c r="B943" t="s">
        <v>1896</v>
      </c>
      <c r="C943" s="3" t="s">
        <v>1897</v>
      </c>
      <c r="D943">
        <v>2300</v>
      </c>
      <c r="E943">
        <v>4883</v>
      </c>
      <c r="F943" s="4" t="s">
        <v>20</v>
      </c>
      <c r="G943" s="4">
        <f>ROUND((E943/D943*100),0)</f>
        <v>212</v>
      </c>
      <c r="H943">
        <v>144</v>
      </c>
      <c r="I943">
        <f>IF(G943=0,0,ROUND((E943/H943),2))</f>
        <v>33.909999999999997</v>
      </c>
      <c r="J943" t="s">
        <v>21</v>
      </c>
      <c r="K943" t="s">
        <v>22</v>
      </c>
      <c r="L943">
        <v>1394514000</v>
      </c>
      <c r="M943" s="8">
        <f>(((L943/60)/60)/124) + DATE(1970,1,1)</f>
        <v>28692.91129032258</v>
      </c>
      <c r="N943">
        <v>1394773200</v>
      </c>
      <c r="O943" s="8">
        <f>(((N943/60)/60)/124) + DATE(1970,1,1)</f>
        <v>28693.491935483871</v>
      </c>
      <c r="P943" t="b">
        <v>0</v>
      </c>
      <c r="Q943" t="b">
        <v>0</v>
      </c>
      <c r="R943" t="s">
        <v>23</v>
      </c>
      <c r="S943" t="s">
        <v>2035</v>
      </c>
      <c r="T943" t="s">
        <v>2036</v>
      </c>
    </row>
    <row r="944" spans="1:20" x14ac:dyDescent="0.3">
      <c r="A944">
        <v>933</v>
      </c>
      <c r="B944" t="s">
        <v>1898</v>
      </c>
      <c r="C944" s="3" t="s">
        <v>1899</v>
      </c>
      <c r="D944">
        <v>73000</v>
      </c>
      <c r="E944">
        <v>175015</v>
      </c>
      <c r="F944" s="4" t="s">
        <v>20</v>
      </c>
      <c r="G944" s="4">
        <f>ROUND((E944/D944*100),0)</f>
        <v>240</v>
      </c>
      <c r="H944">
        <v>1902</v>
      </c>
      <c r="I944">
        <f>IF(G944=0,0,ROUND((E944/H944),2))</f>
        <v>92.02</v>
      </c>
      <c r="J944" t="s">
        <v>21</v>
      </c>
      <c r="K944" t="s">
        <v>22</v>
      </c>
      <c r="L944">
        <v>1365397200</v>
      </c>
      <c r="M944" s="8">
        <f>(((L944/60)/60)/124) + DATE(1970,1,1)</f>
        <v>28627.68548387097</v>
      </c>
      <c r="N944">
        <v>1366520400</v>
      </c>
      <c r="O944" s="8">
        <f>(((N944/60)/60)/124) + DATE(1970,1,1)</f>
        <v>28630.201612903227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947</v>
      </c>
      <c r="B945" t="s">
        <v>1924</v>
      </c>
      <c r="C945" s="3" t="s">
        <v>1925</v>
      </c>
      <c r="D945">
        <v>3600</v>
      </c>
      <c r="E945">
        <v>961</v>
      </c>
      <c r="F945" s="4" t="s">
        <v>14</v>
      </c>
      <c r="G945" s="4">
        <f>ROUND((E945/D945*100),0)</f>
        <v>27</v>
      </c>
      <c r="H945">
        <v>13</v>
      </c>
      <c r="I945">
        <f>IF(G945=0,0,ROUND((E945/H945),2))</f>
        <v>73.92</v>
      </c>
      <c r="J945" t="s">
        <v>21</v>
      </c>
      <c r="K945" t="s">
        <v>22</v>
      </c>
      <c r="L945">
        <v>1411707600</v>
      </c>
      <c r="M945" s="8">
        <f>(((L945/60)/60)/124) + DATE(1970,1,1)</f>
        <v>28731.427419354837</v>
      </c>
      <c r="N945">
        <v>1412312400</v>
      </c>
      <c r="O945" s="8">
        <f>(((N945/60)/60)/124) + DATE(1970,1,1)</f>
        <v>28732.782258064515</v>
      </c>
      <c r="P945" t="b">
        <v>0</v>
      </c>
      <c r="Q945" t="b">
        <v>0</v>
      </c>
      <c r="R945" t="s">
        <v>33</v>
      </c>
      <c r="S945" t="s">
        <v>2039</v>
      </c>
      <c r="T945" t="s">
        <v>2040</v>
      </c>
    </row>
    <row r="946" spans="1:20" x14ac:dyDescent="0.3">
      <c r="A946">
        <v>934</v>
      </c>
      <c r="B946" t="s">
        <v>1900</v>
      </c>
      <c r="C946" s="3" t="s">
        <v>1901</v>
      </c>
      <c r="D946">
        <v>6200</v>
      </c>
      <c r="E946">
        <v>11280</v>
      </c>
      <c r="F946" s="4" t="s">
        <v>20</v>
      </c>
      <c r="G946" s="4">
        <f>ROUND((E946/D946*100),0)</f>
        <v>182</v>
      </c>
      <c r="H946">
        <v>105</v>
      </c>
      <c r="I946">
        <f>IF(G946=0,0,ROUND((E946/H946),2))</f>
        <v>107.43</v>
      </c>
      <c r="J946" t="s">
        <v>21</v>
      </c>
      <c r="K946" t="s">
        <v>22</v>
      </c>
      <c r="L946">
        <v>1456120800</v>
      </c>
      <c r="M946" s="8">
        <f>(((L946/60)/60)/124) + DATE(1970,1,1)</f>
        <v>28830.919354838708</v>
      </c>
      <c r="N946">
        <v>1456639200</v>
      </c>
      <c r="O946" s="8">
        <f>(((N946/60)/60)/124) + DATE(1970,1,1)</f>
        <v>28832.080645161292</v>
      </c>
      <c r="P946" t="b">
        <v>0</v>
      </c>
      <c r="Q946" t="b">
        <v>0</v>
      </c>
      <c r="R946" t="s">
        <v>33</v>
      </c>
      <c r="S946" t="s">
        <v>2039</v>
      </c>
      <c r="T946" t="s">
        <v>2040</v>
      </c>
    </row>
    <row r="947" spans="1:20" ht="31.2" x14ac:dyDescent="0.3">
      <c r="A947">
        <v>950</v>
      </c>
      <c r="B947" t="s">
        <v>1930</v>
      </c>
      <c r="C947" s="3" t="s">
        <v>1931</v>
      </c>
      <c r="D947">
        <v>100</v>
      </c>
      <c r="E947">
        <v>5</v>
      </c>
      <c r="F947" s="4" t="s">
        <v>14</v>
      </c>
      <c r="G947" s="4">
        <f>ROUND((E947/D947*100),0)</f>
        <v>5</v>
      </c>
      <c r="H947">
        <v>1</v>
      </c>
      <c r="I947">
        <f>IF(G947=0,0,ROUND((E947/H947),2))</f>
        <v>5</v>
      </c>
      <c r="J947" t="s">
        <v>21</v>
      </c>
      <c r="K947" t="s">
        <v>22</v>
      </c>
      <c r="L947">
        <v>1555390800</v>
      </c>
      <c r="M947" s="8">
        <f>(((L947/60)/60)/124) + DATE(1970,1,1)</f>
        <v>29053.298387096773</v>
      </c>
      <c r="N947">
        <v>1555822800</v>
      </c>
      <c r="O947" s="8">
        <f>(((N947/60)/60)/124) + DATE(1970,1,1)</f>
        <v>29054.266129032258</v>
      </c>
      <c r="P947" t="b">
        <v>0</v>
      </c>
      <c r="Q947" t="b">
        <v>1</v>
      </c>
      <c r="R947" t="s">
        <v>33</v>
      </c>
      <c r="S947" t="s">
        <v>2039</v>
      </c>
      <c r="T947" t="s">
        <v>2040</v>
      </c>
    </row>
    <row r="948" spans="1:20" ht="31.2" x14ac:dyDescent="0.3">
      <c r="A948">
        <v>935</v>
      </c>
      <c r="B948" t="s">
        <v>1902</v>
      </c>
      <c r="C948" s="3" t="s">
        <v>1903</v>
      </c>
      <c r="D948">
        <v>6100</v>
      </c>
      <c r="E948">
        <v>10012</v>
      </c>
      <c r="F948" s="4" t="s">
        <v>20</v>
      </c>
      <c r="G948" s="4">
        <f>ROUND((E948/D948*100),0)</f>
        <v>164</v>
      </c>
      <c r="H948">
        <v>132</v>
      </c>
      <c r="I948">
        <f>IF(G948=0,0,ROUND((E948/H948),2))</f>
        <v>75.849999999999994</v>
      </c>
      <c r="J948" t="s">
        <v>21</v>
      </c>
      <c r="K948" t="s">
        <v>22</v>
      </c>
      <c r="L948">
        <v>1437714000</v>
      </c>
      <c r="M948" s="8">
        <f>(((L948/60)/60)/124) + DATE(1970,1,1)</f>
        <v>28789.68548387097</v>
      </c>
      <c r="N948">
        <v>1438318800</v>
      </c>
      <c r="O948" s="8">
        <f>(((N948/60)/60)/124) + DATE(1970,1,1)</f>
        <v>28791.040322580644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938</v>
      </c>
      <c r="B949" t="s">
        <v>1907</v>
      </c>
      <c r="C949" s="3" t="s">
        <v>1908</v>
      </c>
      <c r="D949">
        <v>9200</v>
      </c>
      <c r="E949">
        <v>10093</v>
      </c>
      <c r="F949" s="4" t="s">
        <v>20</v>
      </c>
      <c r="G949" s="4">
        <f>ROUND((E949/D949*100),0)</f>
        <v>110</v>
      </c>
      <c r="H949">
        <v>96</v>
      </c>
      <c r="I949">
        <f>IF(G949=0,0,ROUND((E949/H949),2))</f>
        <v>105.14</v>
      </c>
      <c r="J949" t="s">
        <v>21</v>
      </c>
      <c r="K949" t="s">
        <v>22</v>
      </c>
      <c r="L949">
        <v>1528779600</v>
      </c>
      <c r="M949" s="8">
        <f>(((L949/60)/60)/124) + DATE(1970,1,1)</f>
        <v>28993.68548387097</v>
      </c>
      <c r="N949">
        <v>1531890000</v>
      </c>
      <c r="O949" s="8">
        <f>(((N949/60)/60)/124) + DATE(1970,1,1)</f>
        <v>29000.653225806451</v>
      </c>
      <c r="P949" t="b">
        <v>0</v>
      </c>
      <c r="Q949" t="b">
        <v>1</v>
      </c>
      <c r="R949" t="s">
        <v>119</v>
      </c>
      <c r="S949" t="s">
        <v>2047</v>
      </c>
      <c r="T949" t="s">
        <v>2053</v>
      </c>
    </row>
    <row r="950" spans="1:20" x14ac:dyDescent="0.3">
      <c r="A950">
        <v>943</v>
      </c>
      <c r="B950" t="s">
        <v>1916</v>
      </c>
      <c r="C950" s="3" t="s">
        <v>1917</v>
      </c>
      <c r="D950">
        <v>7500</v>
      </c>
      <c r="E950">
        <v>11969</v>
      </c>
      <c r="F950" s="4" t="s">
        <v>20</v>
      </c>
      <c r="G950" s="4">
        <f>ROUND((E950/D950*100),0)</f>
        <v>160</v>
      </c>
      <c r="H950">
        <v>114</v>
      </c>
      <c r="I950">
        <f>IF(G950=0,0,ROUND((E950/H950),2))</f>
        <v>104.99</v>
      </c>
      <c r="J950" t="s">
        <v>21</v>
      </c>
      <c r="K950" t="s">
        <v>22</v>
      </c>
      <c r="L950">
        <v>1411534800</v>
      </c>
      <c r="M950" s="8">
        <f>(((L950/60)/60)/124) + DATE(1970,1,1)</f>
        <v>28731.040322580644</v>
      </c>
      <c r="N950">
        <v>1414558800</v>
      </c>
      <c r="O950" s="8">
        <f>(((N950/60)/60)/124) + DATE(1970,1,1)</f>
        <v>28737.81451612903</v>
      </c>
      <c r="P950" t="b">
        <v>0</v>
      </c>
      <c r="Q950" t="b">
        <v>0</v>
      </c>
      <c r="R950" t="s">
        <v>17</v>
      </c>
      <c r="S950" t="s">
        <v>2033</v>
      </c>
      <c r="T950" t="s">
        <v>2034</v>
      </c>
    </row>
    <row r="951" spans="1:20" ht="31.2" x14ac:dyDescent="0.3">
      <c r="A951">
        <v>953</v>
      </c>
      <c r="B951" t="s">
        <v>1936</v>
      </c>
      <c r="C951" s="3" t="s">
        <v>1937</v>
      </c>
      <c r="D951">
        <v>3300</v>
      </c>
      <c r="E951">
        <v>1980</v>
      </c>
      <c r="F951" s="4" t="s">
        <v>14</v>
      </c>
      <c r="G951" s="4">
        <f>ROUND((E951/D951*100),0)</f>
        <v>60</v>
      </c>
      <c r="H951">
        <v>21</v>
      </c>
      <c r="I951">
        <f>IF(G951=0,0,ROUND((E951/H951),2))</f>
        <v>94.29</v>
      </c>
      <c r="J951" t="s">
        <v>21</v>
      </c>
      <c r="K951" t="s">
        <v>22</v>
      </c>
      <c r="L951">
        <v>1450591200</v>
      </c>
      <c r="M951" s="8">
        <f>(((L951/60)/60)/124) + DATE(1970,1,1)</f>
        <v>28818.532258064515</v>
      </c>
      <c r="N951">
        <v>1453701600</v>
      </c>
      <c r="O951" s="8">
        <f>(((N951/60)/60)/124) + DATE(1970,1,1)</f>
        <v>28825.5</v>
      </c>
      <c r="P951" t="b">
        <v>0</v>
      </c>
      <c r="Q951" t="b">
        <v>1</v>
      </c>
      <c r="R951" t="s">
        <v>474</v>
      </c>
      <c r="S951" t="s">
        <v>2041</v>
      </c>
      <c r="T951" t="s">
        <v>2063</v>
      </c>
    </row>
    <row r="952" spans="1:20" x14ac:dyDescent="0.3">
      <c r="A952">
        <v>790</v>
      </c>
      <c r="B952" t="s">
        <v>1615</v>
      </c>
      <c r="C952" s="3" t="s">
        <v>1616</v>
      </c>
      <c r="D952">
        <v>185900</v>
      </c>
      <c r="E952">
        <v>56774</v>
      </c>
      <c r="F952" s="4" t="s">
        <v>74</v>
      </c>
      <c r="G952" s="4">
        <f>ROUND((E952/D952*100),0)</f>
        <v>31</v>
      </c>
      <c r="H952">
        <v>1113</v>
      </c>
      <c r="I952">
        <f>IF(G952=0,0,ROUND((E952/H952),2))</f>
        <v>51.01</v>
      </c>
      <c r="J952" t="s">
        <v>21</v>
      </c>
      <c r="K952" t="s">
        <v>22</v>
      </c>
      <c r="L952">
        <v>1266127200</v>
      </c>
      <c r="M952" s="8">
        <f>(((L952/60)/60)/124) + DATE(1970,1,1)</f>
        <v>28405.306451612902</v>
      </c>
      <c r="N952">
        <v>1266645600</v>
      </c>
      <c r="O952" s="8">
        <f>(((N952/60)/60)/124) + DATE(1970,1,1)</f>
        <v>28406.467741935485</v>
      </c>
      <c r="P952" t="b">
        <v>0</v>
      </c>
      <c r="Q952" t="b">
        <v>0</v>
      </c>
      <c r="R952" t="s">
        <v>33</v>
      </c>
      <c r="S952" t="s">
        <v>2039</v>
      </c>
      <c r="T952" t="s">
        <v>2040</v>
      </c>
    </row>
    <row r="953" spans="1:20" ht="31.2" x14ac:dyDescent="0.3">
      <c r="A953">
        <v>949</v>
      </c>
      <c r="B953" t="s">
        <v>1928</v>
      </c>
      <c r="C953" s="3" t="s">
        <v>1929</v>
      </c>
      <c r="D953">
        <v>5900</v>
      </c>
      <c r="E953">
        <v>9520</v>
      </c>
      <c r="F953" s="4" t="s">
        <v>20</v>
      </c>
      <c r="G953" s="4">
        <f>ROUND((E953/D953*100),0)</f>
        <v>161</v>
      </c>
      <c r="H953">
        <v>203</v>
      </c>
      <c r="I953">
        <f>IF(G953=0,0,ROUND((E953/H953),2))</f>
        <v>46.9</v>
      </c>
      <c r="J953" t="s">
        <v>21</v>
      </c>
      <c r="K953" t="s">
        <v>22</v>
      </c>
      <c r="L953">
        <v>1429333200</v>
      </c>
      <c r="M953" s="8">
        <f>(((L953/60)/60)/124) + DATE(1970,1,1)</f>
        <v>28770.91129032258</v>
      </c>
      <c r="N953">
        <v>1430974800</v>
      </c>
      <c r="O953" s="8">
        <f>(((N953/60)/60)/124) + DATE(1970,1,1)</f>
        <v>28774.58870967742</v>
      </c>
      <c r="P953" t="b">
        <v>0</v>
      </c>
      <c r="Q953" t="b">
        <v>0</v>
      </c>
      <c r="R953" t="s">
        <v>28</v>
      </c>
      <c r="S953" t="s">
        <v>2037</v>
      </c>
      <c r="T953" t="s">
        <v>2038</v>
      </c>
    </row>
    <row r="954" spans="1:20" x14ac:dyDescent="0.3">
      <c r="A954">
        <v>940</v>
      </c>
      <c r="B954" t="s">
        <v>1911</v>
      </c>
      <c r="C954" s="3" t="s">
        <v>1912</v>
      </c>
      <c r="D954">
        <v>9900</v>
      </c>
      <c r="E954">
        <v>6161</v>
      </c>
      <c r="F954" s="4" t="s">
        <v>47</v>
      </c>
      <c r="G954" s="4">
        <f>ROUND((E954/D954*100),0)</f>
        <v>62</v>
      </c>
      <c r="H954">
        <v>66</v>
      </c>
      <c r="I954">
        <f>IF(G954=0,0,ROUND((E954/H954),2))</f>
        <v>93.35</v>
      </c>
      <c r="J954" t="s">
        <v>15</v>
      </c>
      <c r="K954" t="s">
        <v>16</v>
      </c>
      <c r="L954">
        <v>1354341600</v>
      </c>
      <c r="M954" s="8">
        <f>(((L954/60)/60)/124) + DATE(1970,1,1)</f>
        <v>28602.919354838708</v>
      </c>
      <c r="N954">
        <v>1356242400</v>
      </c>
      <c r="O954" s="8">
        <f>(((N954/60)/60)/124) + DATE(1970,1,1)</f>
        <v>28607.177419354837</v>
      </c>
      <c r="P954" t="b">
        <v>0</v>
      </c>
      <c r="Q954" t="b">
        <v>0</v>
      </c>
      <c r="R954" t="s">
        <v>28</v>
      </c>
      <c r="S954" t="s">
        <v>2037</v>
      </c>
      <c r="T954" t="s">
        <v>2038</v>
      </c>
    </row>
    <row r="955" spans="1:20" x14ac:dyDescent="0.3">
      <c r="A955">
        <v>951</v>
      </c>
      <c r="B955" t="s">
        <v>1932</v>
      </c>
      <c r="C955" s="3" t="s">
        <v>1933</v>
      </c>
      <c r="D955">
        <v>14500</v>
      </c>
      <c r="E955">
        <v>159056</v>
      </c>
      <c r="F955" s="4" t="s">
        <v>20</v>
      </c>
      <c r="G955" s="4">
        <f>ROUND((E955/D955*100),0)</f>
        <v>1097</v>
      </c>
      <c r="H955">
        <v>1559</v>
      </c>
      <c r="I955">
        <f>IF(G955=0,0,ROUND((E955/H955),2))</f>
        <v>102.02</v>
      </c>
      <c r="J955" t="s">
        <v>21</v>
      </c>
      <c r="K955" t="s">
        <v>22</v>
      </c>
      <c r="L955">
        <v>1482732000</v>
      </c>
      <c r="M955" s="8">
        <f>(((L955/60)/60)/124) + DATE(1970,1,1)</f>
        <v>28890.532258064515</v>
      </c>
      <c r="N955">
        <v>1482818400</v>
      </c>
      <c r="O955" s="8">
        <f>(((N955/60)/60)/124) + DATE(1970,1,1)</f>
        <v>28890.725806451614</v>
      </c>
      <c r="P955" t="b">
        <v>0</v>
      </c>
      <c r="Q955" t="b">
        <v>1</v>
      </c>
      <c r="R955" t="s">
        <v>23</v>
      </c>
      <c r="S955" t="s">
        <v>2035</v>
      </c>
      <c r="T955" t="s">
        <v>2036</v>
      </c>
    </row>
    <row r="956" spans="1:20" x14ac:dyDescent="0.3">
      <c r="A956">
        <v>956</v>
      </c>
      <c r="B956" t="s">
        <v>1942</v>
      </c>
      <c r="C956" s="3" t="s">
        <v>1943</v>
      </c>
      <c r="D956">
        <v>187600</v>
      </c>
      <c r="E956">
        <v>35698</v>
      </c>
      <c r="F956" s="4" t="s">
        <v>14</v>
      </c>
      <c r="G956" s="4">
        <f>ROUND((E956/D956*100),0)</f>
        <v>19</v>
      </c>
      <c r="H956">
        <v>830</v>
      </c>
      <c r="I956">
        <f>IF(G956=0,0,ROUND((E956/H956),2))</f>
        <v>43.01</v>
      </c>
      <c r="J956" t="s">
        <v>21</v>
      </c>
      <c r="K956" t="s">
        <v>22</v>
      </c>
      <c r="L956">
        <v>1450764000</v>
      </c>
      <c r="M956" s="8">
        <f>(((L956/60)/60)/124) + DATE(1970,1,1)</f>
        <v>28818.919354838708</v>
      </c>
      <c r="N956">
        <v>1451109600</v>
      </c>
      <c r="O956" s="8">
        <f>(((N956/60)/60)/124) + DATE(1970,1,1)</f>
        <v>28819.693548387098</v>
      </c>
      <c r="P956" t="b">
        <v>0</v>
      </c>
      <c r="Q956" t="b">
        <v>0</v>
      </c>
      <c r="R956" t="s">
        <v>474</v>
      </c>
      <c r="S956" t="s">
        <v>2041</v>
      </c>
      <c r="T956" t="s">
        <v>2063</v>
      </c>
    </row>
    <row r="957" spans="1:20" x14ac:dyDescent="0.3">
      <c r="A957">
        <v>954</v>
      </c>
      <c r="B957" t="s">
        <v>1938</v>
      </c>
      <c r="C957" s="3" t="s">
        <v>1939</v>
      </c>
      <c r="D957">
        <v>42600</v>
      </c>
      <c r="E957">
        <v>156384</v>
      </c>
      <c r="F957" s="4" t="s">
        <v>20</v>
      </c>
      <c r="G957" s="4">
        <f>ROUND((E957/D957*100),0)</f>
        <v>367</v>
      </c>
      <c r="H957">
        <v>1548</v>
      </c>
      <c r="I957">
        <f>IF(G957=0,0,ROUND((E957/H957),2))</f>
        <v>101.02</v>
      </c>
      <c r="J957" t="s">
        <v>26</v>
      </c>
      <c r="K957" t="s">
        <v>27</v>
      </c>
      <c r="L957">
        <v>1348290000</v>
      </c>
      <c r="M957" s="8">
        <f>(((L957/60)/60)/124) + DATE(1970,1,1)</f>
        <v>28589.362903225807</v>
      </c>
      <c r="N957">
        <v>1350363600</v>
      </c>
      <c r="O957" s="8">
        <f>(((N957/60)/60)/124) + DATE(1970,1,1)</f>
        <v>28594.008064516129</v>
      </c>
      <c r="P957" t="b">
        <v>0</v>
      </c>
      <c r="Q957" t="b">
        <v>0</v>
      </c>
      <c r="R957" t="s">
        <v>28</v>
      </c>
      <c r="S957" t="s">
        <v>2037</v>
      </c>
      <c r="T957" t="s">
        <v>2038</v>
      </c>
    </row>
    <row r="958" spans="1:20" ht="31.2" x14ac:dyDescent="0.3">
      <c r="A958">
        <v>955</v>
      </c>
      <c r="B958" t="s">
        <v>1940</v>
      </c>
      <c r="C958" s="3" t="s">
        <v>1941</v>
      </c>
      <c r="D958">
        <v>700</v>
      </c>
      <c r="E958">
        <v>7763</v>
      </c>
      <c r="F958" s="4" t="s">
        <v>20</v>
      </c>
      <c r="G958" s="4">
        <f>ROUND((E958/D958*100),0)</f>
        <v>1109</v>
      </c>
      <c r="H958">
        <v>80</v>
      </c>
      <c r="I958">
        <f>IF(G958=0,0,ROUND((E958/H958),2))</f>
        <v>97.04</v>
      </c>
      <c r="J958" t="s">
        <v>21</v>
      </c>
      <c r="K958" t="s">
        <v>22</v>
      </c>
      <c r="L958">
        <v>1353823200</v>
      </c>
      <c r="M958" s="8">
        <f>(((L958/60)/60)/124) + DATE(1970,1,1)</f>
        <v>28601.758064516129</v>
      </c>
      <c r="N958">
        <v>1353996000</v>
      </c>
      <c r="O958" s="8">
        <f>(((N958/60)/60)/124) + DATE(1970,1,1)</f>
        <v>28602.145161290322</v>
      </c>
      <c r="P958" t="b">
        <v>0</v>
      </c>
      <c r="Q958" t="b">
        <v>0</v>
      </c>
      <c r="R958" t="s">
        <v>33</v>
      </c>
      <c r="S958" t="s">
        <v>2039</v>
      </c>
      <c r="T958" t="s">
        <v>2040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 t="s">
        <v>20</v>
      </c>
      <c r="G959" s="4">
        <f>ROUND((E959/D959*100),0)</f>
        <v>127</v>
      </c>
      <c r="H959">
        <v>131</v>
      </c>
      <c r="I959">
        <f>IF(G959=0,0,ROUND((E959/H959),2))</f>
        <v>94.92</v>
      </c>
      <c r="J959" t="s">
        <v>21</v>
      </c>
      <c r="K959" t="s">
        <v>22</v>
      </c>
      <c r="L959">
        <v>1329372000</v>
      </c>
      <c r="M959" s="8">
        <f>(((L959/60)/60)/124) + DATE(1970,1,1)</f>
        <v>28546.983870967742</v>
      </c>
      <c r="N959">
        <v>1329631200</v>
      </c>
      <c r="O959" s="8">
        <f>(((N959/60)/60)/124) + DATE(1970,1,1)</f>
        <v>28547.56451612903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x14ac:dyDescent="0.3">
      <c r="A960">
        <v>231</v>
      </c>
      <c r="B960" t="s">
        <v>514</v>
      </c>
      <c r="C960" s="3" t="s">
        <v>515</v>
      </c>
      <c r="D960">
        <v>7200</v>
      </c>
      <c r="E960">
        <v>5523</v>
      </c>
      <c r="F960" s="4" t="s">
        <v>74</v>
      </c>
      <c r="G960" s="4">
        <f>ROUND((E960/D960*100),0)</f>
        <v>77</v>
      </c>
      <c r="H960">
        <v>67</v>
      </c>
      <c r="I960">
        <f>IF(G960=0,0,ROUND((E960/H960),2))</f>
        <v>82.43</v>
      </c>
      <c r="J960" t="s">
        <v>21</v>
      </c>
      <c r="K960" t="s">
        <v>22</v>
      </c>
      <c r="L960">
        <v>1369112400</v>
      </c>
      <c r="M960" s="8">
        <f>(((L960/60)/60)/124) + DATE(1970,1,1)</f>
        <v>28636.008064516129</v>
      </c>
      <c r="N960">
        <v>1374123600</v>
      </c>
      <c r="O960" s="8">
        <f>(((N960/60)/60)/124) + DATE(1970,1,1)</f>
        <v>28647.233870967742</v>
      </c>
      <c r="P960" t="b">
        <v>0</v>
      </c>
      <c r="Q960" t="b">
        <v>0</v>
      </c>
      <c r="R960" t="s">
        <v>33</v>
      </c>
      <c r="S960" t="s">
        <v>2039</v>
      </c>
      <c r="T960" t="s">
        <v>2040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 t="s">
        <v>14</v>
      </c>
      <c r="G961" s="4">
        <f>ROUND((E961/D961*100),0)</f>
        <v>5</v>
      </c>
      <c r="H961">
        <v>130</v>
      </c>
      <c r="I961">
        <f>IF(G961=0,0,ROUND((E961/H961),2))</f>
        <v>51.01</v>
      </c>
      <c r="J961" t="s">
        <v>21</v>
      </c>
      <c r="K961" t="s">
        <v>22</v>
      </c>
      <c r="L961">
        <v>1277701200</v>
      </c>
      <c r="M961" s="8">
        <f>(((L961/60)/60)/124) + DATE(1970,1,1)</f>
        <v>28431.233870967742</v>
      </c>
      <c r="N961">
        <v>1280120400</v>
      </c>
      <c r="O961" s="8">
        <f>(((N961/60)/60)/124) + DATE(1970,1,1)</f>
        <v>28436.653225806451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31.2" x14ac:dyDescent="0.3">
      <c r="A962">
        <v>958</v>
      </c>
      <c r="B962" t="s">
        <v>1946</v>
      </c>
      <c r="C962" s="3" t="s">
        <v>1947</v>
      </c>
      <c r="D962">
        <v>1100</v>
      </c>
      <c r="E962">
        <v>8081</v>
      </c>
      <c r="F962" s="4" t="s">
        <v>20</v>
      </c>
      <c r="G962" s="4">
        <f>ROUND((E962/D962*100),0)</f>
        <v>735</v>
      </c>
      <c r="H962">
        <v>112</v>
      </c>
      <c r="I962">
        <f>IF(G962=0,0,ROUND((E962/H962),2))</f>
        <v>72.150000000000006</v>
      </c>
      <c r="J962" t="s">
        <v>21</v>
      </c>
      <c r="K962" t="s">
        <v>22</v>
      </c>
      <c r="L962">
        <v>1277096400</v>
      </c>
      <c r="M962" s="8">
        <f>(((L962/60)/60)/124) + DATE(1970,1,1)</f>
        <v>28429.879032258064</v>
      </c>
      <c r="N962">
        <v>1278997200</v>
      </c>
      <c r="O962" s="8">
        <f>(((N962/60)/60)/124) + DATE(1970,1,1)</f>
        <v>28434.137096774193</v>
      </c>
      <c r="P962" t="b">
        <v>0</v>
      </c>
      <c r="Q962" t="b">
        <v>0</v>
      </c>
      <c r="R962" t="s">
        <v>71</v>
      </c>
      <c r="S962" t="s">
        <v>2041</v>
      </c>
      <c r="T962" t="s">
        <v>2049</v>
      </c>
    </row>
    <row r="963" spans="1:20" x14ac:dyDescent="0.3">
      <c r="A963">
        <v>960</v>
      </c>
      <c r="B963" t="s">
        <v>1950</v>
      </c>
      <c r="C963" s="3" t="s">
        <v>1951</v>
      </c>
      <c r="D963">
        <v>5500</v>
      </c>
      <c r="E963">
        <v>4678</v>
      </c>
      <c r="F963" s="4" t="s">
        <v>14</v>
      </c>
      <c r="G963" s="4">
        <f>ROUND((E963/D963*100),0)</f>
        <v>85</v>
      </c>
      <c r="H963">
        <v>55</v>
      </c>
      <c r="I963">
        <f>IF(G963=0,0,ROUND((E963/H963),2))</f>
        <v>85.05</v>
      </c>
      <c r="J963" t="s">
        <v>21</v>
      </c>
      <c r="K963" t="s">
        <v>22</v>
      </c>
      <c r="L963">
        <v>1454911200</v>
      </c>
      <c r="M963" s="8">
        <f>(((L963/60)/60)/124) + DATE(1970,1,1)</f>
        <v>28828.209677419356</v>
      </c>
      <c r="N963">
        <v>1458104400</v>
      </c>
      <c r="O963" s="8">
        <f>(((N963/60)/60)/124) + DATE(1970,1,1)</f>
        <v>28835.362903225807</v>
      </c>
      <c r="P963" t="b">
        <v>0</v>
      </c>
      <c r="Q963" t="b">
        <v>0</v>
      </c>
      <c r="R963" t="s">
        <v>28</v>
      </c>
      <c r="S963" t="s">
        <v>2037</v>
      </c>
      <c r="T963" t="s">
        <v>2038</v>
      </c>
    </row>
    <row r="964" spans="1:20" ht="31.2" x14ac:dyDescent="0.3">
      <c r="A964">
        <v>961</v>
      </c>
      <c r="B964" t="s">
        <v>1952</v>
      </c>
      <c r="C964" s="3" t="s">
        <v>1953</v>
      </c>
      <c r="D964">
        <v>5700</v>
      </c>
      <c r="E964">
        <v>6800</v>
      </c>
      <c r="F964" s="4" t="s">
        <v>20</v>
      </c>
      <c r="G964" s="4">
        <f>ROUND((E964/D964*100),0)</f>
        <v>119</v>
      </c>
      <c r="H964">
        <v>155</v>
      </c>
      <c r="I964">
        <f>IF(G964=0,0,ROUND((E964/H964),2))</f>
        <v>43.87</v>
      </c>
      <c r="J964" t="s">
        <v>21</v>
      </c>
      <c r="K964" t="s">
        <v>22</v>
      </c>
      <c r="L964">
        <v>1297922400</v>
      </c>
      <c r="M964" s="8">
        <f>(((L964/60)/60)/124) + DATE(1970,1,1)</f>
        <v>28476.532258064515</v>
      </c>
      <c r="N964">
        <v>1298268000</v>
      </c>
      <c r="O964" s="8">
        <f>(((N964/60)/60)/124) + DATE(1970,1,1)</f>
        <v>28477.306451612902</v>
      </c>
      <c r="P964" t="b">
        <v>0</v>
      </c>
      <c r="Q964" t="b">
        <v>0</v>
      </c>
      <c r="R964" t="s">
        <v>206</v>
      </c>
      <c r="S964" t="s">
        <v>2047</v>
      </c>
      <c r="T964" t="s">
        <v>2059</v>
      </c>
    </row>
    <row r="965" spans="1:20" x14ac:dyDescent="0.3">
      <c r="A965">
        <v>962</v>
      </c>
      <c r="B965" t="s">
        <v>1954</v>
      </c>
      <c r="C965" s="3" t="s">
        <v>1955</v>
      </c>
      <c r="D965">
        <v>3600</v>
      </c>
      <c r="E965">
        <v>10657</v>
      </c>
      <c r="F965" s="4" t="s">
        <v>20</v>
      </c>
      <c r="G965" s="4">
        <f>ROUND((E965/D965*100),0)</f>
        <v>296</v>
      </c>
      <c r="H965">
        <v>266</v>
      </c>
      <c r="I965">
        <f>IF(G965=0,0,ROUND((E965/H965),2))</f>
        <v>40.06</v>
      </c>
      <c r="J965" t="s">
        <v>21</v>
      </c>
      <c r="K965" t="s">
        <v>22</v>
      </c>
      <c r="L965">
        <v>1384408800</v>
      </c>
      <c r="M965" s="8">
        <f>(((L965/60)/60)/124) + DATE(1970,1,1)</f>
        <v>28670.274193548386</v>
      </c>
      <c r="N965">
        <v>1386223200</v>
      </c>
      <c r="O965" s="8">
        <f>(((N965/60)/60)/124) + DATE(1970,1,1)</f>
        <v>28674.33870967742</v>
      </c>
      <c r="P965" t="b">
        <v>0</v>
      </c>
      <c r="Q965" t="b">
        <v>0</v>
      </c>
      <c r="R965" t="s">
        <v>17</v>
      </c>
      <c r="S965" t="s">
        <v>2033</v>
      </c>
      <c r="T965" t="s">
        <v>2034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 t="s">
        <v>20</v>
      </c>
      <c r="G966" s="4">
        <f>ROUND((E966/D966*100),0)</f>
        <v>356</v>
      </c>
      <c r="H966">
        <v>155</v>
      </c>
      <c r="I966">
        <f>IF(G966=0,0,ROUND((E966/H966),2))</f>
        <v>84.93</v>
      </c>
      <c r="J966" t="s">
        <v>21</v>
      </c>
      <c r="K966" t="s">
        <v>22</v>
      </c>
      <c r="L966">
        <v>1431320400</v>
      </c>
      <c r="M966" s="8">
        <f>(((L966/60)/60)/124) + DATE(1970,1,1)</f>
        <v>28775.362903225807</v>
      </c>
      <c r="N966">
        <v>1431752400</v>
      </c>
      <c r="O966" s="8">
        <f>(((N966/60)/60)/124) + DATE(1970,1,1)</f>
        <v>28776.330645161292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963</v>
      </c>
      <c r="B967" t="s">
        <v>1956</v>
      </c>
      <c r="C967" s="3" t="s">
        <v>1957</v>
      </c>
      <c r="D967">
        <v>5900</v>
      </c>
      <c r="E967">
        <v>4997</v>
      </c>
      <c r="F967" s="4" t="s">
        <v>14</v>
      </c>
      <c r="G967" s="4">
        <f>ROUND((E967/D967*100),0)</f>
        <v>85</v>
      </c>
      <c r="H967">
        <v>114</v>
      </c>
      <c r="I967">
        <f>IF(G967=0,0,ROUND((E967/H967),2))</f>
        <v>43.83</v>
      </c>
      <c r="J967" t="s">
        <v>107</v>
      </c>
      <c r="K967" t="s">
        <v>108</v>
      </c>
      <c r="L967">
        <v>1299304800</v>
      </c>
      <c r="M967" s="8">
        <f>(((L967/60)/60)/124) + DATE(1970,1,1)</f>
        <v>28479.629032258064</v>
      </c>
      <c r="N967">
        <v>1299823200</v>
      </c>
      <c r="O967" s="8">
        <f>(((N967/60)/60)/124) + DATE(1970,1,1)</f>
        <v>28480.790322580644</v>
      </c>
      <c r="P967" t="b">
        <v>0</v>
      </c>
      <c r="Q967" t="b">
        <v>1</v>
      </c>
      <c r="R967" t="s">
        <v>122</v>
      </c>
      <c r="S967" t="s">
        <v>2054</v>
      </c>
      <c r="T967" t="s">
        <v>2055</v>
      </c>
    </row>
    <row r="968" spans="1:20" ht="31.2" x14ac:dyDescent="0.3">
      <c r="A968">
        <v>970</v>
      </c>
      <c r="B968" t="s">
        <v>1969</v>
      </c>
      <c r="C968" s="3" t="s">
        <v>1970</v>
      </c>
      <c r="D968">
        <v>94900</v>
      </c>
      <c r="E968">
        <v>57659</v>
      </c>
      <c r="F968" s="4" t="s">
        <v>14</v>
      </c>
      <c r="G968" s="4">
        <f>ROUND((E968/D968*100),0)</f>
        <v>61</v>
      </c>
      <c r="H968">
        <v>594</v>
      </c>
      <c r="I968">
        <f>IF(G968=0,0,ROUND((E968/H968),2))</f>
        <v>97.07</v>
      </c>
      <c r="J968" t="s">
        <v>21</v>
      </c>
      <c r="K968" t="s">
        <v>22</v>
      </c>
      <c r="L968">
        <v>1304917200</v>
      </c>
      <c r="M968" s="8">
        <f>(((L968/60)/60)/124) + DATE(1970,1,1)</f>
        <v>28492.201612903227</v>
      </c>
      <c r="N968">
        <v>1305003600</v>
      </c>
      <c r="O968" s="8">
        <f>(((N968/60)/60)/124) + DATE(1970,1,1)</f>
        <v>28492.395161290322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965</v>
      </c>
      <c r="B969" t="s">
        <v>1960</v>
      </c>
      <c r="C969" s="3" t="s">
        <v>1961</v>
      </c>
      <c r="D969">
        <v>2200</v>
      </c>
      <c r="E969">
        <v>8501</v>
      </c>
      <c r="F969" s="4" t="s">
        <v>20</v>
      </c>
      <c r="G969" s="4">
        <f>ROUND((E969/D969*100),0)</f>
        <v>386</v>
      </c>
      <c r="H969">
        <v>207</v>
      </c>
      <c r="I969">
        <f>IF(G969=0,0,ROUND((E969/H969),2))</f>
        <v>41.07</v>
      </c>
      <c r="J969" t="s">
        <v>40</v>
      </c>
      <c r="K969" t="s">
        <v>41</v>
      </c>
      <c r="L969">
        <v>1264399200</v>
      </c>
      <c r="M969" s="8">
        <f>(((L969/60)/60)/124) + DATE(1970,1,1)</f>
        <v>28401.43548387097</v>
      </c>
      <c r="N969">
        <v>1267855200</v>
      </c>
      <c r="O969" s="8">
        <f>(((N969/60)/60)/124) + DATE(1970,1,1)</f>
        <v>28409.177419354837</v>
      </c>
      <c r="P969" t="b">
        <v>0</v>
      </c>
      <c r="Q969" t="b">
        <v>0</v>
      </c>
      <c r="R969" t="s">
        <v>23</v>
      </c>
      <c r="S969" t="s">
        <v>2035</v>
      </c>
      <c r="T969" t="s">
        <v>2036</v>
      </c>
    </row>
    <row r="970" spans="1:20" x14ac:dyDescent="0.3">
      <c r="A970">
        <v>329</v>
      </c>
      <c r="B970" t="s">
        <v>710</v>
      </c>
      <c r="C970" s="3" t="s">
        <v>711</v>
      </c>
      <c r="D970">
        <v>93800</v>
      </c>
      <c r="E970">
        <v>21477</v>
      </c>
      <c r="F970" s="4" t="s">
        <v>47</v>
      </c>
      <c r="G970" s="4">
        <f>ROUND((E970/D970*100),0)</f>
        <v>23</v>
      </c>
      <c r="H970">
        <v>211</v>
      </c>
      <c r="I970">
        <f>IF(G970=0,0,ROUND((E970/H970),2))</f>
        <v>101.79</v>
      </c>
      <c r="J970" t="s">
        <v>21</v>
      </c>
      <c r="K970" t="s">
        <v>22</v>
      </c>
      <c r="L970">
        <v>1481522400</v>
      </c>
      <c r="M970" s="8">
        <f>(((L970/60)/60)/124) + DATE(1970,1,1)</f>
        <v>28887.822580645163</v>
      </c>
      <c r="N970">
        <v>1482472800</v>
      </c>
      <c r="O970" s="8">
        <f>(((N970/60)/60)/124) + DATE(1970,1,1)</f>
        <v>28889.951612903227</v>
      </c>
      <c r="P970" t="b">
        <v>0</v>
      </c>
      <c r="Q970" t="b">
        <v>0</v>
      </c>
      <c r="R970" t="s">
        <v>89</v>
      </c>
      <c r="S970" t="s">
        <v>2050</v>
      </c>
      <c r="T970" t="s">
        <v>2051</v>
      </c>
    </row>
    <row r="971" spans="1:20" x14ac:dyDescent="0.3">
      <c r="A971">
        <v>971</v>
      </c>
      <c r="B971" t="s">
        <v>1971</v>
      </c>
      <c r="C971" s="3" t="s">
        <v>1972</v>
      </c>
      <c r="D971">
        <v>5100</v>
      </c>
      <c r="E971">
        <v>1414</v>
      </c>
      <c r="F971" s="4" t="s">
        <v>14</v>
      </c>
      <c r="G971" s="4">
        <f>ROUND((E971/D971*100),0)</f>
        <v>28</v>
      </c>
      <c r="H971">
        <v>24</v>
      </c>
      <c r="I971">
        <f>IF(G971=0,0,ROUND((E971/H971),2))</f>
        <v>58.92</v>
      </c>
      <c r="J971" t="s">
        <v>21</v>
      </c>
      <c r="K971" t="s">
        <v>22</v>
      </c>
      <c r="L971">
        <v>1381208400</v>
      </c>
      <c r="M971" s="8">
        <f>(((L971/60)/60)/124) + DATE(1970,1,1)</f>
        <v>28663.104838709678</v>
      </c>
      <c r="N971">
        <v>1381726800</v>
      </c>
      <c r="O971" s="8">
        <f>(((N971/60)/60)/124) + DATE(1970,1,1)</f>
        <v>28664.266129032258</v>
      </c>
      <c r="P971" t="b">
        <v>0</v>
      </c>
      <c r="Q971" t="b">
        <v>0</v>
      </c>
      <c r="R971" t="s">
        <v>269</v>
      </c>
      <c r="S971" t="s">
        <v>2041</v>
      </c>
      <c r="T971" t="s">
        <v>2060</v>
      </c>
    </row>
    <row r="972" spans="1:20" x14ac:dyDescent="0.3">
      <c r="A972">
        <v>966</v>
      </c>
      <c r="B972" t="s">
        <v>878</v>
      </c>
      <c r="C972" s="3" t="s">
        <v>1962</v>
      </c>
      <c r="D972">
        <v>1700</v>
      </c>
      <c r="E972">
        <v>13468</v>
      </c>
      <c r="F972" s="4" t="s">
        <v>20</v>
      </c>
      <c r="G972" s="4">
        <f>ROUND((E972/D972*100),0)</f>
        <v>792</v>
      </c>
      <c r="H972">
        <v>245</v>
      </c>
      <c r="I972">
        <f>IF(G972=0,0,ROUND((E972/H972),2))</f>
        <v>54.97</v>
      </c>
      <c r="J972" t="s">
        <v>21</v>
      </c>
      <c r="K972" t="s">
        <v>22</v>
      </c>
      <c r="L972">
        <v>1497502800</v>
      </c>
      <c r="M972" s="8">
        <f>(((L972/60)/60)/124) + DATE(1970,1,1)</f>
        <v>28923.620967741936</v>
      </c>
      <c r="N972">
        <v>1497675600</v>
      </c>
      <c r="O972" s="8">
        <f>(((N972/60)/60)/124) + DATE(1970,1,1)</f>
        <v>28924.008064516129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967</v>
      </c>
      <c r="B973" t="s">
        <v>1963</v>
      </c>
      <c r="C973" s="3" t="s">
        <v>1964</v>
      </c>
      <c r="D973">
        <v>88400</v>
      </c>
      <c r="E973">
        <v>121138</v>
      </c>
      <c r="F973" s="4" t="s">
        <v>20</v>
      </c>
      <c r="G973" s="4">
        <f>ROUND((E973/D973*100),0)</f>
        <v>137</v>
      </c>
      <c r="H973">
        <v>1573</v>
      </c>
      <c r="I973">
        <f>IF(G973=0,0,ROUND((E973/H973),2))</f>
        <v>77.010000000000005</v>
      </c>
      <c r="J973" t="s">
        <v>21</v>
      </c>
      <c r="K973" t="s">
        <v>22</v>
      </c>
      <c r="L973">
        <v>1333688400</v>
      </c>
      <c r="M973" s="8">
        <f>(((L973/60)/60)/124) + DATE(1970,1,1)</f>
        <v>28556.653225806451</v>
      </c>
      <c r="N973">
        <v>1336885200</v>
      </c>
      <c r="O973" s="8">
        <f>(((N973/60)/60)/124) + DATE(1970,1,1)</f>
        <v>28563.81451612903</v>
      </c>
      <c r="P973" t="b">
        <v>0</v>
      </c>
      <c r="Q973" t="b">
        <v>0</v>
      </c>
      <c r="R973" t="s">
        <v>319</v>
      </c>
      <c r="S973" t="s">
        <v>2035</v>
      </c>
      <c r="T973" t="s">
        <v>2062</v>
      </c>
    </row>
    <row r="974" spans="1:20" ht="31.2" x14ac:dyDescent="0.3">
      <c r="A974">
        <v>968</v>
      </c>
      <c r="B974" t="s">
        <v>1965</v>
      </c>
      <c r="C974" s="3" t="s">
        <v>1966</v>
      </c>
      <c r="D974">
        <v>2400</v>
      </c>
      <c r="E974">
        <v>8117</v>
      </c>
      <c r="F974" s="4" t="s">
        <v>20</v>
      </c>
      <c r="G974" s="4">
        <f>ROUND((E974/D974*100),0)</f>
        <v>338</v>
      </c>
      <c r="H974">
        <v>114</v>
      </c>
      <c r="I974">
        <f>IF(G974=0,0,ROUND((E974/H974),2))</f>
        <v>71.2</v>
      </c>
      <c r="J974" t="s">
        <v>21</v>
      </c>
      <c r="K974" t="s">
        <v>22</v>
      </c>
      <c r="L974">
        <v>1293861600</v>
      </c>
      <c r="M974" s="8">
        <f>(((L974/60)/60)/124) + DATE(1970,1,1)</f>
        <v>28467.43548387097</v>
      </c>
      <c r="N974">
        <v>1295157600</v>
      </c>
      <c r="O974" s="8">
        <f>(((N974/60)/60)/124) + DATE(1970,1,1)</f>
        <v>28470.33870967742</v>
      </c>
      <c r="P974" t="b">
        <v>0</v>
      </c>
      <c r="Q974" t="b">
        <v>0</v>
      </c>
      <c r="R974" t="s">
        <v>17</v>
      </c>
      <c r="S974" t="s">
        <v>2033</v>
      </c>
      <c r="T974" t="s">
        <v>2034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 t="s">
        <v>14</v>
      </c>
      <c r="G975" s="4">
        <f>ROUND((E975/D975*100),0)</f>
        <v>22</v>
      </c>
      <c r="H975">
        <v>252</v>
      </c>
      <c r="I975">
        <f>IF(G975=0,0,ROUND((E975/H975),2))</f>
        <v>103.87</v>
      </c>
      <c r="J975" t="s">
        <v>21</v>
      </c>
      <c r="K975" t="s">
        <v>22</v>
      </c>
      <c r="L975">
        <v>1291960800</v>
      </c>
      <c r="M975" s="8">
        <f>(((L975/60)/60)/124) + DATE(1970,1,1)</f>
        <v>28463.177419354837</v>
      </c>
      <c r="N975">
        <v>1292133600</v>
      </c>
      <c r="O975" s="8">
        <f>(((N975/60)/60)/124) + DATE(1970,1,1)</f>
        <v>28463.56451612903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969</v>
      </c>
      <c r="B976" t="s">
        <v>1967</v>
      </c>
      <c r="C976" s="3" t="s">
        <v>1968</v>
      </c>
      <c r="D976">
        <v>7900</v>
      </c>
      <c r="E976">
        <v>8550</v>
      </c>
      <c r="F976" s="4" t="s">
        <v>20</v>
      </c>
      <c r="G976" s="4">
        <f>ROUND((E976/D976*100),0)</f>
        <v>108</v>
      </c>
      <c r="H976">
        <v>93</v>
      </c>
      <c r="I976">
        <f>IF(G976=0,0,ROUND((E976/H976),2))</f>
        <v>91.94</v>
      </c>
      <c r="J976" t="s">
        <v>21</v>
      </c>
      <c r="K976" t="s">
        <v>22</v>
      </c>
      <c r="L976">
        <v>1576994400</v>
      </c>
      <c r="M976" s="8">
        <f>(((L976/60)/60)/124) + DATE(1970,1,1)</f>
        <v>29101.693548387098</v>
      </c>
      <c r="N976">
        <v>1577599200</v>
      </c>
      <c r="O976" s="8">
        <f>(((N976/60)/60)/124) + DATE(1970,1,1)</f>
        <v>29103.048387096773</v>
      </c>
      <c r="P976" t="b">
        <v>0</v>
      </c>
      <c r="Q976" t="b">
        <v>0</v>
      </c>
      <c r="R976" t="s">
        <v>33</v>
      </c>
      <c r="S976" t="s">
        <v>2039</v>
      </c>
      <c r="T976" t="s">
        <v>2040</v>
      </c>
    </row>
    <row r="977" spans="1:20" x14ac:dyDescent="0.3">
      <c r="A977">
        <v>977</v>
      </c>
      <c r="B977" t="s">
        <v>1258</v>
      </c>
      <c r="C977" s="3" t="s">
        <v>1983</v>
      </c>
      <c r="D977">
        <v>7000</v>
      </c>
      <c r="E977">
        <v>5177</v>
      </c>
      <c r="F977" s="4" t="s">
        <v>14</v>
      </c>
      <c r="G977" s="4">
        <f>ROUND((E977/D977*100),0)</f>
        <v>74</v>
      </c>
      <c r="H977">
        <v>67</v>
      </c>
      <c r="I977">
        <f>IF(G977=0,0,ROUND((E977/H977),2))</f>
        <v>77.27</v>
      </c>
      <c r="J977" t="s">
        <v>21</v>
      </c>
      <c r="K977" t="s">
        <v>22</v>
      </c>
      <c r="L977">
        <v>1517983200</v>
      </c>
      <c r="M977" s="8">
        <f>(((L977/60)/60)/124) + DATE(1970,1,1)</f>
        <v>28969.5</v>
      </c>
      <c r="N977">
        <v>1520748000</v>
      </c>
      <c r="O977" s="8">
        <f>(((N977/60)/60)/124) + DATE(1970,1,1)</f>
        <v>28975.693548387098</v>
      </c>
      <c r="P977" t="b">
        <v>0</v>
      </c>
      <c r="Q977" t="b">
        <v>0</v>
      </c>
      <c r="R977" t="s">
        <v>17</v>
      </c>
      <c r="S977" t="s">
        <v>2033</v>
      </c>
      <c r="T977" t="s">
        <v>2034</v>
      </c>
    </row>
    <row r="978" spans="1:20" ht="31.2" x14ac:dyDescent="0.3">
      <c r="A978">
        <v>972</v>
      </c>
      <c r="B978" t="s">
        <v>1973</v>
      </c>
      <c r="C978" s="3" t="s">
        <v>1974</v>
      </c>
      <c r="D978">
        <v>42700</v>
      </c>
      <c r="E978">
        <v>97524</v>
      </c>
      <c r="F978" s="4" t="s">
        <v>20</v>
      </c>
      <c r="G978" s="4">
        <f>ROUND((E978/D978*100),0)</f>
        <v>228</v>
      </c>
      <c r="H978">
        <v>1681</v>
      </c>
      <c r="I978">
        <f>IF(G978=0,0,ROUND((E978/H978),2))</f>
        <v>58.02</v>
      </c>
      <c r="J978" t="s">
        <v>21</v>
      </c>
      <c r="K978" t="s">
        <v>22</v>
      </c>
      <c r="L978">
        <v>1401685200</v>
      </c>
      <c r="M978" s="8">
        <f>(((L978/60)/60)/124) + DATE(1970,1,1)</f>
        <v>28708.975806451614</v>
      </c>
      <c r="N978">
        <v>1402462800</v>
      </c>
      <c r="O978" s="8">
        <f>(((N978/60)/60)/124) + DATE(1970,1,1)</f>
        <v>28710.717741935485</v>
      </c>
      <c r="P978" t="b">
        <v>0</v>
      </c>
      <c r="Q978" t="b">
        <v>1</v>
      </c>
      <c r="R978" t="s">
        <v>28</v>
      </c>
      <c r="S978" t="s">
        <v>2037</v>
      </c>
      <c r="T978" t="s">
        <v>2038</v>
      </c>
    </row>
    <row r="979" spans="1:20" x14ac:dyDescent="0.3">
      <c r="A979">
        <v>974</v>
      </c>
      <c r="B979" t="s">
        <v>1977</v>
      </c>
      <c r="C979" s="3" t="s">
        <v>1978</v>
      </c>
      <c r="D979">
        <v>800</v>
      </c>
      <c r="E979">
        <v>2991</v>
      </c>
      <c r="F979" s="4" t="s">
        <v>20</v>
      </c>
      <c r="G979" s="4">
        <f>ROUND((E979/D979*100),0)</f>
        <v>374</v>
      </c>
      <c r="H979">
        <v>32</v>
      </c>
      <c r="I979">
        <f>IF(G979=0,0,ROUND((E979/H979),2))</f>
        <v>93.47</v>
      </c>
      <c r="J979" t="s">
        <v>21</v>
      </c>
      <c r="K979" t="s">
        <v>22</v>
      </c>
      <c r="L979">
        <v>1368853200</v>
      </c>
      <c r="M979" s="8">
        <f>(((L979/60)/60)/124) + DATE(1970,1,1)</f>
        <v>28635.427419354837</v>
      </c>
      <c r="N979">
        <v>1368939600</v>
      </c>
      <c r="O979" s="8">
        <f>(((N979/60)/60)/124) + DATE(1970,1,1)</f>
        <v>28635.620967741936</v>
      </c>
      <c r="P979" t="b">
        <v>0</v>
      </c>
      <c r="Q979" t="b">
        <v>0</v>
      </c>
      <c r="R979" t="s">
        <v>60</v>
      </c>
      <c r="S979" t="s">
        <v>2035</v>
      </c>
      <c r="T979" t="s">
        <v>2045</v>
      </c>
    </row>
    <row r="980" spans="1:20" x14ac:dyDescent="0.3">
      <c r="A980">
        <v>975</v>
      </c>
      <c r="B980" t="s">
        <v>1979</v>
      </c>
      <c r="C980" s="3" t="s">
        <v>1980</v>
      </c>
      <c r="D980">
        <v>5400</v>
      </c>
      <c r="E980">
        <v>8366</v>
      </c>
      <c r="F980" s="4" t="s">
        <v>20</v>
      </c>
      <c r="G980" s="4">
        <f>ROUND((E980/D980*100),0)</f>
        <v>155</v>
      </c>
      <c r="H980">
        <v>135</v>
      </c>
      <c r="I980">
        <f>IF(G980=0,0,ROUND((E980/H980),2))</f>
        <v>61.97</v>
      </c>
      <c r="J980" t="s">
        <v>21</v>
      </c>
      <c r="K980" t="s">
        <v>22</v>
      </c>
      <c r="L980">
        <v>1448776800</v>
      </c>
      <c r="M980" s="8">
        <f>(((L980/60)/60)/124) + DATE(1970,1,1)</f>
        <v>28814.467741935485</v>
      </c>
      <c r="N980">
        <v>1452146400</v>
      </c>
      <c r="O980" s="8">
        <f>(((N980/60)/60)/124) + DATE(1970,1,1)</f>
        <v>28822.016129032258</v>
      </c>
      <c r="P980" t="b">
        <v>0</v>
      </c>
      <c r="Q980" t="b">
        <v>1</v>
      </c>
      <c r="R980" t="s">
        <v>33</v>
      </c>
      <c r="S980" t="s">
        <v>2039</v>
      </c>
      <c r="T980" t="s">
        <v>2040</v>
      </c>
    </row>
    <row r="981" spans="1:20" x14ac:dyDescent="0.3">
      <c r="A981">
        <v>980</v>
      </c>
      <c r="B981" t="s">
        <v>1988</v>
      </c>
      <c r="C981" s="3" t="s">
        <v>1989</v>
      </c>
      <c r="D981">
        <v>195200</v>
      </c>
      <c r="E981">
        <v>78630</v>
      </c>
      <c r="F981" s="4" t="s">
        <v>14</v>
      </c>
      <c r="G981" s="4">
        <f>ROUND((E981/D981*100),0)</f>
        <v>40</v>
      </c>
      <c r="H981">
        <v>742</v>
      </c>
      <c r="I981">
        <f>IF(G981=0,0,ROUND((E981/H981),2))</f>
        <v>105.97</v>
      </c>
      <c r="J981" t="s">
        <v>21</v>
      </c>
      <c r="K981" t="s">
        <v>22</v>
      </c>
      <c r="L981">
        <v>1446181200</v>
      </c>
      <c r="M981" s="8">
        <f>(((L981/60)/60)/124) + DATE(1970,1,1)</f>
        <v>28808.653225806451</v>
      </c>
      <c r="N981">
        <v>1446616800</v>
      </c>
      <c r="O981" s="8">
        <f>(((N981/60)/60)/124) + DATE(1970,1,1)</f>
        <v>28809.629032258064</v>
      </c>
      <c r="P981" t="b">
        <v>1</v>
      </c>
      <c r="Q981" t="b">
        <v>0</v>
      </c>
      <c r="R981" t="s">
        <v>68</v>
      </c>
      <c r="S981" t="s">
        <v>2047</v>
      </c>
      <c r="T981" t="s">
        <v>2048</v>
      </c>
    </row>
    <row r="982" spans="1:20" ht="31.2" x14ac:dyDescent="0.3">
      <c r="A982">
        <v>976</v>
      </c>
      <c r="B982" t="s">
        <v>1981</v>
      </c>
      <c r="C982" s="3" t="s">
        <v>1982</v>
      </c>
      <c r="D982">
        <v>4000</v>
      </c>
      <c r="E982">
        <v>12886</v>
      </c>
      <c r="F982" s="4" t="s">
        <v>20</v>
      </c>
      <c r="G982" s="4">
        <f>ROUND((E982/D982*100),0)</f>
        <v>322</v>
      </c>
      <c r="H982">
        <v>140</v>
      </c>
      <c r="I982">
        <f>IF(G982=0,0,ROUND((E982/H982),2))</f>
        <v>92.04</v>
      </c>
      <c r="J982" t="s">
        <v>21</v>
      </c>
      <c r="K982" t="s">
        <v>22</v>
      </c>
      <c r="L982">
        <v>1296194400</v>
      </c>
      <c r="M982" s="8">
        <f>(((L982/60)/60)/124) + DATE(1970,1,1)</f>
        <v>28472.66129032258</v>
      </c>
      <c r="N982">
        <v>1296712800</v>
      </c>
      <c r="O982" s="8">
        <f>(((N982/60)/60)/124) + DATE(1970,1,1)</f>
        <v>28473.822580645163</v>
      </c>
      <c r="P982" t="b">
        <v>0</v>
      </c>
      <c r="Q982" t="b">
        <v>1</v>
      </c>
      <c r="R982" t="s">
        <v>33</v>
      </c>
      <c r="S982" t="s">
        <v>2039</v>
      </c>
      <c r="T982" t="s">
        <v>2040</v>
      </c>
    </row>
    <row r="983" spans="1:20" x14ac:dyDescent="0.3">
      <c r="A983">
        <v>982</v>
      </c>
      <c r="B983" t="s">
        <v>1992</v>
      </c>
      <c r="C983" s="3" t="s">
        <v>1993</v>
      </c>
      <c r="D983">
        <v>7200</v>
      </c>
      <c r="E983">
        <v>6115</v>
      </c>
      <c r="F983" s="4" t="s">
        <v>14</v>
      </c>
      <c r="G983" s="4">
        <f>ROUND((E983/D983*100),0)</f>
        <v>85</v>
      </c>
      <c r="H983">
        <v>75</v>
      </c>
      <c r="I983">
        <f>IF(G983=0,0,ROUND((E983/H983),2))</f>
        <v>81.53</v>
      </c>
      <c r="J983" t="s">
        <v>21</v>
      </c>
      <c r="K983" t="s">
        <v>22</v>
      </c>
      <c r="L983">
        <v>1311051600</v>
      </c>
      <c r="M983" s="8">
        <f>(((L983/60)/60)/124) + DATE(1970,1,1)</f>
        <v>28505.943548387098</v>
      </c>
      <c r="N983">
        <v>1311224400</v>
      </c>
      <c r="O983" s="8">
        <f>(((N983/60)/60)/124) + DATE(1970,1,1)</f>
        <v>28506.330645161292</v>
      </c>
      <c r="P983" t="b">
        <v>0</v>
      </c>
      <c r="Q983" t="b">
        <v>1</v>
      </c>
      <c r="R983" t="s">
        <v>42</v>
      </c>
      <c r="S983" t="s">
        <v>2041</v>
      </c>
      <c r="T983" t="s">
        <v>2042</v>
      </c>
    </row>
    <row r="984" spans="1:20" x14ac:dyDescent="0.3">
      <c r="A984">
        <v>985</v>
      </c>
      <c r="B984" t="s">
        <v>1998</v>
      </c>
      <c r="C984" s="3" t="s">
        <v>1999</v>
      </c>
      <c r="D984">
        <v>170600</v>
      </c>
      <c r="E984">
        <v>114523</v>
      </c>
      <c r="F984" s="4" t="s">
        <v>14</v>
      </c>
      <c r="G984" s="4">
        <f>ROUND((E984/D984*100),0)</f>
        <v>67</v>
      </c>
      <c r="H984">
        <v>4405</v>
      </c>
      <c r="I984">
        <f>IF(G984=0,0,ROUND((E984/H984),2))</f>
        <v>26</v>
      </c>
      <c r="J984" t="s">
        <v>21</v>
      </c>
      <c r="K984" t="s">
        <v>22</v>
      </c>
      <c r="L984">
        <v>1386309600</v>
      </c>
      <c r="M984" s="8">
        <f>(((L984/60)/60)/124) + DATE(1970,1,1)</f>
        <v>28674.532258064515</v>
      </c>
      <c r="N984">
        <v>1388556000</v>
      </c>
      <c r="O984" s="8">
        <f>(((N984/60)/60)/124) + DATE(1970,1,1)</f>
        <v>28679.56451612903</v>
      </c>
      <c r="P984" t="b">
        <v>0</v>
      </c>
      <c r="Q984" t="b">
        <v>1</v>
      </c>
      <c r="R984" t="s">
        <v>23</v>
      </c>
      <c r="S984" t="s">
        <v>2035</v>
      </c>
      <c r="T984" t="s">
        <v>2036</v>
      </c>
    </row>
    <row r="985" spans="1:20" x14ac:dyDescent="0.3">
      <c r="A985">
        <v>978</v>
      </c>
      <c r="B985" t="s">
        <v>1984</v>
      </c>
      <c r="C985" s="3" t="s">
        <v>1985</v>
      </c>
      <c r="D985">
        <v>1000</v>
      </c>
      <c r="E985">
        <v>8641</v>
      </c>
      <c r="F985" s="4" t="s">
        <v>20</v>
      </c>
      <c r="G985" s="4">
        <f>ROUND((E985/D985*100),0)</f>
        <v>864</v>
      </c>
      <c r="H985">
        <v>92</v>
      </c>
      <c r="I985">
        <f>IF(G985=0,0,ROUND((E985/H985),2))</f>
        <v>93.92</v>
      </c>
      <c r="J985" t="s">
        <v>21</v>
      </c>
      <c r="K985" t="s">
        <v>22</v>
      </c>
      <c r="L985">
        <v>1478930400</v>
      </c>
      <c r="M985" s="8">
        <f>(((L985/60)/60)/124) + DATE(1970,1,1)</f>
        <v>28882.016129032258</v>
      </c>
      <c r="N985">
        <v>1480831200</v>
      </c>
      <c r="O985" s="8">
        <f>(((N985/60)/60)/124) + DATE(1970,1,1)</f>
        <v>28886.274193548386</v>
      </c>
      <c r="P985" t="b">
        <v>0</v>
      </c>
      <c r="Q985" t="b">
        <v>0</v>
      </c>
      <c r="R985" t="s">
        <v>89</v>
      </c>
      <c r="S985" t="s">
        <v>2050</v>
      </c>
      <c r="T985" t="s">
        <v>2051</v>
      </c>
    </row>
    <row r="986" spans="1:20" x14ac:dyDescent="0.3">
      <c r="A986">
        <v>979</v>
      </c>
      <c r="B986" t="s">
        <v>1986</v>
      </c>
      <c r="C986" s="3" t="s">
        <v>1987</v>
      </c>
      <c r="D986">
        <v>60200</v>
      </c>
      <c r="E986">
        <v>86244</v>
      </c>
      <c r="F986" s="4" t="s">
        <v>20</v>
      </c>
      <c r="G986" s="4">
        <f>ROUND((E986/D986*100),0)</f>
        <v>143</v>
      </c>
      <c r="H986">
        <v>1015</v>
      </c>
      <c r="I986">
        <f>IF(G986=0,0,ROUND((E986/H986),2))</f>
        <v>84.97</v>
      </c>
      <c r="J986" t="s">
        <v>40</v>
      </c>
      <c r="K986" t="s">
        <v>41</v>
      </c>
      <c r="L986">
        <v>1426395600</v>
      </c>
      <c r="M986" s="8">
        <f>(((L986/60)/60)/124) + DATE(1970,1,1)</f>
        <v>28764.330645161292</v>
      </c>
      <c r="N986">
        <v>1426914000</v>
      </c>
      <c r="O986" s="8">
        <f>(((N986/60)/60)/124) + DATE(1970,1,1)</f>
        <v>28765.491935483871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981</v>
      </c>
      <c r="B987" t="s">
        <v>1990</v>
      </c>
      <c r="C987" s="3" t="s">
        <v>1991</v>
      </c>
      <c r="D987">
        <v>6700</v>
      </c>
      <c r="E987">
        <v>11941</v>
      </c>
      <c r="F987" s="4" t="s">
        <v>20</v>
      </c>
      <c r="G987" s="4">
        <f>ROUND((E987/D987*100),0)</f>
        <v>178</v>
      </c>
      <c r="H987">
        <v>323</v>
      </c>
      <c r="I987">
        <f>IF(G987=0,0,ROUND((E987/H987),2))</f>
        <v>36.97</v>
      </c>
      <c r="J987" t="s">
        <v>21</v>
      </c>
      <c r="K987" t="s">
        <v>22</v>
      </c>
      <c r="L987">
        <v>1514181600</v>
      </c>
      <c r="M987" s="8">
        <f>(((L987/60)/60)/124) + DATE(1970,1,1)</f>
        <v>28960.983870967742</v>
      </c>
      <c r="N987">
        <v>1517032800</v>
      </c>
      <c r="O987" s="8">
        <f>(((N987/60)/60)/124) + DATE(1970,1,1)</f>
        <v>28967.370967741936</v>
      </c>
      <c r="P987" t="b">
        <v>0</v>
      </c>
      <c r="Q987" t="b">
        <v>0</v>
      </c>
      <c r="R987" t="s">
        <v>28</v>
      </c>
      <c r="S987" t="s">
        <v>2037</v>
      </c>
      <c r="T987" t="s">
        <v>2038</v>
      </c>
    </row>
    <row r="988" spans="1:20" x14ac:dyDescent="0.3">
      <c r="A988">
        <v>983</v>
      </c>
      <c r="B988" t="s">
        <v>1994</v>
      </c>
      <c r="C988" s="3" t="s">
        <v>1995</v>
      </c>
      <c r="D988">
        <v>129100</v>
      </c>
      <c r="E988">
        <v>188404</v>
      </c>
      <c r="F988" s="4" t="s">
        <v>20</v>
      </c>
      <c r="G988" s="4">
        <f>ROUND((E988/D988*100),0)</f>
        <v>146</v>
      </c>
      <c r="H988">
        <v>2326</v>
      </c>
      <c r="I988">
        <f>IF(G988=0,0,ROUND((E988/H988),2))</f>
        <v>81</v>
      </c>
      <c r="J988" t="s">
        <v>21</v>
      </c>
      <c r="K988" t="s">
        <v>22</v>
      </c>
      <c r="L988">
        <v>1564894800</v>
      </c>
      <c r="M988" s="8">
        <f>(((L988/60)/60)/124) + DATE(1970,1,1)</f>
        <v>29074.58870967742</v>
      </c>
      <c r="N988">
        <v>1566190800</v>
      </c>
      <c r="O988" s="8">
        <f>(((N988/60)/60)/124) + DATE(1970,1,1)</f>
        <v>29077.491935483871</v>
      </c>
      <c r="P988" t="b">
        <v>0</v>
      </c>
      <c r="Q988" t="b">
        <v>0</v>
      </c>
      <c r="R988" t="s">
        <v>42</v>
      </c>
      <c r="S988" t="s">
        <v>2041</v>
      </c>
      <c r="T988" t="s">
        <v>2042</v>
      </c>
    </row>
    <row r="989" spans="1:20" ht="31.2" x14ac:dyDescent="0.3">
      <c r="A989">
        <v>986</v>
      </c>
      <c r="B989" t="s">
        <v>2000</v>
      </c>
      <c r="C989" s="3" t="s">
        <v>2001</v>
      </c>
      <c r="D989">
        <v>7800</v>
      </c>
      <c r="E989">
        <v>3144</v>
      </c>
      <c r="F989" s="4" t="s">
        <v>14</v>
      </c>
      <c r="G989" s="4">
        <f>ROUND((E989/D989*100),0)</f>
        <v>40</v>
      </c>
      <c r="H989">
        <v>92</v>
      </c>
      <c r="I989">
        <f>IF(G989=0,0,ROUND((E989/H989),2))</f>
        <v>34.17</v>
      </c>
      <c r="J989" t="s">
        <v>21</v>
      </c>
      <c r="K989" t="s">
        <v>22</v>
      </c>
      <c r="L989">
        <v>1301979600</v>
      </c>
      <c r="M989" s="8">
        <f>(((L989/60)/60)/124) + DATE(1970,1,1)</f>
        <v>28485.620967741936</v>
      </c>
      <c r="N989">
        <v>1303189200</v>
      </c>
      <c r="O989" s="8">
        <f>(((N989/60)/60)/124) + DATE(1970,1,1)</f>
        <v>28488.330645161292</v>
      </c>
      <c r="P989" t="b">
        <v>0</v>
      </c>
      <c r="Q989" t="b">
        <v>0</v>
      </c>
      <c r="R989" t="s">
        <v>23</v>
      </c>
      <c r="S989" t="s">
        <v>2035</v>
      </c>
      <c r="T989" t="s">
        <v>2036</v>
      </c>
    </row>
    <row r="990" spans="1:20" ht="31.2" x14ac:dyDescent="0.3">
      <c r="A990">
        <v>984</v>
      </c>
      <c r="B990" t="s">
        <v>1996</v>
      </c>
      <c r="C990" s="3" t="s">
        <v>1997</v>
      </c>
      <c r="D990">
        <v>6500</v>
      </c>
      <c r="E990">
        <v>9910</v>
      </c>
      <c r="F990" s="4" t="s">
        <v>20</v>
      </c>
      <c r="G990" s="4">
        <f>ROUND((E990/D990*100),0)</f>
        <v>152</v>
      </c>
      <c r="H990">
        <v>381</v>
      </c>
      <c r="I990">
        <f>IF(G990=0,0,ROUND((E990/H990),2))</f>
        <v>26.01</v>
      </c>
      <c r="J990" t="s">
        <v>21</v>
      </c>
      <c r="K990" t="s">
        <v>22</v>
      </c>
      <c r="L990">
        <v>1567918800</v>
      </c>
      <c r="M990" s="8">
        <f>(((L990/60)/60)/124) + DATE(1970,1,1)</f>
        <v>29081.362903225807</v>
      </c>
      <c r="N990">
        <v>1570165200</v>
      </c>
      <c r="O990" s="8">
        <f>(((N990/60)/60)/124) + DATE(1970,1,1)</f>
        <v>29086.395161290322</v>
      </c>
      <c r="P990" t="b">
        <v>0</v>
      </c>
      <c r="Q990" t="b">
        <v>0</v>
      </c>
      <c r="R990" t="s">
        <v>33</v>
      </c>
      <c r="S990" t="s">
        <v>2039</v>
      </c>
      <c r="T990" t="s">
        <v>2040</v>
      </c>
    </row>
    <row r="991" spans="1:20" x14ac:dyDescent="0.3">
      <c r="A991">
        <v>988</v>
      </c>
      <c r="B991" t="s">
        <v>2004</v>
      </c>
      <c r="C991" s="3" t="s">
        <v>2005</v>
      </c>
      <c r="D991">
        <v>9400</v>
      </c>
      <c r="E991">
        <v>4899</v>
      </c>
      <c r="F991" s="4" t="s">
        <v>14</v>
      </c>
      <c r="G991" s="4">
        <f>ROUND((E991/D991*100),0)</f>
        <v>52</v>
      </c>
      <c r="H991">
        <v>64</v>
      </c>
      <c r="I991">
        <f>IF(G991=0,0,ROUND((E991/H991),2))</f>
        <v>76.55</v>
      </c>
      <c r="J991" t="s">
        <v>21</v>
      </c>
      <c r="K991" t="s">
        <v>22</v>
      </c>
      <c r="L991">
        <v>1478930400</v>
      </c>
      <c r="M991" s="8">
        <f>(((L991/60)/60)/124) + DATE(1970,1,1)</f>
        <v>28882.016129032258</v>
      </c>
      <c r="N991">
        <v>1480744800</v>
      </c>
      <c r="O991" s="8">
        <f>(((N991/60)/60)/124) + DATE(1970,1,1)</f>
        <v>28886.080645161292</v>
      </c>
      <c r="P991" t="b">
        <v>0</v>
      </c>
      <c r="Q991" t="b">
        <v>0</v>
      </c>
      <c r="R991" t="s">
        <v>133</v>
      </c>
      <c r="S991" t="s">
        <v>2047</v>
      </c>
      <c r="T991" t="s">
        <v>2056</v>
      </c>
    </row>
    <row r="992" spans="1:20" x14ac:dyDescent="0.3">
      <c r="A992">
        <v>666</v>
      </c>
      <c r="B992" t="s">
        <v>1373</v>
      </c>
      <c r="C992" s="3" t="s">
        <v>1374</v>
      </c>
      <c r="D992">
        <v>3100</v>
      </c>
      <c r="E992">
        <v>1985</v>
      </c>
      <c r="F992" s="4" t="s">
        <v>74</v>
      </c>
      <c r="G992" s="4">
        <f>ROUND((E992/D992*100),0)</f>
        <v>64</v>
      </c>
      <c r="H992">
        <v>25</v>
      </c>
      <c r="I992">
        <f>IF(G992=0,0,ROUND((E992/H992),2))</f>
        <v>79.400000000000006</v>
      </c>
      <c r="J992" t="s">
        <v>21</v>
      </c>
      <c r="K992" t="s">
        <v>22</v>
      </c>
      <c r="L992">
        <v>1377838800</v>
      </c>
      <c r="M992" s="8">
        <f>(((L992/60)/60)/124) + DATE(1970,1,1)</f>
        <v>28655.556451612902</v>
      </c>
      <c r="N992">
        <v>1378357200</v>
      </c>
      <c r="O992" s="8">
        <f>(((N992/60)/60)/124) + DATE(1970,1,1)</f>
        <v>28656.717741935485</v>
      </c>
      <c r="P992" t="b">
        <v>0</v>
      </c>
      <c r="Q992" t="b">
        <v>1</v>
      </c>
      <c r="R992" t="s">
        <v>33</v>
      </c>
      <c r="S992" t="s">
        <v>2039</v>
      </c>
      <c r="T992" t="s">
        <v>2040</v>
      </c>
    </row>
    <row r="993" spans="1:20" x14ac:dyDescent="0.3">
      <c r="A993">
        <v>987</v>
      </c>
      <c r="B993" t="s">
        <v>2002</v>
      </c>
      <c r="C993" s="3" t="s">
        <v>2003</v>
      </c>
      <c r="D993">
        <v>6200</v>
      </c>
      <c r="E993">
        <v>13441</v>
      </c>
      <c r="F993" s="4" t="s">
        <v>20</v>
      </c>
      <c r="G993" s="4">
        <f>ROUND((E993/D993*100),0)</f>
        <v>217</v>
      </c>
      <c r="H993">
        <v>480</v>
      </c>
      <c r="I993">
        <f>IF(G993=0,0,ROUND((E993/H993),2))</f>
        <v>28</v>
      </c>
      <c r="J993" t="s">
        <v>21</v>
      </c>
      <c r="K993" t="s">
        <v>22</v>
      </c>
      <c r="L993">
        <v>1493269200</v>
      </c>
      <c r="M993" s="8">
        <f>(((L993/60)/60)/124) + DATE(1970,1,1)</f>
        <v>28914.137096774193</v>
      </c>
      <c r="N993">
        <v>1494478800</v>
      </c>
      <c r="O993" s="8">
        <f>(((N993/60)/60)/124) + DATE(1970,1,1)</f>
        <v>28916.846774193549</v>
      </c>
      <c r="P993" t="b">
        <v>0</v>
      </c>
      <c r="Q993" t="b">
        <v>0</v>
      </c>
      <c r="R993" t="s">
        <v>42</v>
      </c>
      <c r="S993" t="s">
        <v>2041</v>
      </c>
      <c r="T993" t="s">
        <v>2042</v>
      </c>
    </row>
    <row r="994" spans="1:20" x14ac:dyDescent="0.3">
      <c r="A994">
        <v>989</v>
      </c>
      <c r="B994" t="s">
        <v>2006</v>
      </c>
      <c r="C994" s="3" t="s">
        <v>2007</v>
      </c>
      <c r="D994">
        <v>2400</v>
      </c>
      <c r="E994">
        <v>11990</v>
      </c>
      <c r="F994" s="4" t="s">
        <v>20</v>
      </c>
      <c r="G994" s="4">
        <f>ROUND((E994/D994*100),0)</f>
        <v>500</v>
      </c>
      <c r="H994">
        <v>226</v>
      </c>
      <c r="I994">
        <f>IF(G994=0,0,ROUND((E994/H994),2))</f>
        <v>53.05</v>
      </c>
      <c r="J994" t="s">
        <v>21</v>
      </c>
      <c r="K994" t="s">
        <v>22</v>
      </c>
      <c r="L994">
        <v>1555390800</v>
      </c>
      <c r="M994" s="8">
        <f>(((L994/60)/60)/124) + DATE(1970,1,1)</f>
        <v>29053.298387096773</v>
      </c>
      <c r="N994">
        <v>1555822800</v>
      </c>
      <c r="O994" s="8">
        <f>(((N994/60)/60)/124) + DATE(1970,1,1)</f>
        <v>29054.266129032258</v>
      </c>
      <c r="P994" t="b">
        <v>0</v>
      </c>
      <c r="Q994" t="b">
        <v>0</v>
      </c>
      <c r="R994" t="s">
        <v>206</v>
      </c>
      <c r="S994" t="s">
        <v>2047</v>
      </c>
      <c r="T994" t="s">
        <v>2059</v>
      </c>
    </row>
    <row r="995" spans="1:20" x14ac:dyDescent="0.3">
      <c r="A995">
        <v>991</v>
      </c>
      <c r="B995" t="s">
        <v>1080</v>
      </c>
      <c r="C995" s="3" t="s">
        <v>2010</v>
      </c>
      <c r="D995">
        <v>9800</v>
      </c>
      <c r="E995">
        <v>11091</v>
      </c>
      <c r="F995" s="4" t="s">
        <v>20</v>
      </c>
      <c r="G995" s="4">
        <f>ROUND((E995/D995*100),0)</f>
        <v>113</v>
      </c>
      <c r="H995">
        <v>241</v>
      </c>
      <c r="I995">
        <f>IF(G995=0,0,ROUND((E995/H995),2))</f>
        <v>46.02</v>
      </c>
      <c r="J995" t="s">
        <v>21</v>
      </c>
      <c r="K995" t="s">
        <v>22</v>
      </c>
      <c r="L995">
        <v>1411621200</v>
      </c>
      <c r="M995" s="8">
        <f>(((L995/60)/60)/124) + DATE(1970,1,1)</f>
        <v>28731.233870967742</v>
      </c>
      <c r="N995">
        <v>1411966800</v>
      </c>
      <c r="O995" s="8">
        <f>(((N995/60)/60)/124) + DATE(1970,1,1)</f>
        <v>28732.008064516129</v>
      </c>
      <c r="P995" t="b">
        <v>0</v>
      </c>
      <c r="Q995" t="b">
        <v>1</v>
      </c>
      <c r="R995" t="s">
        <v>23</v>
      </c>
      <c r="S995" t="s">
        <v>2035</v>
      </c>
      <c r="T995" t="s">
        <v>2036</v>
      </c>
    </row>
    <row r="996" spans="1:20" x14ac:dyDescent="0.3">
      <c r="A996">
        <v>992</v>
      </c>
      <c r="B996" t="s">
        <v>2011</v>
      </c>
      <c r="C996" s="3" t="s">
        <v>2012</v>
      </c>
      <c r="D996">
        <v>3100</v>
      </c>
      <c r="E996">
        <v>13223</v>
      </c>
      <c r="F996" s="4" t="s">
        <v>20</v>
      </c>
      <c r="G996" s="4">
        <f>ROUND((E996/D996*100),0)</f>
        <v>427</v>
      </c>
      <c r="H996">
        <v>132</v>
      </c>
      <c r="I996">
        <f>IF(G996=0,0,ROUND((E996/H996),2))</f>
        <v>100.17</v>
      </c>
      <c r="J996" t="s">
        <v>21</v>
      </c>
      <c r="K996" t="s">
        <v>22</v>
      </c>
      <c r="L996">
        <v>1525669200</v>
      </c>
      <c r="M996" s="8">
        <f>(((L996/60)/60)/124) + DATE(1970,1,1)</f>
        <v>28986.717741935485</v>
      </c>
      <c r="N996">
        <v>1526878800</v>
      </c>
      <c r="O996" s="8">
        <f>(((N996/60)/60)/124) + DATE(1970,1,1)</f>
        <v>28989.427419354837</v>
      </c>
      <c r="P996" t="b">
        <v>0</v>
      </c>
      <c r="Q996" t="b">
        <v>1</v>
      </c>
      <c r="R996" t="s">
        <v>53</v>
      </c>
      <c r="S996" t="s">
        <v>2041</v>
      </c>
      <c r="T996" t="s">
        <v>2044</v>
      </c>
    </row>
    <row r="997" spans="1:20" x14ac:dyDescent="0.3">
      <c r="A997">
        <v>990</v>
      </c>
      <c r="B997" t="s">
        <v>2008</v>
      </c>
      <c r="C997" s="3" t="s">
        <v>2009</v>
      </c>
      <c r="D997">
        <v>7800</v>
      </c>
      <c r="E997">
        <v>6839</v>
      </c>
      <c r="F997" s="4" t="s">
        <v>14</v>
      </c>
      <c r="G997" s="4">
        <f>ROUND((E997/D997*100),0)</f>
        <v>88</v>
      </c>
      <c r="H997">
        <v>64</v>
      </c>
      <c r="I997">
        <f>IF(G997=0,0,ROUND((E997/H997),2))</f>
        <v>106.86</v>
      </c>
      <c r="J997" t="s">
        <v>21</v>
      </c>
      <c r="K997" t="s">
        <v>22</v>
      </c>
      <c r="L997">
        <v>1456984800</v>
      </c>
      <c r="M997" s="8">
        <f>(((L997/60)/60)/124) + DATE(1970,1,1)</f>
        <v>28832.854838709678</v>
      </c>
      <c r="N997">
        <v>1458882000</v>
      </c>
      <c r="O997" s="8">
        <f>(((N997/60)/60)/124) + DATE(1970,1,1)</f>
        <v>28837.104838709678</v>
      </c>
      <c r="P997" t="b">
        <v>0</v>
      </c>
      <c r="Q997" t="b">
        <v>1</v>
      </c>
      <c r="R997" t="s">
        <v>53</v>
      </c>
      <c r="S997" t="s">
        <v>2041</v>
      </c>
      <c r="T997" t="s">
        <v>2044</v>
      </c>
    </row>
    <row r="998" spans="1:20" x14ac:dyDescent="0.3">
      <c r="A998">
        <v>994</v>
      </c>
      <c r="B998" t="s">
        <v>2015</v>
      </c>
      <c r="C998" s="3" t="s">
        <v>2016</v>
      </c>
      <c r="D998">
        <v>141100</v>
      </c>
      <c r="E998">
        <v>74073</v>
      </c>
      <c r="F998" s="4" t="s">
        <v>14</v>
      </c>
      <c r="G998" s="4">
        <f>ROUND((E998/D998*100),0)</f>
        <v>52</v>
      </c>
      <c r="H998">
        <v>842</v>
      </c>
      <c r="I998">
        <f>IF(G998=0,0,ROUND((E998/H998),2))</f>
        <v>87.97</v>
      </c>
      <c r="J998" t="s">
        <v>21</v>
      </c>
      <c r="K998" t="s">
        <v>22</v>
      </c>
      <c r="L998">
        <v>1413522000</v>
      </c>
      <c r="M998" s="8">
        <f>(((L998/60)/60)/124) + DATE(1970,1,1)</f>
        <v>28735.491935483871</v>
      </c>
      <c r="N998">
        <v>1414040400</v>
      </c>
      <c r="O998" s="8">
        <f>(((N998/60)/60)/124) + DATE(1970,1,1)</f>
        <v>28736.653225806451</v>
      </c>
      <c r="P998" t="b">
        <v>0</v>
      </c>
      <c r="Q998" t="b">
        <v>1</v>
      </c>
      <c r="R998" t="s">
        <v>206</v>
      </c>
      <c r="S998" t="s">
        <v>2047</v>
      </c>
      <c r="T998" t="s">
        <v>2059</v>
      </c>
    </row>
    <row r="999" spans="1:20" ht="31.2" x14ac:dyDescent="0.3">
      <c r="A999">
        <v>996</v>
      </c>
      <c r="B999" t="s">
        <v>2019</v>
      </c>
      <c r="C999" s="3" t="s">
        <v>2020</v>
      </c>
      <c r="D999">
        <v>6600</v>
      </c>
      <c r="E999">
        <v>4814</v>
      </c>
      <c r="F999" s="4" t="s">
        <v>14</v>
      </c>
      <c r="G999" s="4">
        <f>ROUND((E999/D999*100),0)</f>
        <v>73</v>
      </c>
      <c r="H999">
        <v>112</v>
      </c>
      <c r="I999">
        <f>IF(G999=0,0,ROUND((E999/H999),2))</f>
        <v>42.98</v>
      </c>
      <c r="J999" t="s">
        <v>21</v>
      </c>
      <c r="K999" t="s">
        <v>22</v>
      </c>
      <c r="L999">
        <v>1357106400</v>
      </c>
      <c r="M999" s="8">
        <f>(((L999/60)/60)/124) + DATE(1970,1,1)</f>
        <v>28609.112903225807</v>
      </c>
      <c r="N999">
        <v>1359698400</v>
      </c>
      <c r="O999" s="8">
        <f>(((N999/60)/60)/124) + DATE(1970,1,1)</f>
        <v>28614.919354838708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995</v>
      </c>
      <c r="B1000" t="s">
        <v>2017</v>
      </c>
      <c r="C1000" s="3" t="s">
        <v>2018</v>
      </c>
      <c r="D1000">
        <v>97300</v>
      </c>
      <c r="E1000">
        <v>153216</v>
      </c>
      <c r="F1000" s="4" t="s">
        <v>20</v>
      </c>
      <c r="G1000" s="4">
        <f>ROUND((E1000/D1000*100),0)</f>
        <v>157</v>
      </c>
      <c r="H1000">
        <v>2043</v>
      </c>
      <c r="I1000">
        <f>IF(G1000=0,0,ROUND((E1000/H1000),2))</f>
        <v>75</v>
      </c>
      <c r="J1000" t="s">
        <v>21</v>
      </c>
      <c r="K1000" t="s">
        <v>22</v>
      </c>
      <c r="L1000">
        <v>1541307600</v>
      </c>
      <c r="M1000" s="8">
        <f>(((L1000/60)/60)/124) + DATE(1970,1,1)</f>
        <v>29021.75</v>
      </c>
      <c r="N1000">
        <v>1543816800</v>
      </c>
      <c r="O1000" s="8">
        <f>(((N1000/60)/60)/124) + DATE(1970,1,1)</f>
        <v>29027.370967741936</v>
      </c>
      <c r="P1000" t="b">
        <v>0</v>
      </c>
      <c r="Q1000" t="b">
        <v>1</v>
      </c>
      <c r="R1000" t="s">
        <v>17</v>
      </c>
      <c r="S1000" t="s">
        <v>2033</v>
      </c>
      <c r="T1000" t="s">
        <v>2034</v>
      </c>
    </row>
    <row r="1001" spans="1:20" x14ac:dyDescent="0.3">
      <c r="A1001">
        <v>998</v>
      </c>
      <c r="B1001" t="s">
        <v>2023</v>
      </c>
      <c r="C1001" s="3" t="s">
        <v>2024</v>
      </c>
      <c r="D1001">
        <v>66600</v>
      </c>
      <c r="E1001">
        <v>37823</v>
      </c>
      <c r="F1001" s="4" t="s">
        <v>14</v>
      </c>
      <c r="G1001" s="4">
        <f>ROUND((E1001/D1001*100),0)</f>
        <v>57</v>
      </c>
      <c r="H1001">
        <v>374</v>
      </c>
      <c r="I1001">
        <f>IF(G1001=0,0,ROUND((E1001/H1001),2))</f>
        <v>101.13</v>
      </c>
      <c r="J1001" t="s">
        <v>21</v>
      </c>
      <c r="K1001" t="s">
        <v>22</v>
      </c>
      <c r="L1001">
        <v>1265868000</v>
      </c>
      <c r="M1001" s="8">
        <f>(((L1001/60)/60)/124) + DATE(1970,1,1)</f>
        <v>28404.725806451614</v>
      </c>
      <c r="N1001">
        <v>1267077600</v>
      </c>
      <c r="O1001" s="8">
        <f>(((N1001/60)/60)/124) + DATE(1970,1,1)</f>
        <v>28407.43548387097</v>
      </c>
      <c r="P1001" t="b">
        <v>0</v>
      </c>
      <c r="Q1001" t="b">
        <v>1</v>
      </c>
      <c r="R1001" t="s">
        <v>60</v>
      </c>
      <c r="S1001" t="s">
        <v>2035</v>
      </c>
      <c r="T1001" t="s">
        <v>2045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1:G1048576">
    <cfRule type="colorScale" priority="1">
      <colorScale>
        <cfvo type="min"/>
        <cfvo type="num" val="100"/>
        <cfvo type="num" val="200"/>
        <color rgb="FFF8696B"/>
        <color rgb="FF92D050"/>
        <color rgb="FF00B0F0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775AB96-020A-4DE2-97A0-BBB2D374115E}">
            <xm:f>NOT(ISERROR(SEARCH($F$10,F1)))</xm:f>
            <xm:f>$F$10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14:cfRule type="containsText" priority="8" operator="containsText" id="{9AAB954D-B97C-4B08-A909-84C495BB738B}">
            <xm:f>NOT(ISERROR(SEARCH($F$20,F1)))</xm:f>
            <xm:f>$F$20</xm:f>
            <x14:dxf>
              <font>
                <color rgb="FFFFC000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6D0A3A46-37A3-47CB-8172-46941D421310}">
            <xm:f>NOT(ISERROR(SEARCH($F$3,F1)))</xm:f>
            <xm:f>$F$3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10" operator="containsText" id="{99520AFA-0ACF-4F69-A3D7-F1818C8EF6A1}">
            <xm:f>NOT(ISERROR(SEARCH($F$2,F1)))</xm:f>
            <xm:f>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F1:G1048576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F6C-9FDF-4D54-90E6-24BB45766DCE}">
  <sheetPr codeName="Sheet8"/>
  <dimension ref="A1:F884"/>
  <sheetViews>
    <sheetView workbookViewId="0">
      <selection activeCell="A3" sqref="A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2070</v>
      </c>
    </row>
    <row r="3" spans="1:6" x14ac:dyDescent="0.3">
      <c r="A3" s="6" t="s">
        <v>2069</v>
      </c>
      <c r="B3" s="6" t="s">
        <v>2066</v>
      </c>
    </row>
    <row r="4" spans="1:6" x14ac:dyDescent="0.3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>
        <v>1263016800</v>
      </c>
      <c r="E5">
        <v>1</v>
      </c>
      <c r="F5">
        <v>1</v>
      </c>
    </row>
    <row r="6" spans="1:6" x14ac:dyDescent="0.3">
      <c r="A6" s="7">
        <v>1263880800</v>
      </c>
      <c r="E6">
        <v>1</v>
      </c>
      <c r="F6">
        <v>1</v>
      </c>
    </row>
    <row r="7" spans="1:6" x14ac:dyDescent="0.3">
      <c r="A7" s="7">
        <v>1264399200</v>
      </c>
      <c r="C7">
        <v>2</v>
      </c>
      <c r="E7">
        <v>2</v>
      </c>
      <c r="F7">
        <v>4</v>
      </c>
    </row>
    <row r="8" spans="1:6" x14ac:dyDescent="0.3">
      <c r="A8" s="7">
        <v>1265349600</v>
      </c>
      <c r="C8">
        <v>1</v>
      </c>
      <c r="F8">
        <v>1</v>
      </c>
    </row>
    <row r="9" spans="1:6" x14ac:dyDescent="0.3">
      <c r="A9" s="7">
        <v>1265695200</v>
      </c>
      <c r="E9">
        <v>1</v>
      </c>
      <c r="F9">
        <v>1</v>
      </c>
    </row>
    <row r="10" spans="1:6" x14ac:dyDescent="0.3">
      <c r="A10" s="7">
        <v>1265868000</v>
      </c>
      <c r="C10">
        <v>1</v>
      </c>
      <c r="F10">
        <v>1</v>
      </c>
    </row>
    <row r="11" spans="1:6" x14ac:dyDescent="0.3">
      <c r="A11" s="7">
        <v>1266127200</v>
      </c>
      <c r="B11">
        <v>1</v>
      </c>
      <c r="F11">
        <v>1</v>
      </c>
    </row>
    <row r="12" spans="1:6" x14ac:dyDescent="0.3">
      <c r="A12" s="7">
        <v>1267250400</v>
      </c>
      <c r="B12">
        <v>1</v>
      </c>
      <c r="F12">
        <v>1</v>
      </c>
    </row>
    <row r="13" spans="1:6" x14ac:dyDescent="0.3">
      <c r="A13" s="7">
        <v>1267423200</v>
      </c>
      <c r="B13">
        <v>1</v>
      </c>
      <c r="F13">
        <v>1</v>
      </c>
    </row>
    <row r="14" spans="1:6" x14ac:dyDescent="0.3">
      <c r="A14" s="7">
        <v>1267682400</v>
      </c>
      <c r="E14">
        <v>1</v>
      </c>
      <c r="F14">
        <v>1</v>
      </c>
    </row>
    <row r="15" spans="1:6" x14ac:dyDescent="0.3">
      <c r="A15" s="7">
        <v>1268287200</v>
      </c>
      <c r="E15">
        <v>1</v>
      </c>
      <c r="F15">
        <v>1</v>
      </c>
    </row>
    <row r="16" spans="1:6" x14ac:dyDescent="0.3">
      <c r="A16" s="7">
        <v>1268715600</v>
      </c>
      <c r="E16">
        <v>1</v>
      </c>
      <c r="F16">
        <v>1</v>
      </c>
    </row>
    <row r="17" spans="1:6" x14ac:dyDescent="0.3">
      <c r="A17" s="7">
        <v>1268888400</v>
      </c>
      <c r="E17">
        <v>1</v>
      </c>
      <c r="F17">
        <v>1</v>
      </c>
    </row>
    <row r="18" spans="1:6" x14ac:dyDescent="0.3">
      <c r="A18" s="7">
        <v>1269147600</v>
      </c>
      <c r="E18">
        <v>1</v>
      </c>
      <c r="F18">
        <v>1</v>
      </c>
    </row>
    <row r="19" spans="1:6" x14ac:dyDescent="0.3">
      <c r="A19" s="7">
        <v>1269234000</v>
      </c>
      <c r="E19">
        <v>1</v>
      </c>
      <c r="F19">
        <v>1</v>
      </c>
    </row>
    <row r="20" spans="1:6" x14ac:dyDescent="0.3">
      <c r="A20" s="7">
        <v>1269493200</v>
      </c>
      <c r="C20">
        <v>3</v>
      </c>
      <c r="F20">
        <v>3</v>
      </c>
    </row>
    <row r="21" spans="1:6" x14ac:dyDescent="0.3">
      <c r="A21" s="7">
        <v>1269752400</v>
      </c>
      <c r="E21">
        <v>1</v>
      </c>
      <c r="F21">
        <v>1</v>
      </c>
    </row>
    <row r="22" spans="1:6" x14ac:dyDescent="0.3">
      <c r="A22" s="7">
        <v>1270702800</v>
      </c>
      <c r="E22">
        <v>1</v>
      </c>
      <c r="F22">
        <v>1</v>
      </c>
    </row>
    <row r="23" spans="1:6" x14ac:dyDescent="0.3">
      <c r="A23" s="7">
        <v>1270789200</v>
      </c>
      <c r="C23">
        <v>1</v>
      </c>
      <c r="F23">
        <v>1</v>
      </c>
    </row>
    <row r="24" spans="1:6" x14ac:dyDescent="0.3">
      <c r="A24" s="7">
        <v>1271307600</v>
      </c>
      <c r="E24">
        <v>1</v>
      </c>
      <c r="F24">
        <v>1</v>
      </c>
    </row>
    <row r="25" spans="1:6" x14ac:dyDescent="0.3">
      <c r="A25" s="7">
        <v>1271480400</v>
      </c>
      <c r="E25">
        <v>1</v>
      </c>
      <c r="F25">
        <v>1</v>
      </c>
    </row>
    <row r="26" spans="1:6" x14ac:dyDescent="0.3">
      <c r="A26" s="7">
        <v>1271739600</v>
      </c>
      <c r="C26">
        <v>1</v>
      </c>
      <c r="F26">
        <v>1</v>
      </c>
    </row>
    <row r="27" spans="1:6" x14ac:dyDescent="0.3">
      <c r="A27" s="7">
        <v>1271998800</v>
      </c>
      <c r="E27">
        <v>1</v>
      </c>
      <c r="F27">
        <v>1</v>
      </c>
    </row>
    <row r="28" spans="1:6" x14ac:dyDescent="0.3">
      <c r="A28" s="7">
        <v>1272258000</v>
      </c>
      <c r="C28">
        <v>1</v>
      </c>
      <c r="F28">
        <v>1</v>
      </c>
    </row>
    <row r="29" spans="1:6" x14ac:dyDescent="0.3">
      <c r="A29" s="7">
        <v>1273640400</v>
      </c>
      <c r="C29">
        <v>2</v>
      </c>
      <c r="F29">
        <v>2</v>
      </c>
    </row>
    <row r="30" spans="1:6" x14ac:dyDescent="0.3">
      <c r="A30" s="7">
        <v>1274418000</v>
      </c>
      <c r="E30">
        <v>1</v>
      </c>
      <c r="F30">
        <v>1</v>
      </c>
    </row>
    <row r="31" spans="1:6" x14ac:dyDescent="0.3">
      <c r="A31" s="7">
        <v>1274590800</v>
      </c>
      <c r="E31">
        <v>2</v>
      </c>
      <c r="F31">
        <v>2</v>
      </c>
    </row>
    <row r="32" spans="1:6" x14ac:dyDescent="0.3">
      <c r="A32" s="7">
        <v>1274763600</v>
      </c>
      <c r="E32">
        <v>1</v>
      </c>
      <c r="F32">
        <v>1</v>
      </c>
    </row>
    <row r="33" spans="1:6" x14ac:dyDescent="0.3">
      <c r="A33" s="7">
        <v>1275195600</v>
      </c>
      <c r="C33">
        <v>1</v>
      </c>
      <c r="F33">
        <v>1</v>
      </c>
    </row>
    <row r="34" spans="1:6" x14ac:dyDescent="0.3">
      <c r="A34" s="7">
        <v>1275714000</v>
      </c>
      <c r="E34">
        <v>1</v>
      </c>
      <c r="F34">
        <v>1</v>
      </c>
    </row>
    <row r="35" spans="1:6" x14ac:dyDescent="0.3">
      <c r="A35" s="7">
        <v>1275800400</v>
      </c>
      <c r="E35">
        <v>1</v>
      </c>
      <c r="F35">
        <v>1</v>
      </c>
    </row>
    <row r="36" spans="1:6" x14ac:dyDescent="0.3">
      <c r="A36" s="7">
        <v>1275886800</v>
      </c>
      <c r="B36">
        <v>1</v>
      </c>
      <c r="F36">
        <v>1</v>
      </c>
    </row>
    <row r="37" spans="1:6" x14ac:dyDescent="0.3">
      <c r="A37" s="7">
        <v>1276318800</v>
      </c>
      <c r="E37">
        <v>1</v>
      </c>
      <c r="F37">
        <v>1</v>
      </c>
    </row>
    <row r="38" spans="1:6" x14ac:dyDescent="0.3">
      <c r="A38" s="7">
        <v>1276578000</v>
      </c>
      <c r="E38">
        <v>1</v>
      </c>
      <c r="F38">
        <v>1</v>
      </c>
    </row>
    <row r="39" spans="1:6" x14ac:dyDescent="0.3">
      <c r="A39" s="7">
        <v>1276664400</v>
      </c>
      <c r="E39">
        <v>1</v>
      </c>
      <c r="F39">
        <v>1</v>
      </c>
    </row>
    <row r="40" spans="1:6" x14ac:dyDescent="0.3">
      <c r="A40" s="7">
        <v>1276923600</v>
      </c>
      <c r="E40">
        <v>1</v>
      </c>
      <c r="F40">
        <v>1</v>
      </c>
    </row>
    <row r="41" spans="1:6" x14ac:dyDescent="0.3">
      <c r="A41" s="7">
        <v>1277096400</v>
      </c>
      <c r="C41">
        <v>1</v>
      </c>
      <c r="E41">
        <v>1</v>
      </c>
      <c r="F41">
        <v>2</v>
      </c>
    </row>
    <row r="42" spans="1:6" x14ac:dyDescent="0.3">
      <c r="A42" s="7">
        <v>1277269200</v>
      </c>
      <c r="E42">
        <v>1</v>
      </c>
      <c r="F42">
        <v>1</v>
      </c>
    </row>
    <row r="43" spans="1:6" x14ac:dyDescent="0.3">
      <c r="A43" s="7">
        <v>1277528400</v>
      </c>
      <c r="C43">
        <v>1</v>
      </c>
      <c r="F43">
        <v>1</v>
      </c>
    </row>
    <row r="44" spans="1:6" x14ac:dyDescent="0.3">
      <c r="A44" s="7">
        <v>1277701200</v>
      </c>
      <c r="C44">
        <v>1</v>
      </c>
      <c r="E44">
        <v>1</v>
      </c>
      <c r="F44">
        <v>2</v>
      </c>
    </row>
    <row r="45" spans="1:6" x14ac:dyDescent="0.3">
      <c r="A45" s="7">
        <v>1277787600</v>
      </c>
      <c r="E45">
        <v>1</v>
      </c>
      <c r="F45">
        <v>1</v>
      </c>
    </row>
    <row r="46" spans="1:6" x14ac:dyDescent="0.3">
      <c r="A46" s="7">
        <v>1277960400</v>
      </c>
      <c r="C46">
        <v>1</v>
      </c>
      <c r="F46">
        <v>1</v>
      </c>
    </row>
    <row r="47" spans="1:6" x14ac:dyDescent="0.3">
      <c r="A47" s="7">
        <v>1278392400</v>
      </c>
      <c r="C47">
        <v>1</v>
      </c>
      <c r="F47">
        <v>1</v>
      </c>
    </row>
    <row r="48" spans="1:6" x14ac:dyDescent="0.3">
      <c r="A48" s="7">
        <v>1278565200</v>
      </c>
      <c r="E48">
        <v>1</v>
      </c>
      <c r="F48">
        <v>1</v>
      </c>
    </row>
    <row r="49" spans="1:6" x14ac:dyDescent="0.3">
      <c r="A49" s="7">
        <v>1279083600</v>
      </c>
      <c r="E49">
        <v>2</v>
      </c>
      <c r="F49">
        <v>2</v>
      </c>
    </row>
    <row r="50" spans="1:6" x14ac:dyDescent="0.3">
      <c r="A50" s="7">
        <v>1279170000</v>
      </c>
      <c r="E50">
        <v>1</v>
      </c>
      <c r="F50">
        <v>1</v>
      </c>
    </row>
    <row r="51" spans="1:6" x14ac:dyDescent="0.3">
      <c r="A51" s="7">
        <v>1279515600</v>
      </c>
      <c r="E51">
        <v>1</v>
      </c>
      <c r="F51">
        <v>1</v>
      </c>
    </row>
    <row r="52" spans="1:6" x14ac:dyDescent="0.3">
      <c r="A52" s="7">
        <v>1280206800</v>
      </c>
      <c r="C52">
        <v>1</v>
      </c>
      <c r="F52">
        <v>1</v>
      </c>
    </row>
    <row r="53" spans="1:6" x14ac:dyDescent="0.3">
      <c r="A53" s="7">
        <v>1280552400</v>
      </c>
      <c r="E53">
        <v>1</v>
      </c>
      <c r="F53">
        <v>1</v>
      </c>
    </row>
    <row r="54" spans="1:6" x14ac:dyDescent="0.3">
      <c r="A54" s="7">
        <v>1280984400</v>
      </c>
      <c r="B54">
        <v>1</v>
      </c>
      <c r="F54">
        <v>1</v>
      </c>
    </row>
    <row r="55" spans="1:6" x14ac:dyDescent="0.3">
      <c r="A55" s="7">
        <v>1281070800</v>
      </c>
      <c r="C55">
        <v>2</v>
      </c>
      <c r="E55">
        <v>1</v>
      </c>
      <c r="F55">
        <v>3</v>
      </c>
    </row>
    <row r="56" spans="1:6" x14ac:dyDescent="0.3">
      <c r="A56" s="7">
        <v>1281157200</v>
      </c>
      <c r="C56">
        <v>1</v>
      </c>
      <c r="F56">
        <v>1</v>
      </c>
    </row>
    <row r="57" spans="1:6" x14ac:dyDescent="0.3">
      <c r="A57" s="7">
        <v>1281330000</v>
      </c>
      <c r="D57">
        <v>1</v>
      </c>
      <c r="E57">
        <v>1</v>
      </c>
      <c r="F57">
        <v>2</v>
      </c>
    </row>
    <row r="58" spans="1:6" x14ac:dyDescent="0.3">
      <c r="A58" s="7">
        <v>1281589200</v>
      </c>
      <c r="B58">
        <v>1</v>
      </c>
      <c r="F58">
        <v>1</v>
      </c>
    </row>
    <row r="59" spans="1:6" x14ac:dyDescent="0.3">
      <c r="A59" s="7">
        <v>1281762000</v>
      </c>
      <c r="E59">
        <v>1</v>
      </c>
      <c r="F59">
        <v>1</v>
      </c>
    </row>
    <row r="60" spans="1:6" x14ac:dyDescent="0.3">
      <c r="A60" s="7">
        <v>1281934800</v>
      </c>
      <c r="E60">
        <v>1</v>
      </c>
      <c r="F60">
        <v>1</v>
      </c>
    </row>
    <row r="61" spans="1:6" x14ac:dyDescent="0.3">
      <c r="A61" s="7">
        <v>1282194000</v>
      </c>
      <c r="E61">
        <v>1</v>
      </c>
      <c r="F61">
        <v>1</v>
      </c>
    </row>
    <row r="62" spans="1:6" x14ac:dyDescent="0.3">
      <c r="A62" s="7">
        <v>1282626000</v>
      </c>
      <c r="E62">
        <v>1</v>
      </c>
      <c r="F62">
        <v>1</v>
      </c>
    </row>
    <row r="63" spans="1:6" x14ac:dyDescent="0.3">
      <c r="A63" s="7">
        <v>1282712400</v>
      </c>
      <c r="C63">
        <v>1</v>
      </c>
      <c r="F63">
        <v>1</v>
      </c>
    </row>
    <row r="64" spans="1:6" x14ac:dyDescent="0.3">
      <c r="A64" s="7">
        <v>1282798800</v>
      </c>
      <c r="C64">
        <v>1</v>
      </c>
      <c r="F64">
        <v>1</v>
      </c>
    </row>
    <row r="65" spans="1:6" x14ac:dyDescent="0.3">
      <c r="A65" s="7">
        <v>1282885200</v>
      </c>
      <c r="B65">
        <v>1</v>
      </c>
      <c r="F65">
        <v>1</v>
      </c>
    </row>
    <row r="66" spans="1:6" x14ac:dyDescent="0.3">
      <c r="A66" s="7">
        <v>1283230800</v>
      </c>
      <c r="C66">
        <v>1</v>
      </c>
      <c r="F66">
        <v>1</v>
      </c>
    </row>
    <row r="67" spans="1:6" x14ac:dyDescent="0.3">
      <c r="A67" s="7">
        <v>1283403600</v>
      </c>
      <c r="E67">
        <v>1</v>
      </c>
      <c r="F67">
        <v>1</v>
      </c>
    </row>
    <row r="68" spans="1:6" x14ac:dyDescent="0.3">
      <c r="A68" s="7">
        <v>1284008400</v>
      </c>
      <c r="B68">
        <v>1</v>
      </c>
      <c r="C68">
        <v>1</v>
      </c>
      <c r="F68">
        <v>2</v>
      </c>
    </row>
    <row r="69" spans="1:6" x14ac:dyDescent="0.3">
      <c r="A69" s="7">
        <v>1284526800</v>
      </c>
      <c r="C69">
        <v>1</v>
      </c>
      <c r="F69">
        <v>1</v>
      </c>
    </row>
    <row r="70" spans="1:6" x14ac:dyDescent="0.3">
      <c r="A70" s="7">
        <v>1285045200</v>
      </c>
      <c r="C70">
        <v>1</v>
      </c>
      <c r="F70">
        <v>1</v>
      </c>
    </row>
    <row r="71" spans="1:6" x14ac:dyDescent="0.3">
      <c r="A71" s="7">
        <v>1285563600</v>
      </c>
      <c r="C71">
        <v>1</v>
      </c>
      <c r="F71">
        <v>1</v>
      </c>
    </row>
    <row r="72" spans="1:6" x14ac:dyDescent="0.3">
      <c r="A72" s="7">
        <v>1285650000</v>
      </c>
      <c r="E72">
        <v>1</v>
      </c>
      <c r="F72">
        <v>1</v>
      </c>
    </row>
    <row r="73" spans="1:6" x14ac:dyDescent="0.3">
      <c r="A73" s="7">
        <v>1285822800</v>
      </c>
      <c r="B73">
        <v>1</v>
      </c>
      <c r="F73">
        <v>1</v>
      </c>
    </row>
    <row r="74" spans="1:6" x14ac:dyDescent="0.3">
      <c r="A74" s="7">
        <v>1286168400</v>
      </c>
      <c r="E74">
        <v>1</v>
      </c>
      <c r="F74">
        <v>1</v>
      </c>
    </row>
    <row r="75" spans="1:6" x14ac:dyDescent="0.3">
      <c r="A75" s="7">
        <v>1286254800</v>
      </c>
      <c r="B75">
        <v>1</v>
      </c>
      <c r="F75">
        <v>1</v>
      </c>
    </row>
    <row r="76" spans="1:6" x14ac:dyDescent="0.3">
      <c r="A76" s="7">
        <v>1286341200</v>
      </c>
      <c r="E76">
        <v>1</v>
      </c>
      <c r="F76">
        <v>1</v>
      </c>
    </row>
    <row r="77" spans="1:6" x14ac:dyDescent="0.3">
      <c r="A77" s="7">
        <v>1286427600</v>
      </c>
      <c r="C77">
        <v>1</v>
      </c>
      <c r="F77">
        <v>1</v>
      </c>
    </row>
    <row r="78" spans="1:6" x14ac:dyDescent="0.3">
      <c r="A78" s="7">
        <v>1286946000</v>
      </c>
      <c r="E78">
        <v>1</v>
      </c>
      <c r="F78">
        <v>1</v>
      </c>
    </row>
    <row r="79" spans="1:6" x14ac:dyDescent="0.3">
      <c r="A79" s="7">
        <v>1287378000</v>
      </c>
      <c r="E79">
        <v>1</v>
      </c>
      <c r="F79">
        <v>1</v>
      </c>
    </row>
    <row r="80" spans="1:6" x14ac:dyDescent="0.3">
      <c r="A80" s="7">
        <v>1287550800</v>
      </c>
      <c r="C80">
        <v>1</v>
      </c>
      <c r="F80">
        <v>1</v>
      </c>
    </row>
    <row r="81" spans="1:6" x14ac:dyDescent="0.3">
      <c r="A81" s="7">
        <v>1287810000</v>
      </c>
      <c r="E81">
        <v>1</v>
      </c>
      <c r="F81">
        <v>1</v>
      </c>
    </row>
    <row r="82" spans="1:6" x14ac:dyDescent="0.3">
      <c r="A82" s="7">
        <v>1287896400</v>
      </c>
      <c r="C82">
        <v>1</v>
      </c>
      <c r="F82">
        <v>1</v>
      </c>
    </row>
    <row r="83" spans="1:6" x14ac:dyDescent="0.3">
      <c r="A83" s="7">
        <v>1287982800</v>
      </c>
      <c r="B83">
        <v>1</v>
      </c>
      <c r="F83">
        <v>1</v>
      </c>
    </row>
    <row r="84" spans="1:6" x14ac:dyDescent="0.3">
      <c r="A84" s="7">
        <v>1288242000</v>
      </c>
      <c r="E84">
        <v>1</v>
      </c>
      <c r="F84">
        <v>1</v>
      </c>
    </row>
    <row r="85" spans="1:6" x14ac:dyDescent="0.3">
      <c r="A85" s="7">
        <v>1288501200</v>
      </c>
      <c r="B85">
        <v>1</v>
      </c>
      <c r="F85">
        <v>1</v>
      </c>
    </row>
    <row r="86" spans="1:6" x14ac:dyDescent="0.3">
      <c r="A86" s="7">
        <v>1288674000</v>
      </c>
      <c r="E86">
        <v>1</v>
      </c>
      <c r="F86">
        <v>1</v>
      </c>
    </row>
    <row r="87" spans="1:6" x14ac:dyDescent="0.3">
      <c r="A87" s="7">
        <v>1289019600</v>
      </c>
      <c r="E87">
        <v>1</v>
      </c>
      <c r="F87">
        <v>1</v>
      </c>
    </row>
    <row r="88" spans="1:6" x14ac:dyDescent="0.3">
      <c r="A88" s="7">
        <v>1289800800</v>
      </c>
      <c r="E88">
        <v>1</v>
      </c>
      <c r="F88">
        <v>1</v>
      </c>
    </row>
    <row r="89" spans="1:6" x14ac:dyDescent="0.3">
      <c r="A89" s="7">
        <v>1289973600</v>
      </c>
      <c r="E89">
        <v>1</v>
      </c>
      <c r="F89">
        <v>1</v>
      </c>
    </row>
    <row r="90" spans="1:6" x14ac:dyDescent="0.3">
      <c r="A90" s="7">
        <v>1290492000</v>
      </c>
      <c r="C90">
        <v>1</v>
      </c>
      <c r="F90">
        <v>1</v>
      </c>
    </row>
    <row r="91" spans="1:6" x14ac:dyDescent="0.3">
      <c r="A91" s="7">
        <v>1290664800</v>
      </c>
      <c r="E91">
        <v>1</v>
      </c>
      <c r="F91">
        <v>1</v>
      </c>
    </row>
    <row r="92" spans="1:6" x14ac:dyDescent="0.3">
      <c r="A92" s="7">
        <v>1291269600</v>
      </c>
      <c r="B92">
        <v>1</v>
      </c>
      <c r="F92">
        <v>1</v>
      </c>
    </row>
    <row r="93" spans="1:6" x14ac:dyDescent="0.3">
      <c r="A93" s="7">
        <v>1291356000</v>
      </c>
      <c r="E93">
        <v>1</v>
      </c>
      <c r="F93">
        <v>1</v>
      </c>
    </row>
    <row r="94" spans="1:6" x14ac:dyDescent="0.3">
      <c r="A94" s="7">
        <v>1291960800</v>
      </c>
      <c r="C94">
        <v>1</v>
      </c>
      <c r="F94">
        <v>1</v>
      </c>
    </row>
    <row r="95" spans="1:6" x14ac:dyDescent="0.3">
      <c r="A95" s="7">
        <v>1292220000</v>
      </c>
      <c r="E95">
        <v>1</v>
      </c>
      <c r="F95">
        <v>1</v>
      </c>
    </row>
    <row r="96" spans="1:6" x14ac:dyDescent="0.3">
      <c r="A96" s="7">
        <v>1292392800</v>
      </c>
      <c r="C96">
        <v>1</v>
      </c>
      <c r="F96">
        <v>1</v>
      </c>
    </row>
    <row r="97" spans="1:6" x14ac:dyDescent="0.3">
      <c r="A97" s="7">
        <v>1292738400</v>
      </c>
      <c r="B97">
        <v>1</v>
      </c>
      <c r="F97">
        <v>1</v>
      </c>
    </row>
    <row r="98" spans="1:6" x14ac:dyDescent="0.3">
      <c r="A98" s="7">
        <v>1292997600</v>
      </c>
      <c r="E98">
        <v>1</v>
      </c>
      <c r="F98">
        <v>1</v>
      </c>
    </row>
    <row r="99" spans="1:6" x14ac:dyDescent="0.3">
      <c r="A99" s="7">
        <v>1293861600</v>
      </c>
      <c r="E99">
        <v>2</v>
      </c>
      <c r="F99">
        <v>2</v>
      </c>
    </row>
    <row r="100" spans="1:6" x14ac:dyDescent="0.3">
      <c r="A100" s="7">
        <v>1293948000</v>
      </c>
      <c r="C100">
        <v>1</v>
      </c>
      <c r="F100">
        <v>1</v>
      </c>
    </row>
    <row r="101" spans="1:6" x14ac:dyDescent="0.3">
      <c r="A101" s="7">
        <v>1294034400</v>
      </c>
      <c r="E101">
        <v>1</v>
      </c>
      <c r="F101">
        <v>1</v>
      </c>
    </row>
    <row r="102" spans="1:6" x14ac:dyDescent="0.3">
      <c r="A102" s="7">
        <v>1294293600</v>
      </c>
      <c r="C102">
        <v>1</v>
      </c>
      <c r="F102">
        <v>1</v>
      </c>
    </row>
    <row r="103" spans="1:6" x14ac:dyDescent="0.3">
      <c r="A103" s="7">
        <v>1294552800</v>
      </c>
      <c r="C103">
        <v>1</v>
      </c>
      <c r="F103">
        <v>1</v>
      </c>
    </row>
    <row r="104" spans="1:6" x14ac:dyDescent="0.3">
      <c r="A104" s="7">
        <v>1294725600</v>
      </c>
      <c r="E104">
        <v>1</v>
      </c>
      <c r="F104">
        <v>1</v>
      </c>
    </row>
    <row r="105" spans="1:6" x14ac:dyDescent="0.3">
      <c r="A105" s="7">
        <v>1294812000</v>
      </c>
      <c r="E105">
        <v>1</v>
      </c>
      <c r="F105">
        <v>1</v>
      </c>
    </row>
    <row r="106" spans="1:6" x14ac:dyDescent="0.3">
      <c r="A106" s="7">
        <v>1294898400</v>
      </c>
      <c r="C106">
        <v>1</v>
      </c>
      <c r="F106">
        <v>1</v>
      </c>
    </row>
    <row r="107" spans="1:6" x14ac:dyDescent="0.3">
      <c r="A107" s="7">
        <v>1295244000</v>
      </c>
      <c r="C107">
        <v>1</v>
      </c>
      <c r="F107">
        <v>1</v>
      </c>
    </row>
    <row r="108" spans="1:6" x14ac:dyDescent="0.3">
      <c r="A108" s="7">
        <v>1295676000</v>
      </c>
      <c r="E108">
        <v>1</v>
      </c>
      <c r="F108">
        <v>1</v>
      </c>
    </row>
    <row r="109" spans="1:6" x14ac:dyDescent="0.3">
      <c r="A109" s="7">
        <v>1295935200</v>
      </c>
      <c r="C109">
        <v>1</v>
      </c>
      <c r="F109">
        <v>1</v>
      </c>
    </row>
    <row r="110" spans="1:6" x14ac:dyDescent="0.3">
      <c r="A110" s="7">
        <v>1296108000</v>
      </c>
      <c r="C110">
        <v>1</v>
      </c>
      <c r="E110">
        <v>2</v>
      </c>
      <c r="F110">
        <v>3</v>
      </c>
    </row>
    <row r="111" spans="1:6" x14ac:dyDescent="0.3">
      <c r="A111" s="7">
        <v>1296194400</v>
      </c>
      <c r="E111">
        <v>1</v>
      </c>
      <c r="F111">
        <v>1</v>
      </c>
    </row>
    <row r="112" spans="1:6" x14ac:dyDescent="0.3">
      <c r="A112" s="7">
        <v>1296626400</v>
      </c>
      <c r="C112">
        <v>1</v>
      </c>
      <c r="F112">
        <v>1</v>
      </c>
    </row>
    <row r="113" spans="1:6" x14ac:dyDescent="0.3">
      <c r="A113" s="7">
        <v>1297404000</v>
      </c>
      <c r="C113">
        <v>1</v>
      </c>
      <c r="F113">
        <v>1</v>
      </c>
    </row>
    <row r="114" spans="1:6" x14ac:dyDescent="0.3">
      <c r="A114" s="7">
        <v>1297663200</v>
      </c>
      <c r="E114">
        <v>1</v>
      </c>
      <c r="F114">
        <v>1</v>
      </c>
    </row>
    <row r="115" spans="1:6" x14ac:dyDescent="0.3">
      <c r="A115" s="7">
        <v>1297836000</v>
      </c>
      <c r="E115">
        <v>2</v>
      </c>
      <c r="F115">
        <v>2</v>
      </c>
    </row>
    <row r="116" spans="1:6" x14ac:dyDescent="0.3">
      <c r="A116" s="7">
        <v>1297922400</v>
      </c>
      <c r="E116">
        <v>1</v>
      </c>
      <c r="F116">
        <v>1</v>
      </c>
    </row>
    <row r="117" spans="1:6" x14ac:dyDescent="0.3">
      <c r="A117" s="7">
        <v>1298268000</v>
      </c>
      <c r="C117">
        <v>1</v>
      </c>
      <c r="F117">
        <v>1</v>
      </c>
    </row>
    <row r="118" spans="1:6" x14ac:dyDescent="0.3">
      <c r="A118" s="7">
        <v>1298700000</v>
      </c>
      <c r="E118">
        <v>1</v>
      </c>
      <c r="F118">
        <v>1</v>
      </c>
    </row>
    <row r="119" spans="1:6" x14ac:dyDescent="0.3">
      <c r="A119" s="7">
        <v>1298959200</v>
      </c>
      <c r="E119">
        <v>1</v>
      </c>
      <c r="F119">
        <v>1</v>
      </c>
    </row>
    <row r="120" spans="1:6" x14ac:dyDescent="0.3">
      <c r="A120" s="7">
        <v>1299304800</v>
      </c>
      <c r="C120">
        <v>1</v>
      </c>
      <c r="F120">
        <v>1</v>
      </c>
    </row>
    <row r="121" spans="1:6" x14ac:dyDescent="0.3">
      <c r="A121" s="7">
        <v>1299564000</v>
      </c>
      <c r="C121">
        <v>1</v>
      </c>
      <c r="F121">
        <v>1</v>
      </c>
    </row>
    <row r="122" spans="1:6" x14ac:dyDescent="0.3">
      <c r="A122" s="7">
        <v>1299736800</v>
      </c>
      <c r="E122">
        <v>1</v>
      </c>
      <c r="F122">
        <v>1</v>
      </c>
    </row>
    <row r="123" spans="1:6" x14ac:dyDescent="0.3">
      <c r="A123" s="7">
        <v>1299823200</v>
      </c>
      <c r="B123">
        <v>1</v>
      </c>
      <c r="F123">
        <v>1</v>
      </c>
    </row>
    <row r="124" spans="1:6" x14ac:dyDescent="0.3">
      <c r="A124" s="7">
        <v>1301202000</v>
      </c>
      <c r="E124">
        <v>2</v>
      </c>
      <c r="F124">
        <v>2</v>
      </c>
    </row>
    <row r="125" spans="1:6" x14ac:dyDescent="0.3">
      <c r="A125" s="7">
        <v>1301634000</v>
      </c>
      <c r="C125">
        <v>1</v>
      </c>
      <c r="F125">
        <v>1</v>
      </c>
    </row>
    <row r="126" spans="1:6" x14ac:dyDescent="0.3">
      <c r="A126" s="7">
        <v>1301806800</v>
      </c>
      <c r="C126">
        <v>1</v>
      </c>
      <c r="F126">
        <v>1</v>
      </c>
    </row>
    <row r="127" spans="1:6" x14ac:dyDescent="0.3">
      <c r="A127" s="7">
        <v>1301979600</v>
      </c>
      <c r="C127">
        <v>1</v>
      </c>
      <c r="E127">
        <v>1</v>
      </c>
      <c r="F127">
        <v>2</v>
      </c>
    </row>
    <row r="128" spans="1:6" x14ac:dyDescent="0.3">
      <c r="A128" s="7">
        <v>1302238800</v>
      </c>
      <c r="C128">
        <v>1</v>
      </c>
      <c r="F128">
        <v>1</v>
      </c>
    </row>
    <row r="129" spans="1:6" x14ac:dyDescent="0.3">
      <c r="A129" s="7">
        <v>1303102800</v>
      </c>
      <c r="C129">
        <v>1</v>
      </c>
      <c r="F129">
        <v>1</v>
      </c>
    </row>
    <row r="130" spans="1:6" x14ac:dyDescent="0.3">
      <c r="A130" s="7">
        <v>1303880400</v>
      </c>
      <c r="C130">
        <v>1</v>
      </c>
      <c r="F130">
        <v>1</v>
      </c>
    </row>
    <row r="131" spans="1:6" x14ac:dyDescent="0.3">
      <c r="A131" s="7">
        <v>1304053200</v>
      </c>
      <c r="C131">
        <v>1</v>
      </c>
      <c r="F131">
        <v>1</v>
      </c>
    </row>
    <row r="132" spans="1:6" x14ac:dyDescent="0.3">
      <c r="A132" s="7">
        <v>1304398800</v>
      </c>
      <c r="E132">
        <v>1</v>
      </c>
      <c r="F132">
        <v>1</v>
      </c>
    </row>
    <row r="133" spans="1:6" x14ac:dyDescent="0.3">
      <c r="A133" s="7">
        <v>1304658000</v>
      </c>
      <c r="C133">
        <v>1</v>
      </c>
      <c r="F133">
        <v>1</v>
      </c>
    </row>
    <row r="134" spans="1:6" x14ac:dyDescent="0.3">
      <c r="A134" s="7">
        <v>1304744400</v>
      </c>
      <c r="C134">
        <v>1</v>
      </c>
      <c r="F134">
        <v>1</v>
      </c>
    </row>
    <row r="135" spans="1:6" x14ac:dyDescent="0.3">
      <c r="A135" s="7">
        <v>1304830800</v>
      </c>
      <c r="B135">
        <v>1</v>
      </c>
      <c r="F135">
        <v>1</v>
      </c>
    </row>
    <row r="136" spans="1:6" x14ac:dyDescent="0.3">
      <c r="A136" s="7">
        <v>1304917200</v>
      </c>
      <c r="C136">
        <v>1</v>
      </c>
      <c r="F136">
        <v>1</v>
      </c>
    </row>
    <row r="137" spans="1:6" x14ac:dyDescent="0.3">
      <c r="A137" s="7">
        <v>1305003600</v>
      </c>
      <c r="C137">
        <v>1</v>
      </c>
      <c r="F137">
        <v>1</v>
      </c>
    </row>
    <row r="138" spans="1:6" x14ac:dyDescent="0.3">
      <c r="A138" s="7">
        <v>1305176400</v>
      </c>
      <c r="E138">
        <v>1</v>
      </c>
      <c r="F138">
        <v>1</v>
      </c>
    </row>
    <row r="139" spans="1:6" x14ac:dyDescent="0.3">
      <c r="A139" s="7">
        <v>1305262800</v>
      </c>
      <c r="E139">
        <v>1</v>
      </c>
      <c r="F139">
        <v>1</v>
      </c>
    </row>
    <row r="140" spans="1:6" x14ac:dyDescent="0.3">
      <c r="A140" s="7">
        <v>1305694800</v>
      </c>
      <c r="E140">
        <v>1</v>
      </c>
      <c r="F140">
        <v>1</v>
      </c>
    </row>
    <row r="141" spans="1:6" x14ac:dyDescent="0.3">
      <c r="A141" s="7">
        <v>1305954000</v>
      </c>
      <c r="C141">
        <v>1</v>
      </c>
      <c r="F141">
        <v>1</v>
      </c>
    </row>
    <row r="142" spans="1:6" x14ac:dyDescent="0.3">
      <c r="A142" s="7">
        <v>1307854800</v>
      </c>
      <c r="E142">
        <v>1</v>
      </c>
      <c r="F142">
        <v>1</v>
      </c>
    </row>
    <row r="143" spans="1:6" x14ac:dyDescent="0.3">
      <c r="A143" s="7">
        <v>1308200400</v>
      </c>
      <c r="C143">
        <v>1</v>
      </c>
      <c r="F143">
        <v>1</v>
      </c>
    </row>
    <row r="144" spans="1:6" x14ac:dyDescent="0.3">
      <c r="A144" s="7">
        <v>1308373200</v>
      </c>
      <c r="E144">
        <v>1</v>
      </c>
      <c r="F144">
        <v>1</v>
      </c>
    </row>
    <row r="145" spans="1:6" x14ac:dyDescent="0.3">
      <c r="A145" s="7">
        <v>1308459600</v>
      </c>
      <c r="C145">
        <v>1</v>
      </c>
      <c r="F145">
        <v>1</v>
      </c>
    </row>
    <row r="146" spans="1:6" x14ac:dyDescent="0.3">
      <c r="A146" s="7">
        <v>1308546000</v>
      </c>
      <c r="E146">
        <v>1</v>
      </c>
      <c r="F146">
        <v>1</v>
      </c>
    </row>
    <row r="147" spans="1:6" x14ac:dyDescent="0.3">
      <c r="A147" s="7">
        <v>1309064400</v>
      </c>
      <c r="C147">
        <v>1</v>
      </c>
      <c r="F147">
        <v>1</v>
      </c>
    </row>
    <row r="148" spans="1:6" x14ac:dyDescent="0.3">
      <c r="A148" s="7">
        <v>1309237200</v>
      </c>
      <c r="D148">
        <v>1</v>
      </c>
      <c r="F148">
        <v>1</v>
      </c>
    </row>
    <row r="149" spans="1:6" x14ac:dyDescent="0.3">
      <c r="A149" s="7">
        <v>1309496400</v>
      </c>
      <c r="C149">
        <v>1</v>
      </c>
      <c r="F149">
        <v>1</v>
      </c>
    </row>
    <row r="150" spans="1:6" x14ac:dyDescent="0.3">
      <c r="A150" s="7">
        <v>1309755600</v>
      </c>
      <c r="E150">
        <v>1</v>
      </c>
      <c r="F150">
        <v>1</v>
      </c>
    </row>
    <row r="151" spans="1:6" x14ac:dyDescent="0.3">
      <c r="A151" s="7">
        <v>1310187600</v>
      </c>
      <c r="E151">
        <v>1</v>
      </c>
      <c r="F151">
        <v>1</v>
      </c>
    </row>
    <row r="152" spans="1:6" x14ac:dyDescent="0.3">
      <c r="A152" s="7">
        <v>1310619600</v>
      </c>
      <c r="E152">
        <v>1</v>
      </c>
      <c r="F152">
        <v>1</v>
      </c>
    </row>
    <row r="153" spans="1:6" x14ac:dyDescent="0.3">
      <c r="A153" s="7">
        <v>1310792400</v>
      </c>
      <c r="C153">
        <v>1</v>
      </c>
      <c r="F153">
        <v>1</v>
      </c>
    </row>
    <row r="154" spans="1:6" x14ac:dyDescent="0.3">
      <c r="A154" s="7">
        <v>1311051600</v>
      </c>
      <c r="C154">
        <v>1</v>
      </c>
      <c r="F154">
        <v>1</v>
      </c>
    </row>
    <row r="155" spans="1:6" x14ac:dyDescent="0.3">
      <c r="A155" s="7">
        <v>1311483600</v>
      </c>
      <c r="E155">
        <v>1</v>
      </c>
      <c r="F155">
        <v>1</v>
      </c>
    </row>
    <row r="156" spans="1:6" x14ac:dyDescent="0.3">
      <c r="A156" s="7">
        <v>1312174800</v>
      </c>
      <c r="E156">
        <v>1</v>
      </c>
      <c r="F156">
        <v>1</v>
      </c>
    </row>
    <row r="157" spans="1:6" x14ac:dyDescent="0.3">
      <c r="A157" s="7">
        <v>1312693200</v>
      </c>
      <c r="E157">
        <v>1</v>
      </c>
      <c r="F157">
        <v>1</v>
      </c>
    </row>
    <row r="158" spans="1:6" x14ac:dyDescent="0.3">
      <c r="A158" s="7">
        <v>1313125200</v>
      </c>
      <c r="E158">
        <v>1</v>
      </c>
      <c r="F158">
        <v>1</v>
      </c>
    </row>
    <row r="159" spans="1:6" x14ac:dyDescent="0.3">
      <c r="A159" s="7">
        <v>1313211600</v>
      </c>
      <c r="E159">
        <v>1</v>
      </c>
      <c r="F159">
        <v>1</v>
      </c>
    </row>
    <row r="160" spans="1:6" x14ac:dyDescent="0.3">
      <c r="A160" s="7">
        <v>1313384400</v>
      </c>
      <c r="C160">
        <v>1</v>
      </c>
      <c r="F160">
        <v>1</v>
      </c>
    </row>
    <row r="161" spans="1:6" x14ac:dyDescent="0.3">
      <c r="A161" s="7">
        <v>1313730000</v>
      </c>
      <c r="B161">
        <v>1</v>
      </c>
      <c r="F161">
        <v>1</v>
      </c>
    </row>
    <row r="162" spans="1:6" x14ac:dyDescent="0.3">
      <c r="A162" s="7">
        <v>1313989200</v>
      </c>
      <c r="E162">
        <v>1</v>
      </c>
      <c r="F162">
        <v>1</v>
      </c>
    </row>
    <row r="163" spans="1:6" x14ac:dyDescent="0.3">
      <c r="A163" s="7">
        <v>1314421200</v>
      </c>
      <c r="E163">
        <v>1</v>
      </c>
      <c r="F163">
        <v>1</v>
      </c>
    </row>
    <row r="164" spans="1:6" x14ac:dyDescent="0.3">
      <c r="A164" s="7">
        <v>1315285200</v>
      </c>
      <c r="E164">
        <v>1</v>
      </c>
      <c r="F164">
        <v>1</v>
      </c>
    </row>
    <row r="165" spans="1:6" x14ac:dyDescent="0.3">
      <c r="A165" s="7">
        <v>1315717200</v>
      </c>
      <c r="E165">
        <v>1</v>
      </c>
      <c r="F165">
        <v>1</v>
      </c>
    </row>
    <row r="166" spans="1:6" x14ac:dyDescent="0.3">
      <c r="A166" s="7">
        <v>1316581200</v>
      </c>
      <c r="B166">
        <v>1</v>
      </c>
      <c r="F166">
        <v>1</v>
      </c>
    </row>
    <row r="167" spans="1:6" x14ac:dyDescent="0.3">
      <c r="A167" s="7">
        <v>1316667600</v>
      </c>
      <c r="C167">
        <v>1</v>
      </c>
      <c r="E167">
        <v>1</v>
      </c>
      <c r="F167">
        <v>2</v>
      </c>
    </row>
    <row r="168" spans="1:6" x14ac:dyDescent="0.3">
      <c r="A168" s="7">
        <v>1316754000</v>
      </c>
      <c r="C168">
        <v>1</v>
      </c>
      <c r="E168">
        <v>1</v>
      </c>
      <c r="F168">
        <v>2</v>
      </c>
    </row>
    <row r="169" spans="1:6" x14ac:dyDescent="0.3">
      <c r="A169" s="7">
        <v>1317531600</v>
      </c>
      <c r="B169">
        <v>1</v>
      </c>
      <c r="F169">
        <v>1</v>
      </c>
    </row>
    <row r="170" spans="1:6" x14ac:dyDescent="0.3">
      <c r="A170" s="7">
        <v>1317790800</v>
      </c>
      <c r="E170">
        <v>1</v>
      </c>
      <c r="F170">
        <v>1</v>
      </c>
    </row>
    <row r="171" spans="1:6" x14ac:dyDescent="0.3">
      <c r="A171" s="7">
        <v>1318136400</v>
      </c>
      <c r="E171">
        <v>1</v>
      </c>
      <c r="F171">
        <v>1</v>
      </c>
    </row>
    <row r="172" spans="1:6" x14ac:dyDescent="0.3">
      <c r="A172" s="7">
        <v>1318654800</v>
      </c>
      <c r="E172">
        <v>1</v>
      </c>
      <c r="F172">
        <v>1</v>
      </c>
    </row>
    <row r="173" spans="1:6" x14ac:dyDescent="0.3">
      <c r="A173" s="7">
        <v>1318827600</v>
      </c>
      <c r="E173">
        <v>1</v>
      </c>
      <c r="F173">
        <v>1</v>
      </c>
    </row>
    <row r="174" spans="1:6" x14ac:dyDescent="0.3">
      <c r="A174" s="7">
        <v>1319000400</v>
      </c>
      <c r="C174">
        <v>1</v>
      </c>
      <c r="F174">
        <v>1</v>
      </c>
    </row>
    <row r="175" spans="1:6" x14ac:dyDescent="0.3">
      <c r="A175" s="7">
        <v>1319605200</v>
      </c>
      <c r="E175">
        <v>1</v>
      </c>
      <c r="F175">
        <v>1</v>
      </c>
    </row>
    <row r="176" spans="1:6" x14ac:dyDescent="0.3">
      <c r="A176" s="7">
        <v>1319691600</v>
      </c>
      <c r="C176">
        <v>1</v>
      </c>
      <c r="F176">
        <v>1</v>
      </c>
    </row>
    <row r="177" spans="1:6" x14ac:dyDescent="0.3">
      <c r="A177" s="7">
        <v>1320732000</v>
      </c>
      <c r="B177">
        <v>1</v>
      </c>
      <c r="F177">
        <v>1</v>
      </c>
    </row>
    <row r="178" spans="1:6" x14ac:dyDescent="0.3">
      <c r="A178" s="7">
        <v>1320991200</v>
      </c>
      <c r="E178">
        <v>1</v>
      </c>
      <c r="F178">
        <v>1</v>
      </c>
    </row>
    <row r="179" spans="1:6" x14ac:dyDescent="0.3">
      <c r="A179" s="7">
        <v>1321336800</v>
      </c>
      <c r="E179">
        <v>1</v>
      </c>
      <c r="F179">
        <v>1</v>
      </c>
    </row>
    <row r="180" spans="1:6" x14ac:dyDescent="0.3">
      <c r="A180" s="7">
        <v>1321596000</v>
      </c>
      <c r="E180">
        <v>1</v>
      </c>
      <c r="F180">
        <v>1</v>
      </c>
    </row>
    <row r="181" spans="1:6" x14ac:dyDescent="0.3">
      <c r="A181" s="7">
        <v>1321682400</v>
      </c>
      <c r="C181">
        <v>1</v>
      </c>
      <c r="F181">
        <v>1</v>
      </c>
    </row>
    <row r="182" spans="1:6" x14ac:dyDescent="0.3">
      <c r="A182" s="7">
        <v>1321941600</v>
      </c>
      <c r="E182">
        <v>1</v>
      </c>
      <c r="F182">
        <v>1</v>
      </c>
    </row>
    <row r="183" spans="1:6" x14ac:dyDescent="0.3">
      <c r="A183" s="7">
        <v>1322114400</v>
      </c>
      <c r="E183">
        <v>1</v>
      </c>
      <c r="F183">
        <v>1</v>
      </c>
    </row>
    <row r="184" spans="1:6" x14ac:dyDescent="0.3">
      <c r="A184" s="7">
        <v>1322373600</v>
      </c>
      <c r="E184">
        <v>1</v>
      </c>
      <c r="F184">
        <v>1</v>
      </c>
    </row>
    <row r="185" spans="1:6" x14ac:dyDescent="0.3">
      <c r="A185" s="7">
        <v>1322719200</v>
      </c>
      <c r="C185">
        <v>1</v>
      </c>
      <c r="F185">
        <v>1</v>
      </c>
    </row>
    <row r="186" spans="1:6" x14ac:dyDescent="0.3">
      <c r="A186" s="7">
        <v>1322892000</v>
      </c>
      <c r="E186">
        <v>1</v>
      </c>
      <c r="F186">
        <v>1</v>
      </c>
    </row>
    <row r="187" spans="1:6" x14ac:dyDescent="0.3">
      <c r="A187" s="7">
        <v>1323324000</v>
      </c>
      <c r="E187">
        <v>1</v>
      </c>
      <c r="F187">
        <v>1</v>
      </c>
    </row>
    <row r="188" spans="1:6" x14ac:dyDescent="0.3">
      <c r="A188" s="7">
        <v>1323669600</v>
      </c>
      <c r="C188">
        <v>1</v>
      </c>
      <c r="F188">
        <v>1</v>
      </c>
    </row>
    <row r="189" spans="1:6" x14ac:dyDescent="0.3">
      <c r="A189" s="7">
        <v>1324274400</v>
      </c>
      <c r="E189">
        <v>1</v>
      </c>
      <c r="F189">
        <v>1</v>
      </c>
    </row>
    <row r="190" spans="1:6" x14ac:dyDescent="0.3">
      <c r="A190" s="7">
        <v>1324447200</v>
      </c>
      <c r="C190">
        <v>1</v>
      </c>
      <c r="F190">
        <v>1</v>
      </c>
    </row>
    <row r="191" spans="1:6" x14ac:dyDescent="0.3">
      <c r="A191" s="7">
        <v>1324533600</v>
      </c>
      <c r="E191">
        <v>1</v>
      </c>
      <c r="F191">
        <v>1</v>
      </c>
    </row>
    <row r="192" spans="1:6" x14ac:dyDescent="0.3">
      <c r="A192" s="7">
        <v>1324620000</v>
      </c>
      <c r="C192">
        <v>1</v>
      </c>
      <c r="F192">
        <v>1</v>
      </c>
    </row>
    <row r="193" spans="1:6" x14ac:dyDescent="0.3">
      <c r="A193" s="7">
        <v>1324965600</v>
      </c>
      <c r="E193">
        <v>1</v>
      </c>
      <c r="F193">
        <v>1</v>
      </c>
    </row>
    <row r="194" spans="1:6" x14ac:dyDescent="0.3">
      <c r="A194" s="7">
        <v>1325656800</v>
      </c>
      <c r="B194">
        <v>1</v>
      </c>
      <c r="F194">
        <v>1</v>
      </c>
    </row>
    <row r="195" spans="1:6" x14ac:dyDescent="0.3">
      <c r="A195" s="7">
        <v>1325829600</v>
      </c>
      <c r="C195">
        <v>1</v>
      </c>
      <c r="F195">
        <v>1</v>
      </c>
    </row>
    <row r="196" spans="1:6" x14ac:dyDescent="0.3">
      <c r="A196" s="7">
        <v>1326434400</v>
      </c>
      <c r="C196">
        <v>1</v>
      </c>
      <c r="F196">
        <v>1</v>
      </c>
    </row>
    <row r="197" spans="1:6" x14ac:dyDescent="0.3">
      <c r="A197" s="7">
        <v>1326520800</v>
      </c>
      <c r="C197">
        <v>1</v>
      </c>
      <c r="F197">
        <v>1</v>
      </c>
    </row>
    <row r="198" spans="1:6" x14ac:dyDescent="0.3">
      <c r="A198" s="7">
        <v>1326866400</v>
      </c>
      <c r="C198">
        <v>1</v>
      </c>
      <c r="F198">
        <v>1</v>
      </c>
    </row>
    <row r="199" spans="1:6" x14ac:dyDescent="0.3">
      <c r="A199" s="7">
        <v>1327212000</v>
      </c>
      <c r="B199">
        <v>1</v>
      </c>
      <c r="F199">
        <v>1</v>
      </c>
    </row>
    <row r="200" spans="1:6" x14ac:dyDescent="0.3">
      <c r="A200" s="7">
        <v>1328421600</v>
      </c>
      <c r="E200">
        <v>1</v>
      </c>
      <c r="F200">
        <v>1</v>
      </c>
    </row>
    <row r="201" spans="1:6" x14ac:dyDescent="0.3">
      <c r="A201" s="7">
        <v>1328767200</v>
      </c>
      <c r="E201">
        <v>1</v>
      </c>
      <c r="F201">
        <v>1</v>
      </c>
    </row>
    <row r="202" spans="1:6" x14ac:dyDescent="0.3">
      <c r="A202" s="7">
        <v>1329026400</v>
      </c>
      <c r="C202">
        <v>1</v>
      </c>
      <c r="F202">
        <v>1</v>
      </c>
    </row>
    <row r="203" spans="1:6" x14ac:dyDescent="0.3">
      <c r="A203" s="7">
        <v>1329372000</v>
      </c>
      <c r="E203">
        <v>1</v>
      </c>
      <c r="F203">
        <v>1</v>
      </c>
    </row>
    <row r="204" spans="1:6" x14ac:dyDescent="0.3">
      <c r="A204" s="7">
        <v>1329717600</v>
      </c>
      <c r="C204">
        <v>1</v>
      </c>
      <c r="E204">
        <v>1</v>
      </c>
      <c r="F204">
        <v>2</v>
      </c>
    </row>
    <row r="205" spans="1:6" x14ac:dyDescent="0.3">
      <c r="A205" s="7">
        <v>1330063200</v>
      </c>
      <c r="C205">
        <v>1</v>
      </c>
      <c r="F205">
        <v>1</v>
      </c>
    </row>
    <row r="206" spans="1:6" x14ac:dyDescent="0.3">
      <c r="A206" s="7">
        <v>1330322400</v>
      </c>
      <c r="E206">
        <v>1</v>
      </c>
      <c r="F206">
        <v>1</v>
      </c>
    </row>
    <row r="207" spans="1:6" x14ac:dyDescent="0.3">
      <c r="A207" s="7">
        <v>1330495200</v>
      </c>
      <c r="B207">
        <v>1</v>
      </c>
      <c r="F207">
        <v>1</v>
      </c>
    </row>
    <row r="208" spans="1:6" x14ac:dyDescent="0.3">
      <c r="A208" s="7">
        <v>1330927200</v>
      </c>
      <c r="E208">
        <v>1</v>
      </c>
      <c r="F208">
        <v>1</v>
      </c>
    </row>
    <row r="209" spans="1:6" x14ac:dyDescent="0.3">
      <c r="A209" s="7">
        <v>1331013600</v>
      </c>
      <c r="C209">
        <v>1</v>
      </c>
      <c r="F209">
        <v>1</v>
      </c>
    </row>
    <row r="210" spans="1:6" x14ac:dyDescent="0.3">
      <c r="A210" s="7">
        <v>1331445600</v>
      </c>
      <c r="C210">
        <v>1</v>
      </c>
      <c r="F210">
        <v>1</v>
      </c>
    </row>
    <row r="211" spans="1:6" x14ac:dyDescent="0.3">
      <c r="A211" s="7">
        <v>1331701200</v>
      </c>
      <c r="C211">
        <v>1</v>
      </c>
      <c r="F211">
        <v>1</v>
      </c>
    </row>
    <row r="212" spans="1:6" x14ac:dyDescent="0.3">
      <c r="A212" s="7">
        <v>1331874000</v>
      </c>
      <c r="C212">
        <v>1</v>
      </c>
      <c r="F212">
        <v>1</v>
      </c>
    </row>
    <row r="213" spans="1:6" x14ac:dyDescent="0.3">
      <c r="A213" s="7">
        <v>1332392400</v>
      </c>
      <c r="E213">
        <v>1</v>
      </c>
      <c r="F213">
        <v>1</v>
      </c>
    </row>
    <row r="214" spans="1:6" x14ac:dyDescent="0.3">
      <c r="A214" s="7">
        <v>1332738000</v>
      </c>
      <c r="E214">
        <v>1</v>
      </c>
      <c r="F214">
        <v>1</v>
      </c>
    </row>
    <row r="215" spans="1:6" x14ac:dyDescent="0.3">
      <c r="A215" s="7">
        <v>1332824400</v>
      </c>
      <c r="C215">
        <v>1</v>
      </c>
      <c r="F215">
        <v>1</v>
      </c>
    </row>
    <row r="216" spans="1:6" x14ac:dyDescent="0.3">
      <c r="A216" s="7">
        <v>1332910800</v>
      </c>
      <c r="C216">
        <v>1</v>
      </c>
      <c r="F216">
        <v>1</v>
      </c>
    </row>
    <row r="217" spans="1:6" x14ac:dyDescent="0.3">
      <c r="A217" s="7">
        <v>1333602000</v>
      </c>
      <c r="C217">
        <v>1</v>
      </c>
      <c r="F217">
        <v>1</v>
      </c>
    </row>
    <row r="218" spans="1:6" x14ac:dyDescent="0.3">
      <c r="A218" s="7">
        <v>1333688400</v>
      </c>
      <c r="E218">
        <v>3</v>
      </c>
      <c r="F218">
        <v>3</v>
      </c>
    </row>
    <row r="219" spans="1:6" x14ac:dyDescent="0.3">
      <c r="A219" s="7">
        <v>1334811600</v>
      </c>
      <c r="C219">
        <v>1</v>
      </c>
      <c r="E219">
        <v>1</v>
      </c>
      <c r="F219">
        <v>2</v>
      </c>
    </row>
    <row r="220" spans="1:6" x14ac:dyDescent="0.3">
      <c r="A220" s="7">
        <v>1334984400</v>
      </c>
      <c r="E220">
        <v>1</v>
      </c>
      <c r="F220">
        <v>1</v>
      </c>
    </row>
    <row r="221" spans="1:6" x14ac:dyDescent="0.3">
      <c r="A221" s="7">
        <v>1335243600</v>
      </c>
      <c r="E221">
        <v>1</v>
      </c>
      <c r="F221">
        <v>1</v>
      </c>
    </row>
    <row r="222" spans="1:6" x14ac:dyDescent="0.3">
      <c r="A222" s="7">
        <v>1335330000</v>
      </c>
      <c r="E222">
        <v>1</v>
      </c>
      <c r="F222">
        <v>1</v>
      </c>
    </row>
    <row r="223" spans="1:6" x14ac:dyDescent="0.3">
      <c r="A223" s="7">
        <v>1335416400</v>
      </c>
      <c r="C223">
        <v>1</v>
      </c>
      <c r="F223">
        <v>1</v>
      </c>
    </row>
    <row r="224" spans="1:6" x14ac:dyDescent="0.3">
      <c r="A224" s="7">
        <v>1335848400</v>
      </c>
      <c r="C224">
        <v>1</v>
      </c>
      <c r="F224">
        <v>1</v>
      </c>
    </row>
    <row r="225" spans="1:6" x14ac:dyDescent="0.3">
      <c r="A225" s="7">
        <v>1335934800</v>
      </c>
      <c r="E225">
        <v>3</v>
      </c>
      <c r="F225">
        <v>3</v>
      </c>
    </row>
    <row r="226" spans="1:6" x14ac:dyDescent="0.3">
      <c r="A226" s="7">
        <v>1336194000</v>
      </c>
      <c r="C226">
        <v>1</v>
      </c>
      <c r="D226">
        <v>1</v>
      </c>
      <c r="F226">
        <v>2</v>
      </c>
    </row>
    <row r="227" spans="1:6" x14ac:dyDescent="0.3">
      <c r="A227" s="7">
        <v>1336280400</v>
      </c>
      <c r="C227">
        <v>1</v>
      </c>
      <c r="F227">
        <v>1</v>
      </c>
    </row>
    <row r="228" spans="1:6" x14ac:dyDescent="0.3">
      <c r="A228" s="7">
        <v>1336453200</v>
      </c>
      <c r="E228">
        <v>1</v>
      </c>
      <c r="F228">
        <v>1</v>
      </c>
    </row>
    <row r="229" spans="1:6" x14ac:dyDescent="0.3">
      <c r="A229" s="7">
        <v>1338267600</v>
      </c>
      <c r="E229">
        <v>1</v>
      </c>
      <c r="F229">
        <v>1</v>
      </c>
    </row>
    <row r="230" spans="1:6" x14ac:dyDescent="0.3">
      <c r="A230" s="7">
        <v>1338440400</v>
      </c>
      <c r="E230">
        <v>1</v>
      </c>
      <c r="F230">
        <v>1</v>
      </c>
    </row>
    <row r="231" spans="1:6" x14ac:dyDescent="0.3">
      <c r="A231" s="7">
        <v>1338958800</v>
      </c>
      <c r="E231">
        <v>1</v>
      </c>
      <c r="F231">
        <v>1</v>
      </c>
    </row>
    <row r="232" spans="1:6" x14ac:dyDescent="0.3">
      <c r="A232" s="7">
        <v>1339477200</v>
      </c>
      <c r="C232">
        <v>1</v>
      </c>
      <c r="F232">
        <v>1</v>
      </c>
    </row>
    <row r="233" spans="1:6" x14ac:dyDescent="0.3">
      <c r="A233" s="7">
        <v>1339909200</v>
      </c>
      <c r="E233">
        <v>1</v>
      </c>
      <c r="F233">
        <v>1</v>
      </c>
    </row>
    <row r="234" spans="1:6" x14ac:dyDescent="0.3">
      <c r="A234" s="7">
        <v>1340254800</v>
      </c>
      <c r="C234">
        <v>1</v>
      </c>
      <c r="F234">
        <v>1</v>
      </c>
    </row>
    <row r="235" spans="1:6" x14ac:dyDescent="0.3">
      <c r="A235" s="7">
        <v>1340946000</v>
      </c>
      <c r="C235">
        <v>1</v>
      </c>
      <c r="F235">
        <v>1</v>
      </c>
    </row>
    <row r="236" spans="1:6" x14ac:dyDescent="0.3">
      <c r="A236" s="7">
        <v>1341291600</v>
      </c>
      <c r="C236">
        <v>1</v>
      </c>
      <c r="F236">
        <v>1</v>
      </c>
    </row>
    <row r="237" spans="1:6" x14ac:dyDescent="0.3">
      <c r="A237" s="7">
        <v>1342069200</v>
      </c>
      <c r="C237">
        <v>1</v>
      </c>
      <c r="F237">
        <v>1</v>
      </c>
    </row>
    <row r="238" spans="1:6" x14ac:dyDescent="0.3">
      <c r="A238" s="7">
        <v>1342501200</v>
      </c>
      <c r="E238">
        <v>1</v>
      </c>
      <c r="F238">
        <v>1</v>
      </c>
    </row>
    <row r="239" spans="1:6" x14ac:dyDescent="0.3">
      <c r="A239" s="7">
        <v>1343365200</v>
      </c>
      <c r="E239">
        <v>2</v>
      </c>
      <c r="F239">
        <v>2</v>
      </c>
    </row>
    <row r="240" spans="1:6" x14ac:dyDescent="0.3">
      <c r="A240" s="7">
        <v>1343451600</v>
      </c>
      <c r="E240">
        <v>1</v>
      </c>
      <c r="F240">
        <v>1</v>
      </c>
    </row>
    <row r="241" spans="1:6" x14ac:dyDescent="0.3">
      <c r="A241" s="7">
        <v>1343797200</v>
      </c>
      <c r="C241">
        <v>1</v>
      </c>
      <c r="F241">
        <v>1</v>
      </c>
    </row>
    <row r="242" spans="1:6" x14ac:dyDescent="0.3">
      <c r="A242" s="7">
        <v>1344920400</v>
      </c>
      <c r="C242">
        <v>1</v>
      </c>
      <c r="F242">
        <v>1</v>
      </c>
    </row>
    <row r="243" spans="1:6" x14ac:dyDescent="0.3">
      <c r="A243" s="7">
        <v>1345093200</v>
      </c>
      <c r="E243">
        <v>1</v>
      </c>
      <c r="F243">
        <v>1</v>
      </c>
    </row>
    <row r="244" spans="1:6" x14ac:dyDescent="0.3">
      <c r="A244" s="7">
        <v>1346043600</v>
      </c>
      <c r="E244">
        <v>1</v>
      </c>
      <c r="F244">
        <v>1</v>
      </c>
    </row>
    <row r="245" spans="1:6" x14ac:dyDescent="0.3">
      <c r="A245" s="7">
        <v>1346130000</v>
      </c>
      <c r="E245">
        <v>1</v>
      </c>
      <c r="F245">
        <v>1</v>
      </c>
    </row>
    <row r="246" spans="1:6" x14ac:dyDescent="0.3">
      <c r="A246" s="7">
        <v>1346734800</v>
      </c>
      <c r="E246">
        <v>1</v>
      </c>
      <c r="F246">
        <v>1</v>
      </c>
    </row>
    <row r="247" spans="1:6" x14ac:dyDescent="0.3">
      <c r="A247" s="7">
        <v>1346821200</v>
      </c>
      <c r="E247">
        <v>1</v>
      </c>
      <c r="F247">
        <v>1</v>
      </c>
    </row>
    <row r="248" spans="1:6" x14ac:dyDescent="0.3">
      <c r="A248" s="7">
        <v>1348290000</v>
      </c>
      <c r="E248">
        <v>2</v>
      </c>
      <c r="F248">
        <v>2</v>
      </c>
    </row>
    <row r="249" spans="1:6" x14ac:dyDescent="0.3">
      <c r="A249" s="7">
        <v>1348635600</v>
      </c>
      <c r="E249">
        <v>1</v>
      </c>
      <c r="F249">
        <v>1</v>
      </c>
    </row>
    <row r="250" spans="1:6" x14ac:dyDescent="0.3">
      <c r="A250" s="7">
        <v>1348808400</v>
      </c>
      <c r="C250">
        <v>1</v>
      </c>
      <c r="E250">
        <v>1</v>
      </c>
      <c r="F250">
        <v>2</v>
      </c>
    </row>
    <row r="251" spans="1:6" x14ac:dyDescent="0.3">
      <c r="A251" s="7">
        <v>1349240400</v>
      </c>
      <c r="E251">
        <v>1</v>
      </c>
      <c r="F251">
        <v>1</v>
      </c>
    </row>
    <row r="252" spans="1:6" x14ac:dyDescent="0.3">
      <c r="A252" s="7">
        <v>1349326800</v>
      </c>
      <c r="C252">
        <v>1</v>
      </c>
      <c r="E252">
        <v>1</v>
      </c>
      <c r="F252">
        <v>2</v>
      </c>
    </row>
    <row r="253" spans="1:6" x14ac:dyDescent="0.3">
      <c r="A253" s="7">
        <v>1350622800</v>
      </c>
      <c r="C253">
        <v>1</v>
      </c>
      <c r="F253">
        <v>1</v>
      </c>
    </row>
    <row r="254" spans="1:6" x14ac:dyDescent="0.3">
      <c r="A254" s="7">
        <v>1350709200</v>
      </c>
      <c r="B254">
        <v>1</v>
      </c>
      <c r="D254">
        <v>1</v>
      </c>
      <c r="F254">
        <v>2</v>
      </c>
    </row>
    <row r="255" spans="1:6" x14ac:dyDescent="0.3">
      <c r="A255" s="7">
        <v>1351054800</v>
      </c>
      <c r="E255">
        <v>1</v>
      </c>
      <c r="F255">
        <v>1</v>
      </c>
    </row>
    <row r="256" spans="1:6" x14ac:dyDescent="0.3">
      <c r="A256" s="7">
        <v>1351400400</v>
      </c>
      <c r="E256">
        <v>1</v>
      </c>
      <c r="F256">
        <v>1</v>
      </c>
    </row>
    <row r="257" spans="1:6" x14ac:dyDescent="0.3">
      <c r="A257" s="7">
        <v>1353736800</v>
      </c>
      <c r="C257">
        <v>1</v>
      </c>
      <c r="F257">
        <v>1</v>
      </c>
    </row>
    <row r="258" spans="1:6" x14ac:dyDescent="0.3">
      <c r="A258" s="7">
        <v>1353823200</v>
      </c>
      <c r="E258">
        <v>1</v>
      </c>
      <c r="F258">
        <v>1</v>
      </c>
    </row>
    <row r="259" spans="1:6" x14ac:dyDescent="0.3">
      <c r="A259" s="7">
        <v>1353909600</v>
      </c>
      <c r="E259">
        <v>1</v>
      </c>
      <c r="F259">
        <v>1</v>
      </c>
    </row>
    <row r="260" spans="1:6" x14ac:dyDescent="0.3">
      <c r="A260" s="7">
        <v>1354082400</v>
      </c>
      <c r="E260">
        <v>1</v>
      </c>
      <c r="F260">
        <v>1</v>
      </c>
    </row>
    <row r="261" spans="1:6" x14ac:dyDescent="0.3">
      <c r="A261" s="7">
        <v>1354341600</v>
      </c>
      <c r="D261">
        <v>1</v>
      </c>
      <c r="F261">
        <v>1</v>
      </c>
    </row>
    <row r="262" spans="1:6" x14ac:dyDescent="0.3">
      <c r="A262" s="7">
        <v>1354946400</v>
      </c>
      <c r="E262">
        <v>1</v>
      </c>
      <c r="F262">
        <v>1</v>
      </c>
    </row>
    <row r="263" spans="1:6" x14ac:dyDescent="0.3">
      <c r="A263" s="7">
        <v>1355032800</v>
      </c>
      <c r="C263">
        <v>1</v>
      </c>
      <c r="F263">
        <v>1</v>
      </c>
    </row>
    <row r="264" spans="1:6" x14ac:dyDescent="0.3">
      <c r="A264" s="7">
        <v>1355637600</v>
      </c>
      <c r="E264">
        <v>1</v>
      </c>
      <c r="F264">
        <v>1</v>
      </c>
    </row>
    <row r="265" spans="1:6" x14ac:dyDescent="0.3">
      <c r="A265" s="7">
        <v>1355810400</v>
      </c>
      <c r="C265">
        <v>1</v>
      </c>
      <c r="F265">
        <v>1</v>
      </c>
    </row>
    <row r="266" spans="1:6" x14ac:dyDescent="0.3">
      <c r="A266" s="7">
        <v>1357020000</v>
      </c>
      <c r="E266">
        <v>1</v>
      </c>
      <c r="F266">
        <v>1</v>
      </c>
    </row>
    <row r="267" spans="1:6" x14ac:dyDescent="0.3">
      <c r="A267" s="7">
        <v>1357106400</v>
      </c>
      <c r="C267">
        <v>1</v>
      </c>
      <c r="F267">
        <v>1</v>
      </c>
    </row>
    <row r="268" spans="1:6" x14ac:dyDescent="0.3">
      <c r="A268" s="7">
        <v>1359525600</v>
      </c>
      <c r="C268">
        <v>1</v>
      </c>
      <c r="E268">
        <v>1</v>
      </c>
      <c r="F268">
        <v>2</v>
      </c>
    </row>
    <row r="269" spans="1:6" x14ac:dyDescent="0.3">
      <c r="A269" s="7">
        <v>1359871200</v>
      </c>
      <c r="E269">
        <v>1</v>
      </c>
      <c r="F269">
        <v>1</v>
      </c>
    </row>
    <row r="270" spans="1:6" x14ac:dyDescent="0.3">
      <c r="A270" s="7">
        <v>1359957600</v>
      </c>
      <c r="E270">
        <v>1</v>
      </c>
      <c r="F270">
        <v>1</v>
      </c>
    </row>
    <row r="271" spans="1:6" x14ac:dyDescent="0.3">
      <c r="A271" s="7">
        <v>1360389600</v>
      </c>
      <c r="E271">
        <v>1</v>
      </c>
      <c r="F271">
        <v>1</v>
      </c>
    </row>
    <row r="272" spans="1:6" x14ac:dyDescent="0.3">
      <c r="A272" s="7">
        <v>1360648800</v>
      </c>
      <c r="E272">
        <v>1</v>
      </c>
      <c r="F272">
        <v>1</v>
      </c>
    </row>
    <row r="273" spans="1:6" x14ac:dyDescent="0.3">
      <c r="A273" s="7">
        <v>1361599200</v>
      </c>
      <c r="E273">
        <v>1</v>
      </c>
      <c r="F273">
        <v>1</v>
      </c>
    </row>
    <row r="274" spans="1:6" x14ac:dyDescent="0.3">
      <c r="A274" s="7">
        <v>1361772000</v>
      </c>
      <c r="C274">
        <v>1</v>
      </c>
      <c r="F274">
        <v>1</v>
      </c>
    </row>
    <row r="275" spans="1:6" x14ac:dyDescent="0.3">
      <c r="A275" s="7">
        <v>1361944800</v>
      </c>
      <c r="E275">
        <v>1</v>
      </c>
      <c r="F275">
        <v>1</v>
      </c>
    </row>
    <row r="276" spans="1:6" x14ac:dyDescent="0.3">
      <c r="A276" s="7">
        <v>1362117600</v>
      </c>
      <c r="C276">
        <v>1</v>
      </c>
      <c r="F276">
        <v>1</v>
      </c>
    </row>
    <row r="277" spans="1:6" x14ac:dyDescent="0.3">
      <c r="A277" s="7">
        <v>1362376800</v>
      </c>
      <c r="E277">
        <v>1</v>
      </c>
      <c r="F277">
        <v>1</v>
      </c>
    </row>
    <row r="278" spans="1:6" x14ac:dyDescent="0.3">
      <c r="A278" s="7">
        <v>1362463200</v>
      </c>
      <c r="E278">
        <v>1</v>
      </c>
      <c r="F278">
        <v>1</v>
      </c>
    </row>
    <row r="279" spans="1:6" x14ac:dyDescent="0.3">
      <c r="A279" s="7">
        <v>1362636000</v>
      </c>
      <c r="C279">
        <v>1</v>
      </c>
      <c r="F279">
        <v>1</v>
      </c>
    </row>
    <row r="280" spans="1:6" x14ac:dyDescent="0.3">
      <c r="A280" s="7">
        <v>1362722400</v>
      </c>
      <c r="C280">
        <v>1</v>
      </c>
      <c r="F280">
        <v>1</v>
      </c>
    </row>
    <row r="281" spans="1:6" x14ac:dyDescent="0.3">
      <c r="A281" s="7">
        <v>1363064400</v>
      </c>
      <c r="C281">
        <v>1</v>
      </c>
      <c r="F281">
        <v>1</v>
      </c>
    </row>
    <row r="282" spans="1:6" x14ac:dyDescent="0.3">
      <c r="A282" s="7">
        <v>1363150800</v>
      </c>
      <c r="C282">
        <v>1</v>
      </c>
      <c r="F282">
        <v>1</v>
      </c>
    </row>
    <row r="283" spans="1:6" x14ac:dyDescent="0.3">
      <c r="A283" s="7">
        <v>1363496400</v>
      </c>
      <c r="E283">
        <v>1</v>
      </c>
      <c r="F283">
        <v>1</v>
      </c>
    </row>
    <row r="284" spans="1:6" x14ac:dyDescent="0.3">
      <c r="A284" s="7">
        <v>1364446800</v>
      </c>
      <c r="E284">
        <v>1</v>
      </c>
      <c r="F284">
        <v>1</v>
      </c>
    </row>
    <row r="285" spans="1:6" x14ac:dyDescent="0.3">
      <c r="A285" s="7">
        <v>1364878800</v>
      </c>
      <c r="E285">
        <v>1</v>
      </c>
      <c r="F285">
        <v>1</v>
      </c>
    </row>
    <row r="286" spans="1:6" x14ac:dyDescent="0.3">
      <c r="A286" s="7">
        <v>1365397200</v>
      </c>
      <c r="E286">
        <v>1</v>
      </c>
      <c r="F286">
        <v>1</v>
      </c>
    </row>
    <row r="287" spans="1:6" x14ac:dyDescent="0.3">
      <c r="A287" s="7">
        <v>1365483600</v>
      </c>
      <c r="C287">
        <v>1</v>
      </c>
      <c r="F287">
        <v>1</v>
      </c>
    </row>
    <row r="288" spans="1:6" x14ac:dyDescent="0.3">
      <c r="A288" s="7">
        <v>1365915600</v>
      </c>
      <c r="C288">
        <v>1</v>
      </c>
      <c r="F288">
        <v>1</v>
      </c>
    </row>
    <row r="289" spans="1:6" x14ac:dyDescent="0.3">
      <c r="A289" s="7">
        <v>1367384400</v>
      </c>
      <c r="C289">
        <v>1</v>
      </c>
      <c r="F289">
        <v>1</v>
      </c>
    </row>
    <row r="290" spans="1:6" x14ac:dyDescent="0.3">
      <c r="A290" s="7">
        <v>1367470800</v>
      </c>
      <c r="C290">
        <v>1</v>
      </c>
      <c r="F290">
        <v>1</v>
      </c>
    </row>
    <row r="291" spans="1:6" x14ac:dyDescent="0.3">
      <c r="A291" s="7">
        <v>1368162000</v>
      </c>
      <c r="C291">
        <v>1</v>
      </c>
      <c r="F291">
        <v>1</v>
      </c>
    </row>
    <row r="292" spans="1:6" x14ac:dyDescent="0.3">
      <c r="A292" s="7">
        <v>1368594000</v>
      </c>
      <c r="E292">
        <v>1</v>
      </c>
      <c r="F292">
        <v>1</v>
      </c>
    </row>
    <row r="293" spans="1:6" x14ac:dyDescent="0.3">
      <c r="A293" s="7">
        <v>1368853200</v>
      </c>
      <c r="E293">
        <v>2</v>
      </c>
      <c r="F293">
        <v>2</v>
      </c>
    </row>
    <row r="294" spans="1:6" x14ac:dyDescent="0.3">
      <c r="A294" s="7">
        <v>1369112400</v>
      </c>
      <c r="B294">
        <v>1</v>
      </c>
      <c r="F294">
        <v>1</v>
      </c>
    </row>
    <row r="295" spans="1:6" x14ac:dyDescent="0.3">
      <c r="A295" s="7">
        <v>1369285200</v>
      </c>
      <c r="E295">
        <v>1</v>
      </c>
      <c r="F295">
        <v>1</v>
      </c>
    </row>
    <row r="296" spans="1:6" x14ac:dyDescent="0.3">
      <c r="A296" s="7">
        <v>1369717200</v>
      </c>
      <c r="E296">
        <v>1</v>
      </c>
      <c r="F296">
        <v>1</v>
      </c>
    </row>
    <row r="297" spans="1:6" x14ac:dyDescent="0.3">
      <c r="A297" s="7">
        <v>1370322000</v>
      </c>
      <c r="C297">
        <v>1</v>
      </c>
      <c r="F297">
        <v>1</v>
      </c>
    </row>
    <row r="298" spans="1:6" x14ac:dyDescent="0.3">
      <c r="A298" s="7">
        <v>1370840400</v>
      </c>
      <c r="E298">
        <v>1</v>
      </c>
      <c r="F298">
        <v>1</v>
      </c>
    </row>
    <row r="299" spans="1:6" x14ac:dyDescent="0.3">
      <c r="A299" s="7">
        <v>1371445200</v>
      </c>
      <c r="E299">
        <v>1</v>
      </c>
      <c r="F299">
        <v>1</v>
      </c>
    </row>
    <row r="300" spans="1:6" x14ac:dyDescent="0.3">
      <c r="A300" s="7">
        <v>1371963600</v>
      </c>
      <c r="E300">
        <v>2</v>
      </c>
      <c r="F300">
        <v>2</v>
      </c>
    </row>
    <row r="301" spans="1:6" x14ac:dyDescent="0.3">
      <c r="A301" s="7">
        <v>1372136400</v>
      </c>
      <c r="E301">
        <v>2</v>
      </c>
      <c r="F301">
        <v>2</v>
      </c>
    </row>
    <row r="302" spans="1:6" x14ac:dyDescent="0.3">
      <c r="A302" s="7">
        <v>1372222800</v>
      </c>
      <c r="C302">
        <v>1</v>
      </c>
      <c r="F302">
        <v>1</v>
      </c>
    </row>
    <row r="303" spans="1:6" x14ac:dyDescent="0.3">
      <c r="A303" s="7">
        <v>1372654800</v>
      </c>
      <c r="E303">
        <v>1</v>
      </c>
      <c r="F303">
        <v>1</v>
      </c>
    </row>
    <row r="304" spans="1:6" x14ac:dyDescent="0.3">
      <c r="A304" s="7">
        <v>1373432400</v>
      </c>
      <c r="E304">
        <v>1</v>
      </c>
      <c r="F304">
        <v>1</v>
      </c>
    </row>
    <row r="305" spans="1:6" x14ac:dyDescent="0.3">
      <c r="A305" s="7">
        <v>1373518800</v>
      </c>
      <c r="E305">
        <v>1</v>
      </c>
      <c r="F305">
        <v>1</v>
      </c>
    </row>
    <row r="306" spans="1:6" x14ac:dyDescent="0.3">
      <c r="A306" s="7">
        <v>1374296400</v>
      </c>
      <c r="C306">
        <v>1</v>
      </c>
      <c r="F306">
        <v>1</v>
      </c>
    </row>
    <row r="307" spans="1:6" x14ac:dyDescent="0.3">
      <c r="A307" s="7">
        <v>1374469200</v>
      </c>
      <c r="C307">
        <v>1</v>
      </c>
      <c r="F307">
        <v>1</v>
      </c>
    </row>
    <row r="308" spans="1:6" x14ac:dyDescent="0.3">
      <c r="A308" s="7">
        <v>1374642000</v>
      </c>
      <c r="E308">
        <v>1</v>
      </c>
      <c r="F308">
        <v>1</v>
      </c>
    </row>
    <row r="309" spans="1:6" x14ac:dyDescent="0.3">
      <c r="A309" s="7">
        <v>1374728400</v>
      </c>
      <c r="B309">
        <v>1</v>
      </c>
      <c r="F309">
        <v>1</v>
      </c>
    </row>
    <row r="310" spans="1:6" x14ac:dyDescent="0.3">
      <c r="A310" s="7">
        <v>1375074000</v>
      </c>
      <c r="E310">
        <v>1</v>
      </c>
      <c r="F310">
        <v>1</v>
      </c>
    </row>
    <row r="311" spans="1:6" x14ac:dyDescent="0.3">
      <c r="A311" s="7">
        <v>1375160400</v>
      </c>
      <c r="C311">
        <v>1</v>
      </c>
      <c r="F311">
        <v>1</v>
      </c>
    </row>
    <row r="312" spans="1:6" x14ac:dyDescent="0.3">
      <c r="A312" s="7">
        <v>1375333200</v>
      </c>
      <c r="C312">
        <v>1</v>
      </c>
      <c r="F312">
        <v>1</v>
      </c>
    </row>
    <row r="313" spans="1:6" x14ac:dyDescent="0.3">
      <c r="A313" s="7">
        <v>1375592400</v>
      </c>
      <c r="C313">
        <v>1</v>
      </c>
      <c r="F313">
        <v>1</v>
      </c>
    </row>
    <row r="314" spans="1:6" x14ac:dyDescent="0.3">
      <c r="A314" s="7">
        <v>1375678800</v>
      </c>
      <c r="E314">
        <v>1</v>
      </c>
      <c r="F314">
        <v>1</v>
      </c>
    </row>
    <row r="315" spans="1:6" x14ac:dyDescent="0.3">
      <c r="A315" s="7">
        <v>1376542800</v>
      </c>
      <c r="C315">
        <v>1</v>
      </c>
      <c r="F315">
        <v>1</v>
      </c>
    </row>
    <row r="316" spans="1:6" x14ac:dyDescent="0.3">
      <c r="A316" s="7">
        <v>1376629200</v>
      </c>
      <c r="C316">
        <v>1</v>
      </c>
      <c r="F316">
        <v>1</v>
      </c>
    </row>
    <row r="317" spans="1:6" x14ac:dyDescent="0.3">
      <c r="A317" s="7">
        <v>1377579600</v>
      </c>
      <c r="C317">
        <v>1</v>
      </c>
      <c r="F317">
        <v>1</v>
      </c>
    </row>
    <row r="318" spans="1:6" x14ac:dyDescent="0.3">
      <c r="A318" s="7">
        <v>1377838800</v>
      </c>
      <c r="B318">
        <v>1</v>
      </c>
      <c r="F318">
        <v>1</v>
      </c>
    </row>
    <row r="319" spans="1:6" x14ac:dyDescent="0.3">
      <c r="A319" s="7">
        <v>1378184400</v>
      </c>
      <c r="E319">
        <v>1</v>
      </c>
      <c r="F319">
        <v>1</v>
      </c>
    </row>
    <row r="320" spans="1:6" x14ac:dyDescent="0.3">
      <c r="A320" s="7">
        <v>1378875600</v>
      </c>
      <c r="C320">
        <v>1</v>
      </c>
      <c r="F320">
        <v>1</v>
      </c>
    </row>
    <row r="321" spans="1:6" x14ac:dyDescent="0.3">
      <c r="A321" s="7">
        <v>1379048400</v>
      </c>
      <c r="E321">
        <v>1</v>
      </c>
      <c r="F321">
        <v>1</v>
      </c>
    </row>
    <row r="322" spans="1:6" x14ac:dyDescent="0.3">
      <c r="A322" s="7">
        <v>1379566800</v>
      </c>
      <c r="C322">
        <v>1</v>
      </c>
      <c r="E322">
        <v>1</v>
      </c>
      <c r="F322">
        <v>2</v>
      </c>
    </row>
    <row r="323" spans="1:6" x14ac:dyDescent="0.3">
      <c r="A323" s="7">
        <v>1379653200</v>
      </c>
      <c r="E323">
        <v>1</v>
      </c>
      <c r="F323">
        <v>1</v>
      </c>
    </row>
    <row r="324" spans="1:6" x14ac:dyDescent="0.3">
      <c r="A324" s="7">
        <v>1379826000</v>
      </c>
      <c r="C324">
        <v>1</v>
      </c>
      <c r="F324">
        <v>1</v>
      </c>
    </row>
    <row r="325" spans="1:6" x14ac:dyDescent="0.3">
      <c r="A325" s="7">
        <v>1381122000</v>
      </c>
      <c r="E325">
        <v>1</v>
      </c>
      <c r="F325">
        <v>1</v>
      </c>
    </row>
    <row r="326" spans="1:6" x14ac:dyDescent="0.3">
      <c r="A326" s="7">
        <v>1381208400</v>
      </c>
      <c r="C326">
        <v>1</v>
      </c>
      <c r="F326">
        <v>1</v>
      </c>
    </row>
    <row r="327" spans="1:6" x14ac:dyDescent="0.3">
      <c r="A327" s="7">
        <v>1381554000</v>
      </c>
      <c r="E327">
        <v>1</v>
      </c>
      <c r="F327">
        <v>1</v>
      </c>
    </row>
    <row r="328" spans="1:6" x14ac:dyDescent="0.3">
      <c r="A328" s="7">
        <v>1381813200</v>
      </c>
      <c r="C328">
        <v>1</v>
      </c>
      <c r="F328">
        <v>1</v>
      </c>
    </row>
    <row r="329" spans="1:6" x14ac:dyDescent="0.3">
      <c r="A329" s="7">
        <v>1382331600</v>
      </c>
      <c r="C329">
        <v>1</v>
      </c>
      <c r="F329">
        <v>1</v>
      </c>
    </row>
    <row r="330" spans="1:6" x14ac:dyDescent="0.3">
      <c r="A330" s="7">
        <v>1382677200</v>
      </c>
      <c r="E330">
        <v>2</v>
      </c>
      <c r="F330">
        <v>2</v>
      </c>
    </row>
    <row r="331" spans="1:6" x14ac:dyDescent="0.3">
      <c r="A331" s="7">
        <v>1383022800</v>
      </c>
      <c r="E331">
        <v>1</v>
      </c>
      <c r="F331">
        <v>1</v>
      </c>
    </row>
    <row r="332" spans="1:6" x14ac:dyDescent="0.3">
      <c r="A332" s="7">
        <v>1384149600</v>
      </c>
      <c r="D332">
        <v>1</v>
      </c>
      <c r="F332">
        <v>1</v>
      </c>
    </row>
    <row r="333" spans="1:6" x14ac:dyDescent="0.3">
      <c r="A333" s="7">
        <v>1384408800</v>
      </c>
      <c r="E333">
        <v>1</v>
      </c>
      <c r="F333">
        <v>1</v>
      </c>
    </row>
    <row r="334" spans="1:6" x14ac:dyDescent="0.3">
      <c r="A334" s="7">
        <v>1384668000</v>
      </c>
      <c r="E334">
        <v>1</v>
      </c>
      <c r="F334">
        <v>1</v>
      </c>
    </row>
    <row r="335" spans="1:6" x14ac:dyDescent="0.3">
      <c r="A335" s="7">
        <v>1384840800</v>
      </c>
      <c r="C335">
        <v>1</v>
      </c>
      <c r="F335">
        <v>1</v>
      </c>
    </row>
    <row r="336" spans="1:6" x14ac:dyDescent="0.3">
      <c r="A336" s="7">
        <v>1385186400</v>
      </c>
      <c r="C336">
        <v>1</v>
      </c>
      <c r="F336">
        <v>1</v>
      </c>
    </row>
    <row r="337" spans="1:6" x14ac:dyDescent="0.3">
      <c r="A337" s="7">
        <v>1385359200</v>
      </c>
      <c r="C337">
        <v>1</v>
      </c>
      <c r="F337">
        <v>1</v>
      </c>
    </row>
    <row r="338" spans="1:6" x14ac:dyDescent="0.3">
      <c r="A338" s="7">
        <v>1385704800</v>
      </c>
      <c r="E338">
        <v>1</v>
      </c>
      <c r="F338">
        <v>1</v>
      </c>
    </row>
    <row r="339" spans="1:6" x14ac:dyDescent="0.3">
      <c r="A339" s="7">
        <v>1386309600</v>
      </c>
      <c r="B339">
        <v>1</v>
      </c>
      <c r="C339">
        <v>1</v>
      </c>
      <c r="F339">
        <v>2</v>
      </c>
    </row>
    <row r="340" spans="1:6" x14ac:dyDescent="0.3">
      <c r="A340" s="7">
        <v>1386741600</v>
      </c>
      <c r="C340">
        <v>1</v>
      </c>
      <c r="E340">
        <v>2</v>
      </c>
      <c r="F340">
        <v>3</v>
      </c>
    </row>
    <row r="341" spans="1:6" x14ac:dyDescent="0.3">
      <c r="A341" s="7">
        <v>1387260000</v>
      </c>
      <c r="E341">
        <v>1</v>
      </c>
      <c r="F341">
        <v>1</v>
      </c>
    </row>
    <row r="342" spans="1:6" x14ac:dyDescent="0.3">
      <c r="A342" s="7">
        <v>1388296800</v>
      </c>
      <c r="E342">
        <v>1</v>
      </c>
      <c r="F342">
        <v>1</v>
      </c>
    </row>
    <row r="343" spans="1:6" x14ac:dyDescent="0.3">
      <c r="A343" s="7">
        <v>1388383200</v>
      </c>
      <c r="C343">
        <v>1</v>
      </c>
      <c r="F343">
        <v>1</v>
      </c>
    </row>
    <row r="344" spans="1:6" x14ac:dyDescent="0.3">
      <c r="A344" s="7">
        <v>1388469600</v>
      </c>
      <c r="E344">
        <v>1</v>
      </c>
      <c r="F344">
        <v>1</v>
      </c>
    </row>
    <row r="345" spans="1:6" x14ac:dyDescent="0.3">
      <c r="A345" s="7">
        <v>1388728800</v>
      </c>
      <c r="E345">
        <v>1</v>
      </c>
      <c r="F345">
        <v>1</v>
      </c>
    </row>
    <row r="346" spans="1:6" x14ac:dyDescent="0.3">
      <c r="A346" s="7">
        <v>1389160800</v>
      </c>
      <c r="E346">
        <v>1</v>
      </c>
      <c r="F346">
        <v>1</v>
      </c>
    </row>
    <row r="347" spans="1:6" x14ac:dyDescent="0.3">
      <c r="A347" s="7">
        <v>1389506400</v>
      </c>
      <c r="C347">
        <v>1</v>
      </c>
      <c r="F347">
        <v>1</v>
      </c>
    </row>
    <row r="348" spans="1:6" x14ac:dyDescent="0.3">
      <c r="A348" s="7">
        <v>1389679200</v>
      </c>
      <c r="C348">
        <v>2</v>
      </c>
      <c r="F348">
        <v>2</v>
      </c>
    </row>
    <row r="349" spans="1:6" x14ac:dyDescent="0.3">
      <c r="A349" s="7">
        <v>1390197600</v>
      </c>
      <c r="B349">
        <v>1</v>
      </c>
      <c r="F349">
        <v>1</v>
      </c>
    </row>
    <row r="350" spans="1:6" x14ac:dyDescent="0.3">
      <c r="A350" s="7">
        <v>1390370400</v>
      </c>
      <c r="E350">
        <v>1</v>
      </c>
      <c r="F350">
        <v>1</v>
      </c>
    </row>
    <row r="351" spans="1:6" x14ac:dyDescent="0.3">
      <c r="A351" s="7">
        <v>1390716000</v>
      </c>
      <c r="E351">
        <v>1</v>
      </c>
      <c r="F351">
        <v>1</v>
      </c>
    </row>
    <row r="352" spans="1:6" x14ac:dyDescent="0.3">
      <c r="A352" s="7">
        <v>1392012000</v>
      </c>
      <c r="B352">
        <v>1</v>
      </c>
      <c r="E352">
        <v>1</v>
      </c>
      <c r="F352">
        <v>2</v>
      </c>
    </row>
    <row r="353" spans="1:6" x14ac:dyDescent="0.3">
      <c r="A353" s="7">
        <v>1392357600</v>
      </c>
      <c r="C353">
        <v>1</v>
      </c>
      <c r="F353">
        <v>1</v>
      </c>
    </row>
    <row r="354" spans="1:6" x14ac:dyDescent="0.3">
      <c r="A354" s="7">
        <v>1393048800</v>
      </c>
      <c r="C354">
        <v>1</v>
      </c>
      <c r="F354">
        <v>1</v>
      </c>
    </row>
    <row r="355" spans="1:6" x14ac:dyDescent="0.3">
      <c r="A355" s="7">
        <v>1393394400</v>
      </c>
      <c r="E355">
        <v>1</v>
      </c>
      <c r="F355">
        <v>1</v>
      </c>
    </row>
    <row r="356" spans="1:6" x14ac:dyDescent="0.3">
      <c r="A356" s="7">
        <v>1393567200</v>
      </c>
      <c r="E356">
        <v>1</v>
      </c>
      <c r="F356">
        <v>1</v>
      </c>
    </row>
    <row r="357" spans="1:6" x14ac:dyDescent="0.3">
      <c r="A357" s="7">
        <v>1394514000</v>
      </c>
      <c r="E357">
        <v>1</v>
      </c>
      <c r="F357">
        <v>1</v>
      </c>
    </row>
    <row r="358" spans="1:6" x14ac:dyDescent="0.3">
      <c r="A358" s="7">
        <v>1394600400</v>
      </c>
      <c r="E358">
        <v>1</v>
      </c>
      <c r="F358">
        <v>1</v>
      </c>
    </row>
    <row r="359" spans="1:6" x14ac:dyDescent="0.3">
      <c r="A359" s="7">
        <v>1395032400</v>
      </c>
      <c r="E359">
        <v>1</v>
      </c>
      <c r="F359">
        <v>1</v>
      </c>
    </row>
    <row r="360" spans="1:6" x14ac:dyDescent="0.3">
      <c r="A360" s="7">
        <v>1395291600</v>
      </c>
      <c r="C360">
        <v>1</v>
      </c>
      <c r="F360">
        <v>1</v>
      </c>
    </row>
    <row r="361" spans="1:6" x14ac:dyDescent="0.3">
      <c r="A361" s="7">
        <v>1395550800</v>
      </c>
      <c r="E361">
        <v>1</v>
      </c>
      <c r="F361">
        <v>1</v>
      </c>
    </row>
    <row r="362" spans="1:6" x14ac:dyDescent="0.3">
      <c r="A362" s="7">
        <v>1395810000</v>
      </c>
      <c r="E362">
        <v>1</v>
      </c>
      <c r="F362">
        <v>1</v>
      </c>
    </row>
    <row r="363" spans="1:6" x14ac:dyDescent="0.3">
      <c r="A363" s="7">
        <v>1395896400</v>
      </c>
      <c r="C363">
        <v>1</v>
      </c>
      <c r="F363">
        <v>1</v>
      </c>
    </row>
    <row r="364" spans="1:6" x14ac:dyDescent="0.3">
      <c r="A364" s="7">
        <v>1396069200</v>
      </c>
      <c r="E364">
        <v>1</v>
      </c>
      <c r="F364">
        <v>1</v>
      </c>
    </row>
    <row r="365" spans="1:6" x14ac:dyDescent="0.3">
      <c r="A365" s="7">
        <v>1396414800</v>
      </c>
      <c r="E365">
        <v>1</v>
      </c>
      <c r="F365">
        <v>1</v>
      </c>
    </row>
    <row r="366" spans="1:6" x14ac:dyDescent="0.3">
      <c r="A366" s="7">
        <v>1396846800</v>
      </c>
      <c r="E366">
        <v>1</v>
      </c>
      <c r="F366">
        <v>1</v>
      </c>
    </row>
    <row r="367" spans="1:6" x14ac:dyDescent="0.3">
      <c r="A367" s="7">
        <v>1397365200</v>
      </c>
      <c r="E367">
        <v>1</v>
      </c>
      <c r="F367">
        <v>1</v>
      </c>
    </row>
    <row r="368" spans="1:6" x14ac:dyDescent="0.3">
      <c r="A368" s="7">
        <v>1397451600</v>
      </c>
      <c r="E368">
        <v>1</v>
      </c>
      <c r="F368">
        <v>1</v>
      </c>
    </row>
    <row r="369" spans="1:6" x14ac:dyDescent="0.3">
      <c r="A369" s="7">
        <v>1398402000</v>
      </c>
      <c r="E369">
        <v>1</v>
      </c>
      <c r="F369">
        <v>1</v>
      </c>
    </row>
    <row r="370" spans="1:6" x14ac:dyDescent="0.3">
      <c r="A370" s="7">
        <v>1398661200</v>
      </c>
      <c r="E370">
        <v>1</v>
      </c>
      <c r="F370">
        <v>1</v>
      </c>
    </row>
    <row r="371" spans="1:6" x14ac:dyDescent="0.3">
      <c r="A371" s="7">
        <v>1399006800</v>
      </c>
      <c r="C371">
        <v>1</v>
      </c>
      <c r="E371">
        <v>1</v>
      </c>
      <c r="F371">
        <v>2</v>
      </c>
    </row>
    <row r="372" spans="1:6" x14ac:dyDescent="0.3">
      <c r="A372" s="7">
        <v>1399093200</v>
      </c>
      <c r="E372">
        <v>1</v>
      </c>
      <c r="F372">
        <v>1</v>
      </c>
    </row>
    <row r="373" spans="1:6" x14ac:dyDescent="0.3">
      <c r="A373" s="7">
        <v>1399179600</v>
      </c>
      <c r="C373">
        <v>1</v>
      </c>
      <c r="F373">
        <v>1</v>
      </c>
    </row>
    <row r="374" spans="1:6" x14ac:dyDescent="0.3">
      <c r="A374" s="7">
        <v>1399698000</v>
      </c>
      <c r="C374">
        <v>1</v>
      </c>
      <c r="F374">
        <v>1</v>
      </c>
    </row>
    <row r="375" spans="1:6" x14ac:dyDescent="0.3">
      <c r="A375" s="7">
        <v>1400562000</v>
      </c>
      <c r="C375">
        <v>1</v>
      </c>
      <c r="E375">
        <v>1</v>
      </c>
      <c r="F375">
        <v>2</v>
      </c>
    </row>
    <row r="376" spans="1:6" x14ac:dyDescent="0.3">
      <c r="A376" s="7">
        <v>1400821200</v>
      </c>
      <c r="C376">
        <v>1</v>
      </c>
      <c r="F376">
        <v>1</v>
      </c>
    </row>
    <row r="377" spans="1:6" x14ac:dyDescent="0.3">
      <c r="A377" s="7">
        <v>1400907600</v>
      </c>
      <c r="C377">
        <v>1</v>
      </c>
      <c r="F377">
        <v>1</v>
      </c>
    </row>
    <row r="378" spans="1:6" x14ac:dyDescent="0.3">
      <c r="A378" s="7">
        <v>1401166800</v>
      </c>
      <c r="C378">
        <v>1</v>
      </c>
      <c r="F378">
        <v>1</v>
      </c>
    </row>
    <row r="379" spans="1:6" x14ac:dyDescent="0.3">
      <c r="A379" s="7">
        <v>1401426000</v>
      </c>
      <c r="C379">
        <v>1</v>
      </c>
      <c r="E379">
        <v>1</v>
      </c>
      <c r="F379">
        <v>2</v>
      </c>
    </row>
    <row r="380" spans="1:6" x14ac:dyDescent="0.3">
      <c r="A380" s="7">
        <v>1401685200</v>
      </c>
      <c r="E380">
        <v>1</v>
      </c>
      <c r="F380">
        <v>1</v>
      </c>
    </row>
    <row r="381" spans="1:6" x14ac:dyDescent="0.3">
      <c r="A381" s="7">
        <v>1401858000</v>
      </c>
      <c r="E381">
        <v>1</v>
      </c>
      <c r="F381">
        <v>1</v>
      </c>
    </row>
    <row r="382" spans="1:6" x14ac:dyDescent="0.3">
      <c r="A382" s="7">
        <v>1402117200</v>
      </c>
      <c r="B382">
        <v>1</v>
      </c>
      <c r="F382">
        <v>1</v>
      </c>
    </row>
    <row r="383" spans="1:6" x14ac:dyDescent="0.3">
      <c r="A383" s="7">
        <v>1402290000</v>
      </c>
      <c r="C383">
        <v>1</v>
      </c>
      <c r="F383">
        <v>1</v>
      </c>
    </row>
    <row r="384" spans="1:6" x14ac:dyDescent="0.3">
      <c r="A384" s="7">
        <v>1402376400</v>
      </c>
      <c r="E384">
        <v>1</v>
      </c>
      <c r="F384">
        <v>1</v>
      </c>
    </row>
    <row r="385" spans="1:6" x14ac:dyDescent="0.3">
      <c r="A385" s="7">
        <v>1402894800</v>
      </c>
      <c r="E385">
        <v>1</v>
      </c>
      <c r="F385">
        <v>1</v>
      </c>
    </row>
    <row r="386" spans="1:6" x14ac:dyDescent="0.3">
      <c r="A386" s="7">
        <v>1403326800</v>
      </c>
      <c r="E386">
        <v>1</v>
      </c>
      <c r="F386">
        <v>1</v>
      </c>
    </row>
    <row r="387" spans="1:6" x14ac:dyDescent="0.3">
      <c r="A387" s="7">
        <v>1403845200</v>
      </c>
      <c r="C387">
        <v>1</v>
      </c>
      <c r="F387">
        <v>1</v>
      </c>
    </row>
    <row r="388" spans="1:6" x14ac:dyDescent="0.3">
      <c r="A388" s="7">
        <v>1403931600</v>
      </c>
      <c r="C388">
        <v>1</v>
      </c>
      <c r="F388">
        <v>1</v>
      </c>
    </row>
    <row r="389" spans="1:6" x14ac:dyDescent="0.3">
      <c r="A389" s="7">
        <v>1404536400</v>
      </c>
      <c r="E389">
        <v>1</v>
      </c>
      <c r="F389">
        <v>1</v>
      </c>
    </row>
    <row r="390" spans="1:6" x14ac:dyDescent="0.3">
      <c r="A390" s="7">
        <v>1404622800</v>
      </c>
      <c r="E390">
        <v>1</v>
      </c>
      <c r="F390">
        <v>1</v>
      </c>
    </row>
    <row r="391" spans="1:6" x14ac:dyDescent="0.3">
      <c r="A391" s="7">
        <v>1404795600</v>
      </c>
      <c r="C391">
        <v>1</v>
      </c>
      <c r="F391">
        <v>1</v>
      </c>
    </row>
    <row r="392" spans="1:6" x14ac:dyDescent="0.3">
      <c r="A392" s="7">
        <v>1404968400</v>
      </c>
      <c r="E392">
        <v>1</v>
      </c>
      <c r="F392">
        <v>1</v>
      </c>
    </row>
    <row r="393" spans="1:6" x14ac:dyDescent="0.3">
      <c r="A393" s="7">
        <v>1405314000</v>
      </c>
      <c r="E393">
        <v>1</v>
      </c>
      <c r="F393">
        <v>1</v>
      </c>
    </row>
    <row r="394" spans="1:6" x14ac:dyDescent="0.3">
      <c r="A394" s="7">
        <v>1405486800</v>
      </c>
      <c r="E394">
        <v>1</v>
      </c>
      <c r="F394">
        <v>1</v>
      </c>
    </row>
    <row r="395" spans="1:6" x14ac:dyDescent="0.3">
      <c r="A395" s="7">
        <v>1405746000</v>
      </c>
      <c r="C395">
        <v>1</v>
      </c>
      <c r="F395">
        <v>1</v>
      </c>
    </row>
    <row r="396" spans="1:6" x14ac:dyDescent="0.3">
      <c r="A396" s="7">
        <v>1406178000</v>
      </c>
      <c r="E396">
        <v>2</v>
      </c>
      <c r="F396">
        <v>2</v>
      </c>
    </row>
    <row r="397" spans="1:6" x14ac:dyDescent="0.3">
      <c r="A397" s="7">
        <v>1406264400</v>
      </c>
      <c r="E397">
        <v>1</v>
      </c>
      <c r="F397">
        <v>1</v>
      </c>
    </row>
    <row r="398" spans="1:6" x14ac:dyDescent="0.3">
      <c r="A398" s="7">
        <v>1406523600</v>
      </c>
      <c r="E398">
        <v>1</v>
      </c>
      <c r="F398">
        <v>1</v>
      </c>
    </row>
    <row r="399" spans="1:6" x14ac:dyDescent="0.3">
      <c r="A399" s="7">
        <v>1407128400</v>
      </c>
      <c r="E399">
        <v>1</v>
      </c>
      <c r="F399">
        <v>1</v>
      </c>
    </row>
    <row r="400" spans="1:6" x14ac:dyDescent="0.3">
      <c r="A400" s="7">
        <v>1407474000</v>
      </c>
      <c r="C400">
        <v>1</v>
      </c>
      <c r="F400">
        <v>1</v>
      </c>
    </row>
    <row r="401" spans="1:6" x14ac:dyDescent="0.3">
      <c r="A401" s="7">
        <v>1408424400</v>
      </c>
      <c r="E401">
        <v>2</v>
      </c>
      <c r="F401">
        <v>2</v>
      </c>
    </row>
    <row r="402" spans="1:6" x14ac:dyDescent="0.3">
      <c r="A402" s="7">
        <v>1408856400</v>
      </c>
      <c r="E402">
        <v>1</v>
      </c>
      <c r="F402">
        <v>1</v>
      </c>
    </row>
    <row r="403" spans="1:6" x14ac:dyDescent="0.3">
      <c r="A403" s="7">
        <v>1410066000</v>
      </c>
      <c r="E403">
        <v>1</v>
      </c>
      <c r="F403">
        <v>1</v>
      </c>
    </row>
    <row r="404" spans="1:6" x14ac:dyDescent="0.3">
      <c r="A404" s="7">
        <v>1410325200</v>
      </c>
      <c r="E404">
        <v>2</v>
      </c>
      <c r="F404">
        <v>2</v>
      </c>
    </row>
    <row r="405" spans="1:6" x14ac:dyDescent="0.3">
      <c r="A405" s="7">
        <v>1410584400</v>
      </c>
      <c r="E405">
        <v>1</v>
      </c>
      <c r="F405">
        <v>1</v>
      </c>
    </row>
    <row r="406" spans="1:6" x14ac:dyDescent="0.3">
      <c r="A406" s="7">
        <v>1410757200</v>
      </c>
      <c r="E406">
        <v>1</v>
      </c>
      <c r="F406">
        <v>1</v>
      </c>
    </row>
    <row r="407" spans="1:6" x14ac:dyDescent="0.3">
      <c r="A407" s="7">
        <v>1411102800</v>
      </c>
      <c r="C407">
        <v>1</v>
      </c>
      <c r="F407">
        <v>1</v>
      </c>
    </row>
    <row r="408" spans="1:6" x14ac:dyDescent="0.3">
      <c r="A408" s="7">
        <v>1411534800</v>
      </c>
      <c r="E408">
        <v>2</v>
      </c>
      <c r="F408">
        <v>2</v>
      </c>
    </row>
    <row r="409" spans="1:6" x14ac:dyDescent="0.3">
      <c r="A409" s="7">
        <v>1411621200</v>
      </c>
      <c r="E409">
        <v>1</v>
      </c>
      <c r="F409">
        <v>1</v>
      </c>
    </row>
    <row r="410" spans="1:6" x14ac:dyDescent="0.3">
      <c r="A410" s="7">
        <v>1411707600</v>
      </c>
      <c r="C410">
        <v>1</v>
      </c>
      <c r="F410">
        <v>1</v>
      </c>
    </row>
    <row r="411" spans="1:6" x14ac:dyDescent="0.3">
      <c r="A411" s="7">
        <v>1412139600</v>
      </c>
      <c r="C411">
        <v>1</v>
      </c>
      <c r="F411">
        <v>1</v>
      </c>
    </row>
    <row r="412" spans="1:6" x14ac:dyDescent="0.3">
      <c r="A412" s="7">
        <v>1412226000</v>
      </c>
      <c r="E412">
        <v>1</v>
      </c>
      <c r="F412">
        <v>1</v>
      </c>
    </row>
    <row r="413" spans="1:6" x14ac:dyDescent="0.3">
      <c r="A413" s="7">
        <v>1412485200</v>
      </c>
      <c r="E413">
        <v>2</v>
      </c>
      <c r="F413">
        <v>2</v>
      </c>
    </row>
    <row r="414" spans="1:6" x14ac:dyDescent="0.3">
      <c r="A414" s="7">
        <v>1412744400</v>
      </c>
      <c r="E414">
        <v>1</v>
      </c>
      <c r="F414">
        <v>1</v>
      </c>
    </row>
    <row r="415" spans="1:6" x14ac:dyDescent="0.3">
      <c r="A415" s="7">
        <v>1413522000</v>
      </c>
      <c r="C415">
        <v>1</v>
      </c>
      <c r="F415">
        <v>1</v>
      </c>
    </row>
    <row r="416" spans="1:6" x14ac:dyDescent="0.3">
      <c r="A416" s="7">
        <v>1413608400</v>
      </c>
      <c r="C416">
        <v>1</v>
      </c>
      <c r="F416">
        <v>1</v>
      </c>
    </row>
    <row r="417" spans="1:6" x14ac:dyDescent="0.3">
      <c r="A417" s="7">
        <v>1413954000</v>
      </c>
      <c r="E417">
        <v>1</v>
      </c>
      <c r="F417">
        <v>1</v>
      </c>
    </row>
    <row r="418" spans="1:6" x14ac:dyDescent="0.3">
      <c r="A418" s="7">
        <v>1414126800</v>
      </c>
      <c r="E418">
        <v>1</v>
      </c>
      <c r="F418">
        <v>1</v>
      </c>
    </row>
    <row r="419" spans="1:6" x14ac:dyDescent="0.3">
      <c r="A419" s="7">
        <v>1414904400</v>
      </c>
      <c r="D419">
        <v>1</v>
      </c>
      <c r="F419">
        <v>1</v>
      </c>
    </row>
    <row r="420" spans="1:6" x14ac:dyDescent="0.3">
      <c r="A420" s="7">
        <v>1415253600</v>
      </c>
      <c r="C420">
        <v>1</v>
      </c>
      <c r="F420">
        <v>1</v>
      </c>
    </row>
    <row r="421" spans="1:6" x14ac:dyDescent="0.3">
      <c r="A421" s="7">
        <v>1415340000</v>
      </c>
      <c r="C421">
        <v>1</v>
      </c>
      <c r="F421">
        <v>1</v>
      </c>
    </row>
    <row r="422" spans="1:6" x14ac:dyDescent="0.3">
      <c r="A422" s="7">
        <v>1416031200</v>
      </c>
      <c r="C422">
        <v>2</v>
      </c>
      <c r="F422">
        <v>2</v>
      </c>
    </row>
    <row r="423" spans="1:6" x14ac:dyDescent="0.3">
      <c r="A423" s="7">
        <v>1416117600</v>
      </c>
      <c r="C423">
        <v>1</v>
      </c>
      <c r="F423">
        <v>1</v>
      </c>
    </row>
    <row r="424" spans="1:6" x14ac:dyDescent="0.3">
      <c r="A424" s="7">
        <v>1416895200</v>
      </c>
      <c r="E424">
        <v>1</v>
      </c>
      <c r="F424">
        <v>1</v>
      </c>
    </row>
    <row r="425" spans="1:6" x14ac:dyDescent="0.3">
      <c r="A425" s="7">
        <v>1417068000</v>
      </c>
      <c r="C425">
        <v>1</v>
      </c>
      <c r="F425">
        <v>1</v>
      </c>
    </row>
    <row r="426" spans="1:6" x14ac:dyDescent="0.3">
      <c r="A426" s="7">
        <v>1417500000</v>
      </c>
      <c r="C426">
        <v>1</v>
      </c>
      <c r="F426">
        <v>1</v>
      </c>
    </row>
    <row r="427" spans="1:6" x14ac:dyDescent="0.3">
      <c r="A427" s="7">
        <v>1418364000</v>
      </c>
      <c r="B427">
        <v>1</v>
      </c>
      <c r="F427">
        <v>1</v>
      </c>
    </row>
    <row r="428" spans="1:6" x14ac:dyDescent="0.3">
      <c r="A428" s="7">
        <v>1418623200</v>
      </c>
      <c r="E428">
        <v>1</v>
      </c>
      <c r="F428">
        <v>1</v>
      </c>
    </row>
    <row r="429" spans="1:6" x14ac:dyDescent="0.3">
      <c r="A429" s="7">
        <v>1418709600</v>
      </c>
      <c r="E429">
        <v>1</v>
      </c>
      <c r="F429">
        <v>1</v>
      </c>
    </row>
    <row r="430" spans="1:6" x14ac:dyDescent="0.3">
      <c r="A430" s="7">
        <v>1418882400</v>
      </c>
      <c r="C430">
        <v>1</v>
      </c>
      <c r="F430">
        <v>1</v>
      </c>
    </row>
    <row r="431" spans="1:6" x14ac:dyDescent="0.3">
      <c r="A431" s="7">
        <v>1419055200</v>
      </c>
      <c r="C431">
        <v>1</v>
      </c>
      <c r="E431">
        <v>1</v>
      </c>
      <c r="F431">
        <v>2</v>
      </c>
    </row>
    <row r="432" spans="1:6" x14ac:dyDescent="0.3">
      <c r="A432" s="7">
        <v>1419141600</v>
      </c>
      <c r="C432">
        <v>1</v>
      </c>
      <c r="F432">
        <v>1</v>
      </c>
    </row>
    <row r="433" spans="1:6" x14ac:dyDescent="0.3">
      <c r="A433" s="7">
        <v>1419746400</v>
      </c>
      <c r="C433">
        <v>1</v>
      </c>
      <c r="F433">
        <v>1</v>
      </c>
    </row>
    <row r="434" spans="1:6" x14ac:dyDescent="0.3">
      <c r="A434" s="7">
        <v>1420005600</v>
      </c>
      <c r="E434">
        <v>1</v>
      </c>
      <c r="F434">
        <v>1</v>
      </c>
    </row>
    <row r="435" spans="1:6" x14ac:dyDescent="0.3">
      <c r="A435" s="7">
        <v>1420092000</v>
      </c>
      <c r="C435">
        <v>1</v>
      </c>
      <c r="F435">
        <v>1</v>
      </c>
    </row>
    <row r="436" spans="1:6" x14ac:dyDescent="0.3">
      <c r="A436" s="7">
        <v>1420178400</v>
      </c>
      <c r="E436">
        <v>1</v>
      </c>
      <c r="F436">
        <v>1</v>
      </c>
    </row>
    <row r="437" spans="1:6" x14ac:dyDescent="0.3">
      <c r="A437" s="7">
        <v>1420696800</v>
      </c>
      <c r="E437">
        <v>2</v>
      </c>
      <c r="F437">
        <v>2</v>
      </c>
    </row>
    <row r="438" spans="1:6" x14ac:dyDescent="0.3">
      <c r="A438" s="7">
        <v>1420869600</v>
      </c>
      <c r="E438">
        <v>1</v>
      </c>
      <c r="F438">
        <v>1</v>
      </c>
    </row>
    <row r="439" spans="1:6" x14ac:dyDescent="0.3">
      <c r="A439" s="7">
        <v>1421733600</v>
      </c>
      <c r="E439">
        <v>1</v>
      </c>
      <c r="F439">
        <v>1</v>
      </c>
    </row>
    <row r="440" spans="1:6" x14ac:dyDescent="0.3">
      <c r="A440" s="7">
        <v>1421820000</v>
      </c>
      <c r="E440">
        <v>1</v>
      </c>
      <c r="F440">
        <v>1</v>
      </c>
    </row>
    <row r="441" spans="1:6" x14ac:dyDescent="0.3">
      <c r="A441" s="7">
        <v>1421906400</v>
      </c>
      <c r="B441">
        <v>1</v>
      </c>
      <c r="F441">
        <v>1</v>
      </c>
    </row>
    <row r="442" spans="1:6" x14ac:dyDescent="0.3">
      <c r="A442" s="7">
        <v>1421992800</v>
      </c>
      <c r="C442">
        <v>1</v>
      </c>
      <c r="F442">
        <v>1</v>
      </c>
    </row>
    <row r="443" spans="1:6" x14ac:dyDescent="0.3">
      <c r="A443" s="7">
        <v>1422165600</v>
      </c>
      <c r="E443">
        <v>2</v>
      </c>
      <c r="F443">
        <v>2</v>
      </c>
    </row>
    <row r="444" spans="1:6" x14ac:dyDescent="0.3">
      <c r="A444" s="7">
        <v>1422943200</v>
      </c>
      <c r="B444">
        <v>1</v>
      </c>
      <c r="F444">
        <v>1</v>
      </c>
    </row>
    <row r="445" spans="1:6" x14ac:dyDescent="0.3">
      <c r="A445" s="7">
        <v>1423375200</v>
      </c>
      <c r="C445">
        <v>1</v>
      </c>
      <c r="F445">
        <v>1</v>
      </c>
    </row>
    <row r="446" spans="1:6" x14ac:dyDescent="0.3">
      <c r="A446" s="7">
        <v>1423634400</v>
      </c>
      <c r="E446">
        <v>1</v>
      </c>
      <c r="F446">
        <v>1</v>
      </c>
    </row>
    <row r="447" spans="1:6" x14ac:dyDescent="0.3">
      <c r="A447" s="7">
        <v>1423720800</v>
      </c>
      <c r="C447">
        <v>1</v>
      </c>
      <c r="F447">
        <v>1</v>
      </c>
    </row>
    <row r="448" spans="1:6" x14ac:dyDescent="0.3">
      <c r="A448" s="7">
        <v>1424412000</v>
      </c>
      <c r="B448">
        <v>1</v>
      </c>
      <c r="F448">
        <v>1</v>
      </c>
    </row>
    <row r="449" spans="1:6" x14ac:dyDescent="0.3">
      <c r="A449" s="7">
        <v>1424498400</v>
      </c>
      <c r="E449">
        <v>1</v>
      </c>
      <c r="F449">
        <v>1</v>
      </c>
    </row>
    <row r="450" spans="1:6" x14ac:dyDescent="0.3">
      <c r="A450" s="7">
        <v>1424844000</v>
      </c>
      <c r="E450">
        <v>1</v>
      </c>
      <c r="F450">
        <v>1</v>
      </c>
    </row>
    <row r="451" spans="1:6" x14ac:dyDescent="0.3">
      <c r="A451" s="7">
        <v>1424930400</v>
      </c>
      <c r="E451">
        <v>1</v>
      </c>
      <c r="F451">
        <v>1</v>
      </c>
    </row>
    <row r="452" spans="1:6" x14ac:dyDescent="0.3">
      <c r="A452" s="7">
        <v>1425103200</v>
      </c>
      <c r="C452">
        <v>1</v>
      </c>
      <c r="F452">
        <v>1</v>
      </c>
    </row>
    <row r="453" spans="1:6" x14ac:dyDescent="0.3">
      <c r="A453" s="7">
        <v>1425877200</v>
      </c>
      <c r="E453">
        <v>1</v>
      </c>
      <c r="F453">
        <v>1</v>
      </c>
    </row>
    <row r="454" spans="1:6" x14ac:dyDescent="0.3">
      <c r="A454" s="7">
        <v>1426395600</v>
      </c>
      <c r="C454">
        <v>1</v>
      </c>
      <c r="E454">
        <v>1</v>
      </c>
      <c r="F454">
        <v>2</v>
      </c>
    </row>
    <row r="455" spans="1:6" x14ac:dyDescent="0.3">
      <c r="A455" s="7">
        <v>1428469200</v>
      </c>
      <c r="C455">
        <v>1</v>
      </c>
      <c r="F455">
        <v>1</v>
      </c>
    </row>
    <row r="456" spans="1:6" x14ac:dyDescent="0.3">
      <c r="A456" s="7">
        <v>1429160400</v>
      </c>
      <c r="E456">
        <v>1</v>
      </c>
      <c r="F456">
        <v>1</v>
      </c>
    </row>
    <row r="457" spans="1:6" x14ac:dyDescent="0.3">
      <c r="A457" s="7">
        <v>1429246800</v>
      </c>
      <c r="E457">
        <v>1</v>
      </c>
      <c r="F457">
        <v>1</v>
      </c>
    </row>
    <row r="458" spans="1:6" x14ac:dyDescent="0.3">
      <c r="A458" s="7">
        <v>1429333200</v>
      </c>
      <c r="E458">
        <v>1</v>
      </c>
      <c r="F458">
        <v>1</v>
      </c>
    </row>
    <row r="459" spans="1:6" x14ac:dyDescent="0.3">
      <c r="A459" s="7">
        <v>1429506000</v>
      </c>
      <c r="C459">
        <v>1</v>
      </c>
      <c r="F459">
        <v>1</v>
      </c>
    </row>
    <row r="460" spans="1:6" x14ac:dyDescent="0.3">
      <c r="A460" s="7">
        <v>1429592400</v>
      </c>
      <c r="C460">
        <v>1</v>
      </c>
      <c r="F460">
        <v>1</v>
      </c>
    </row>
    <row r="461" spans="1:6" x14ac:dyDescent="0.3">
      <c r="A461" s="7">
        <v>1430197200</v>
      </c>
      <c r="D461">
        <v>1</v>
      </c>
      <c r="E461">
        <v>1</v>
      </c>
      <c r="F461">
        <v>2</v>
      </c>
    </row>
    <row r="462" spans="1:6" x14ac:dyDescent="0.3">
      <c r="A462" s="7">
        <v>1430715600</v>
      </c>
      <c r="E462">
        <v>1</v>
      </c>
      <c r="F462">
        <v>1</v>
      </c>
    </row>
    <row r="463" spans="1:6" x14ac:dyDescent="0.3">
      <c r="A463" s="7">
        <v>1431320400</v>
      </c>
      <c r="E463">
        <v>1</v>
      </c>
      <c r="F463">
        <v>1</v>
      </c>
    </row>
    <row r="464" spans="1:6" x14ac:dyDescent="0.3">
      <c r="A464" s="7">
        <v>1431666000</v>
      </c>
      <c r="E464">
        <v>1</v>
      </c>
      <c r="F464">
        <v>1</v>
      </c>
    </row>
    <row r="465" spans="1:6" x14ac:dyDescent="0.3">
      <c r="A465" s="7">
        <v>1431925200</v>
      </c>
      <c r="C465">
        <v>1</v>
      </c>
      <c r="E465">
        <v>1</v>
      </c>
      <c r="F465">
        <v>2</v>
      </c>
    </row>
    <row r="466" spans="1:6" x14ac:dyDescent="0.3">
      <c r="A466" s="7">
        <v>1432098000</v>
      </c>
      <c r="C466">
        <v>1</v>
      </c>
      <c r="F466">
        <v>1</v>
      </c>
    </row>
    <row r="467" spans="1:6" x14ac:dyDescent="0.3">
      <c r="A467" s="7">
        <v>1432357200</v>
      </c>
      <c r="E467">
        <v>1</v>
      </c>
      <c r="F467">
        <v>1</v>
      </c>
    </row>
    <row r="468" spans="1:6" x14ac:dyDescent="0.3">
      <c r="A468" s="7">
        <v>1433480400</v>
      </c>
      <c r="E468">
        <v>2</v>
      </c>
      <c r="F468">
        <v>2</v>
      </c>
    </row>
    <row r="469" spans="1:6" x14ac:dyDescent="0.3">
      <c r="A469" s="7">
        <v>1433739600</v>
      </c>
      <c r="E469">
        <v>1</v>
      </c>
      <c r="F469">
        <v>1</v>
      </c>
    </row>
    <row r="470" spans="1:6" x14ac:dyDescent="0.3">
      <c r="A470" s="7">
        <v>1433826000</v>
      </c>
      <c r="C470">
        <v>1</v>
      </c>
      <c r="F470">
        <v>1</v>
      </c>
    </row>
    <row r="471" spans="1:6" x14ac:dyDescent="0.3">
      <c r="A471" s="7">
        <v>1433912400</v>
      </c>
      <c r="C471">
        <v>2</v>
      </c>
      <c r="F471">
        <v>2</v>
      </c>
    </row>
    <row r="472" spans="1:6" x14ac:dyDescent="0.3">
      <c r="A472" s="7">
        <v>1434085200</v>
      </c>
      <c r="C472">
        <v>1</v>
      </c>
      <c r="E472">
        <v>1</v>
      </c>
      <c r="F472">
        <v>2</v>
      </c>
    </row>
    <row r="473" spans="1:6" x14ac:dyDescent="0.3">
      <c r="A473" s="7">
        <v>1434344400</v>
      </c>
      <c r="E473">
        <v>1</v>
      </c>
      <c r="F473">
        <v>1</v>
      </c>
    </row>
    <row r="474" spans="1:6" x14ac:dyDescent="0.3">
      <c r="A474" s="7">
        <v>1434517200</v>
      </c>
      <c r="E474">
        <v>1</v>
      </c>
      <c r="F474">
        <v>1</v>
      </c>
    </row>
    <row r="475" spans="1:6" x14ac:dyDescent="0.3">
      <c r="A475" s="7">
        <v>1434690000</v>
      </c>
      <c r="C475">
        <v>1</v>
      </c>
      <c r="F475">
        <v>1</v>
      </c>
    </row>
    <row r="476" spans="1:6" x14ac:dyDescent="0.3">
      <c r="A476" s="7">
        <v>1434862800</v>
      </c>
      <c r="E476">
        <v>1</v>
      </c>
      <c r="F476">
        <v>1</v>
      </c>
    </row>
    <row r="477" spans="1:6" x14ac:dyDescent="0.3">
      <c r="A477" s="7">
        <v>1435208400</v>
      </c>
      <c r="E477">
        <v>2</v>
      </c>
      <c r="F477">
        <v>2</v>
      </c>
    </row>
    <row r="478" spans="1:6" x14ac:dyDescent="0.3">
      <c r="A478" s="7">
        <v>1435726800</v>
      </c>
      <c r="E478">
        <v>2</v>
      </c>
      <c r="F478">
        <v>2</v>
      </c>
    </row>
    <row r="479" spans="1:6" x14ac:dyDescent="0.3">
      <c r="A479" s="7">
        <v>1436072400</v>
      </c>
      <c r="C479">
        <v>1</v>
      </c>
      <c r="F479">
        <v>1</v>
      </c>
    </row>
    <row r="480" spans="1:6" x14ac:dyDescent="0.3">
      <c r="A480" s="7">
        <v>1436245200</v>
      </c>
      <c r="C480">
        <v>1</v>
      </c>
      <c r="F480">
        <v>1</v>
      </c>
    </row>
    <row r="481" spans="1:6" x14ac:dyDescent="0.3">
      <c r="A481" s="7">
        <v>1436418000</v>
      </c>
      <c r="C481">
        <v>2</v>
      </c>
      <c r="F481">
        <v>2</v>
      </c>
    </row>
    <row r="482" spans="1:6" x14ac:dyDescent="0.3">
      <c r="A482" s="7">
        <v>1437022800</v>
      </c>
      <c r="E482">
        <v>1</v>
      </c>
      <c r="F482">
        <v>1</v>
      </c>
    </row>
    <row r="483" spans="1:6" x14ac:dyDescent="0.3">
      <c r="A483" s="7">
        <v>1437109200</v>
      </c>
      <c r="C483">
        <v>1</v>
      </c>
      <c r="F483">
        <v>1</v>
      </c>
    </row>
    <row r="484" spans="1:6" x14ac:dyDescent="0.3">
      <c r="A484" s="7">
        <v>1437714000</v>
      </c>
      <c r="E484">
        <v>1</v>
      </c>
      <c r="F484">
        <v>1</v>
      </c>
    </row>
    <row r="485" spans="1:6" x14ac:dyDescent="0.3">
      <c r="A485" s="7">
        <v>1437973200</v>
      </c>
      <c r="C485">
        <v>1</v>
      </c>
      <c r="F485">
        <v>1</v>
      </c>
    </row>
    <row r="486" spans="1:6" x14ac:dyDescent="0.3">
      <c r="A486" s="7">
        <v>1438059600</v>
      </c>
      <c r="E486">
        <v>1</v>
      </c>
      <c r="F486">
        <v>1</v>
      </c>
    </row>
    <row r="487" spans="1:6" x14ac:dyDescent="0.3">
      <c r="A487" s="7">
        <v>1438578000</v>
      </c>
      <c r="E487">
        <v>1</v>
      </c>
      <c r="F487">
        <v>1</v>
      </c>
    </row>
    <row r="488" spans="1:6" x14ac:dyDescent="0.3">
      <c r="A488" s="7">
        <v>1439442000</v>
      </c>
      <c r="E488">
        <v>1</v>
      </c>
      <c r="F488">
        <v>1</v>
      </c>
    </row>
    <row r="489" spans="1:6" x14ac:dyDescent="0.3">
      <c r="A489" s="7">
        <v>1439528400</v>
      </c>
      <c r="C489">
        <v>1</v>
      </c>
      <c r="F489">
        <v>1</v>
      </c>
    </row>
    <row r="490" spans="1:6" x14ac:dyDescent="0.3">
      <c r="A490" s="7">
        <v>1440133200</v>
      </c>
      <c r="C490">
        <v>1</v>
      </c>
      <c r="F490">
        <v>1</v>
      </c>
    </row>
    <row r="491" spans="1:6" x14ac:dyDescent="0.3">
      <c r="A491" s="7">
        <v>1440306000</v>
      </c>
      <c r="C491">
        <v>1</v>
      </c>
      <c r="F491">
        <v>1</v>
      </c>
    </row>
    <row r="492" spans="1:6" x14ac:dyDescent="0.3">
      <c r="A492" s="7">
        <v>1440392400</v>
      </c>
      <c r="C492">
        <v>1</v>
      </c>
      <c r="E492">
        <v>2</v>
      </c>
      <c r="F492">
        <v>3</v>
      </c>
    </row>
    <row r="493" spans="1:6" x14ac:dyDescent="0.3">
      <c r="A493" s="7">
        <v>1440738000</v>
      </c>
      <c r="C493">
        <v>1</v>
      </c>
      <c r="F493">
        <v>1</v>
      </c>
    </row>
    <row r="494" spans="1:6" x14ac:dyDescent="0.3">
      <c r="A494" s="7">
        <v>1440824400</v>
      </c>
      <c r="C494">
        <v>1</v>
      </c>
      <c r="F494">
        <v>1</v>
      </c>
    </row>
    <row r="495" spans="1:6" x14ac:dyDescent="0.3">
      <c r="A495" s="7">
        <v>1440910800</v>
      </c>
      <c r="B495">
        <v>1</v>
      </c>
      <c r="F495">
        <v>1</v>
      </c>
    </row>
    <row r="496" spans="1:6" x14ac:dyDescent="0.3">
      <c r="A496" s="7">
        <v>1441256400</v>
      </c>
      <c r="E496">
        <v>1</v>
      </c>
      <c r="F496">
        <v>1</v>
      </c>
    </row>
    <row r="497" spans="1:6" x14ac:dyDescent="0.3">
      <c r="A497" s="7">
        <v>1442120400</v>
      </c>
      <c r="E497">
        <v>1</v>
      </c>
      <c r="F497">
        <v>1</v>
      </c>
    </row>
    <row r="498" spans="1:6" x14ac:dyDescent="0.3">
      <c r="A498" s="7">
        <v>1442206800</v>
      </c>
      <c r="E498">
        <v>1</v>
      </c>
      <c r="F498">
        <v>1</v>
      </c>
    </row>
    <row r="499" spans="1:6" x14ac:dyDescent="0.3">
      <c r="A499" s="7">
        <v>1442552400</v>
      </c>
      <c r="C499">
        <v>1</v>
      </c>
      <c r="F499">
        <v>1</v>
      </c>
    </row>
    <row r="500" spans="1:6" x14ac:dyDescent="0.3">
      <c r="A500" s="7">
        <v>1442811600</v>
      </c>
      <c r="E500">
        <v>1</v>
      </c>
      <c r="F500">
        <v>1</v>
      </c>
    </row>
    <row r="501" spans="1:6" x14ac:dyDescent="0.3">
      <c r="A501" s="7">
        <v>1442984400</v>
      </c>
      <c r="C501">
        <v>1</v>
      </c>
      <c r="F501">
        <v>1</v>
      </c>
    </row>
    <row r="502" spans="1:6" x14ac:dyDescent="0.3">
      <c r="A502" s="7">
        <v>1443416400</v>
      </c>
      <c r="B502">
        <v>1</v>
      </c>
      <c r="F502">
        <v>1</v>
      </c>
    </row>
    <row r="503" spans="1:6" x14ac:dyDescent="0.3">
      <c r="A503" s="7">
        <v>1443762000</v>
      </c>
      <c r="E503">
        <v>1</v>
      </c>
      <c r="F503">
        <v>1</v>
      </c>
    </row>
    <row r="504" spans="1:6" x14ac:dyDescent="0.3">
      <c r="A504" s="7">
        <v>1443848400</v>
      </c>
      <c r="C504">
        <v>1</v>
      </c>
      <c r="E504">
        <v>1</v>
      </c>
      <c r="F504">
        <v>2</v>
      </c>
    </row>
    <row r="505" spans="1:6" x14ac:dyDescent="0.3">
      <c r="A505" s="7">
        <v>1444021200</v>
      </c>
      <c r="E505">
        <v>1</v>
      </c>
      <c r="F505">
        <v>1</v>
      </c>
    </row>
    <row r="506" spans="1:6" x14ac:dyDescent="0.3">
      <c r="A506" s="7">
        <v>1444107600</v>
      </c>
      <c r="C506">
        <v>1</v>
      </c>
      <c r="F506">
        <v>1</v>
      </c>
    </row>
    <row r="507" spans="1:6" x14ac:dyDescent="0.3">
      <c r="A507" s="7">
        <v>1444971600</v>
      </c>
      <c r="C507">
        <v>1</v>
      </c>
      <c r="F507">
        <v>1</v>
      </c>
    </row>
    <row r="508" spans="1:6" x14ac:dyDescent="0.3">
      <c r="A508" s="7">
        <v>1445403600</v>
      </c>
      <c r="C508">
        <v>1</v>
      </c>
      <c r="F508">
        <v>1</v>
      </c>
    </row>
    <row r="509" spans="1:6" x14ac:dyDescent="0.3">
      <c r="A509" s="7">
        <v>1445490000</v>
      </c>
      <c r="E509">
        <v>1</v>
      </c>
      <c r="F509">
        <v>1</v>
      </c>
    </row>
    <row r="510" spans="1:6" x14ac:dyDescent="0.3">
      <c r="A510" s="7">
        <v>1446181200</v>
      </c>
      <c r="C510">
        <v>1</v>
      </c>
      <c r="F510">
        <v>1</v>
      </c>
    </row>
    <row r="511" spans="1:6" x14ac:dyDescent="0.3">
      <c r="A511" s="7">
        <v>1446876000</v>
      </c>
      <c r="C511">
        <v>2</v>
      </c>
      <c r="F511">
        <v>2</v>
      </c>
    </row>
    <row r="512" spans="1:6" x14ac:dyDescent="0.3">
      <c r="A512" s="7">
        <v>1447480800</v>
      </c>
      <c r="E512">
        <v>1</v>
      </c>
      <c r="F512">
        <v>1</v>
      </c>
    </row>
    <row r="513" spans="1:6" x14ac:dyDescent="0.3">
      <c r="A513" s="7">
        <v>1448258400</v>
      </c>
      <c r="E513">
        <v>1</v>
      </c>
      <c r="F513">
        <v>1</v>
      </c>
    </row>
    <row r="514" spans="1:6" x14ac:dyDescent="0.3">
      <c r="A514" s="7">
        <v>1448344800</v>
      </c>
      <c r="C514">
        <v>1</v>
      </c>
      <c r="F514">
        <v>1</v>
      </c>
    </row>
    <row r="515" spans="1:6" x14ac:dyDescent="0.3">
      <c r="A515" s="7">
        <v>1448517600</v>
      </c>
      <c r="B515">
        <v>1</v>
      </c>
      <c r="F515">
        <v>1</v>
      </c>
    </row>
    <row r="516" spans="1:6" x14ac:dyDescent="0.3">
      <c r="A516" s="7">
        <v>1448690400</v>
      </c>
      <c r="C516">
        <v>1</v>
      </c>
      <c r="F516">
        <v>1</v>
      </c>
    </row>
    <row r="517" spans="1:6" x14ac:dyDescent="0.3">
      <c r="A517" s="7">
        <v>1448776800</v>
      </c>
      <c r="E517">
        <v>1</v>
      </c>
      <c r="F517">
        <v>1</v>
      </c>
    </row>
    <row r="518" spans="1:6" x14ac:dyDescent="0.3">
      <c r="A518" s="7">
        <v>1449468000</v>
      </c>
      <c r="D518">
        <v>1</v>
      </c>
      <c r="F518">
        <v>1</v>
      </c>
    </row>
    <row r="519" spans="1:6" x14ac:dyDescent="0.3">
      <c r="A519" s="7">
        <v>1449554400</v>
      </c>
      <c r="E519">
        <v>1</v>
      </c>
      <c r="F519">
        <v>1</v>
      </c>
    </row>
    <row r="520" spans="1:6" x14ac:dyDescent="0.3">
      <c r="A520" s="7">
        <v>1450591200</v>
      </c>
      <c r="C520">
        <v>1</v>
      </c>
      <c r="F520">
        <v>1</v>
      </c>
    </row>
    <row r="521" spans="1:6" x14ac:dyDescent="0.3">
      <c r="A521" s="7">
        <v>1450764000</v>
      </c>
      <c r="C521">
        <v>1</v>
      </c>
      <c r="F521">
        <v>1</v>
      </c>
    </row>
    <row r="522" spans="1:6" x14ac:dyDescent="0.3">
      <c r="A522" s="7">
        <v>1450936800</v>
      </c>
      <c r="B522">
        <v>1</v>
      </c>
      <c r="F522">
        <v>1</v>
      </c>
    </row>
    <row r="523" spans="1:6" x14ac:dyDescent="0.3">
      <c r="A523" s="7">
        <v>1451109600</v>
      </c>
      <c r="C523">
        <v>1</v>
      </c>
      <c r="E523">
        <v>1</v>
      </c>
      <c r="F523">
        <v>2</v>
      </c>
    </row>
    <row r="524" spans="1:6" x14ac:dyDescent="0.3">
      <c r="A524" s="7">
        <v>1451800800</v>
      </c>
      <c r="E524">
        <v>1</v>
      </c>
      <c r="F524">
        <v>1</v>
      </c>
    </row>
    <row r="525" spans="1:6" x14ac:dyDescent="0.3">
      <c r="A525" s="7">
        <v>1451973600</v>
      </c>
      <c r="E525">
        <v>1</v>
      </c>
      <c r="F525">
        <v>1</v>
      </c>
    </row>
    <row r="526" spans="1:6" x14ac:dyDescent="0.3">
      <c r="A526" s="7">
        <v>1452146400</v>
      </c>
      <c r="C526">
        <v>1</v>
      </c>
      <c r="F526">
        <v>1</v>
      </c>
    </row>
    <row r="527" spans="1:6" x14ac:dyDescent="0.3">
      <c r="A527" s="7">
        <v>1452232800</v>
      </c>
      <c r="E527">
        <v>1</v>
      </c>
      <c r="F527">
        <v>1</v>
      </c>
    </row>
    <row r="528" spans="1:6" x14ac:dyDescent="0.3">
      <c r="A528" s="7">
        <v>1452319200</v>
      </c>
      <c r="C528">
        <v>1</v>
      </c>
      <c r="F528">
        <v>1</v>
      </c>
    </row>
    <row r="529" spans="1:6" x14ac:dyDescent="0.3">
      <c r="A529" s="7">
        <v>1453096800</v>
      </c>
      <c r="C529">
        <v>1</v>
      </c>
      <c r="F529">
        <v>1</v>
      </c>
    </row>
    <row r="530" spans="1:6" x14ac:dyDescent="0.3">
      <c r="A530" s="7">
        <v>1453442400</v>
      </c>
      <c r="C530">
        <v>1</v>
      </c>
      <c r="F530">
        <v>1</v>
      </c>
    </row>
    <row r="531" spans="1:6" x14ac:dyDescent="0.3">
      <c r="A531" s="7">
        <v>1453615200</v>
      </c>
      <c r="C531">
        <v>2</v>
      </c>
      <c r="F531">
        <v>2</v>
      </c>
    </row>
    <row r="532" spans="1:6" x14ac:dyDescent="0.3">
      <c r="A532" s="7">
        <v>1454133600</v>
      </c>
      <c r="C532">
        <v>1</v>
      </c>
      <c r="E532">
        <v>1</v>
      </c>
      <c r="F532">
        <v>2</v>
      </c>
    </row>
    <row r="533" spans="1:6" x14ac:dyDescent="0.3">
      <c r="A533" s="7">
        <v>1454479200</v>
      </c>
      <c r="E533">
        <v>1</v>
      </c>
      <c r="F533">
        <v>1</v>
      </c>
    </row>
    <row r="534" spans="1:6" x14ac:dyDescent="0.3">
      <c r="A534" s="7">
        <v>1454652000</v>
      </c>
      <c r="C534">
        <v>1</v>
      </c>
      <c r="F534">
        <v>1</v>
      </c>
    </row>
    <row r="535" spans="1:6" x14ac:dyDescent="0.3">
      <c r="A535" s="7">
        <v>1454911200</v>
      </c>
      <c r="C535">
        <v>1</v>
      </c>
      <c r="F535">
        <v>1</v>
      </c>
    </row>
    <row r="536" spans="1:6" x14ac:dyDescent="0.3">
      <c r="A536" s="7">
        <v>1455861600</v>
      </c>
      <c r="E536">
        <v>1</v>
      </c>
      <c r="F536">
        <v>1</v>
      </c>
    </row>
    <row r="537" spans="1:6" x14ac:dyDescent="0.3">
      <c r="A537" s="7">
        <v>1456120800</v>
      </c>
      <c r="E537">
        <v>1</v>
      </c>
      <c r="F537">
        <v>1</v>
      </c>
    </row>
    <row r="538" spans="1:6" x14ac:dyDescent="0.3">
      <c r="A538" s="7">
        <v>1456293600</v>
      </c>
      <c r="C538">
        <v>1</v>
      </c>
      <c r="E538">
        <v>1</v>
      </c>
      <c r="F538">
        <v>2</v>
      </c>
    </row>
    <row r="539" spans="1:6" x14ac:dyDescent="0.3">
      <c r="A539" s="7">
        <v>1456380000</v>
      </c>
      <c r="C539">
        <v>1</v>
      </c>
      <c r="E539">
        <v>1</v>
      </c>
      <c r="F539">
        <v>2</v>
      </c>
    </row>
    <row r="540" spans="1:6" x14ac:dyDescent="0.3">
      <c r="A540" s="7">
        <v>1456466400</v>
      </c>
      <c r="E540">
        <v>1</v>
      </c>
      <c r="F540">
        <v>1</v>
      </c>
    </row>
    <row r="541" spans="1:6" x14ac:dyDescent="0.3">
      <c r="A541" s="7">
        <v>1456898400</v>
      </c>
      <c r="E541">
        <v>1</v>
      </c>
      <c r="F541">
        <v>1</v>
      </c>
    </row>
    <row r="542" spans="1:6" x14ac:dyDescent="0.3">
      <c r="A542" s="7">
        <v>1456984800</v>
      </c>
      <c r="C542">
        <v>2</v>
      </c>
      <c r="F542">
        <v>2</v>
      </c>
    </row>
    <row r="543" spans="1:6" x14ac:dyDescent="0.3">
      <c r="A543" s="7">
        <v>1457071200</v>
      </c>
      <c r="B543">
        <v>1</v>
      </c>
      <c r="F543">
        <v>1</v>
      </c>
    </row>
    <row r="544" spans="1:6" x14ac:dyDescent="0.3">
      <c r="A544" s="7">
        <v>1457157600</v>
      </c>
      <c r="C544">
        <v>1</v>
      </c>
      <c r="F544">
        <v>1</v>
      </c>
    </row>
    <row r="545" spans="1:6" x14ac:dyDescent="0.3">
      <c r="A545" s="7">
        <v>1457244000</v>
      </c>
      <c r="E545">
        <v>1</v>
      </c>
      <c r="F545">
        <v>1</v>
      </c>
    </row>
    <row r="546" spans="1:6" x14ac:dyDescent="0.3">
      <c r="A546" s="7">
        <v>1457330400</v>
      </c>
      <c r="E546">
        <v>1</v>
      </c>
      <c r="F546">
        <v>1</v>
      </c>
    </row>
    <row r="547" spans="1:6" x14ac:dyDescent="0.3">
      <c r="A547" s="7">
        <v>1458018000</v>
      </c>
      <c r="C547">
        <v>1</v>
      </c>
      <c r="F547">
        <v>1</v>
      </c>
    </row>
    <row r="548" spans="1:6" x14ac:dyDescent="0.3">
      <c r="A548" s="7">
        <v>1458104400</v>
      </c>
      <c r="C548">
        <v>1</v>
      </c>
      <c r="F548">
        <v>1</v>
      </c>
    </row>
    <row r="549" spans="1:6" x14ac:dyDescent="0.3">
      <c r="A549" s="7">
        <v>1458190800</v>
      </c>
      <c r="E549">
        <v>1</v>
      </c>
      <c r="F549">
        <v>1</v>
      </c>
    </row>
    <row r="550" spans="1:6" x14ac:dyDescent="0.3">
      <c r="A550" s="7">
        <v>1458363600</v>
      </c>
      <c r="E550">
        <v>1</v>
      </c>
      <c r="F550">
        <v>1</v>
      </c>
    </row>
    <row r="551" spans="1:6" x14ac:dyDescent="0.3">
      <c r="A551" s="7">
        <v>1459054800</v>
      </c>
      <c r="E551">
        <v>1</v>
      </c>
      <c r="F551">
        <v>1</v>
      </c>
    </row>
    <row r="552" spans="1:6" x14ac:dyDescent="0.3">
      <c r="A552" s="7">
        <v>1459314000</v>
      </c>
      <c r="E552">
        <v>1</v>
      </c>
      <c r="F552">
        <v>1</v>
      </c>
    </row>
    <row r="553" spans="1:6" x14ac:dyDescent="0.3">
      <c r="A553" s="7">
        <v>1459486800</v>
      </c>
      <c r="E553">
        <v>1</v>
      </c>
      <c r="F553">
        <v>1</v>
      </c>
    </row>
    <row r="554" spans="1:6" x14ac:dyDescent="0.3">
      <c r="A554" s="7">
        <v>1460091600</v>
      </c>
      <c r="E554">
        <v>1</v>
      </c>
      <c r="F554">
        <v>1</v>
      </c>
    </row>
    <row r="555" spans="1:6" x14ac:dyDescent="0.3">
      <c r="A555" s="7">
        <v>1460696400</v>
      </c>
      <c r="C555">
        <v>1</v>
      </c>
      <c r="F555">
        <v>1</v>
      </c>
    </row>
    <row r="556" spans="1:6" x14ac:dyDescent="0.3">
      <c r="A556" s="7">
        <v>1461906000</v>
      </c>
      <c r="E556">
        <v>1</v>
      </c>
      <c r="F556">
        <v>1</v>
      </c>
    </row>
    <row r="557" spans="1:6" x14ac:dyDescent="0.3">
      <c r="A557" s="7">
        <v>1462510800</v>
      </c>
      <c r="D557">
        <v>1</v>
      </c>
      <c r="F557">
        <v>1</v>
      </c>
    </row>
    <row r="558" spans="1:6" x14ac:dyDescent="0.3">
      <c r="A558" s="7">
        <v>1463029200</v>
      </c>
      <c r="C558">
        <v>2</v>
      </c>
      <c r="F558">
        <v>2</v>
      </c>
    </row>
    <row r="559" spans="1:6" x14ac:dyDescent="0.3">
      <c r="A559" s="7">
        <v>1463461200</v>
      </c>
      <c r="C559">
        <v>1</v>
      </c>
      <c r="F559">
        <v>1</v>
      </c>
    </row>
    <row r="560" spans="1:6" x14ac:dyDescent="0.3">
      <c r="A560" s="7">
        <v>1463979600</v>
      </c>
      <c r="E560">
        <v>1</v>
      </c>
      <c r="F560">
        <v>1</v>
      </c>
    </row>
    <row r="561" spans="1:6" x14ac:dyDescent="0.3">
      <c r="A561" s="7">
        <v>1464152400</v>
      </c>
      <c r="C561">
        <v>1</v>
      </c>
      <c r="F561">
        <v>1</v>
      </c>
    </row>
    <row r="562" spans="1:6" x14ac:dyDescent="0.3">
      <c r="A562" s="7">
        <v>1464325200</v>
      </c>
      <c r="C562">
        <v>1</v>
      </c>
      <c r="F562">
        <v>1</v>
      </c>
    </row>
    <row r="563" spans="1:6" x14ac:dyDescent="0.3">
      <c r="A563" s="7">
        <v>1464584400</v>
      </c>
      <c r="C563">
        <v>1</v>
      </c>
      <c r="F563">
        <v>1</v>
      </c>
    </row>
    <row r="564" spans="1:6" x14ac:dyDescent="0.3">
      <c r="A564" s="7">
        <v>1465621200</v>
      </c>
      <c r="E564">
        <v>1</v>
      </c>
      <c r="F564">
        <v>1</v>
      </c>
    </row>
    <row r="565" spans="1:6" x14ac:dyDescent="0.3">
      <c r="A565" s="7">
        <v>1465794000</v>
      </c>
      <c r="E565">
        <v>1</v>
      </c>
      <c r="F565">
        <v>1</v>
      </c>
    </row>
    <row r="566" spans="1:6" x14ac:dyDescent="0.3">
      <c r="A566" s="7">
        <v>1466398800</v>
      </c>
      <c r="E566">
        <v>1</v>
      </c>
      <c r="F566">
        <v>1</v>
      </c>
    </row>
    <row r="567" spans="1:6" x14ac:dyDescent="0.3">
      <c r="A567" s="7">
        <v>1467003600</v>
      </c>
      <c r="C567">
        <v>1</v>
      </c>
      <c r="F567">
        <v>1</v>
      </c>
    </row>
    <row r="568" spans="1:6" x14ac:dyDescent="0.3">
      <c r="A568" s="7">
        <v>1467176400</v>
      </c>
      <c r="B568">
        <v>1</v>
      </c>
      <c r="F568">
        <v>1</v>
      </c>
    </row>
    <row r="569" spans="1:6" x14ac:dyDescent="0.3">
      <c r="A569" s="7">
        <v>1467608400</v>
      </c>
      <c r="E569">
        <v>1</v>
      </c>
      <c r="F569">
        <v>1</v>
      </c>
    </row>
    <row r="570" spans="1:6" x14ac:dyDescent="0.3">
      <c r="A570" s="7">
        <v>1467781200</v>
      </c>
      <c r="C570">
        <v>1</v>
      </c>
      <c r="F570">
        <v>1</v>
      </c>
    </row>
    <row r="571" spans="1:6" x14ac:dyDescent="0.3">
      <c r="A571" s="7">
        <v>1467954000</v>
      </c>
      <c r="E571">
        <v>2</v>
      </c>
      <c r="F571">
        <v>2</v>
      </c>
    </row>
    <row r="572" spans="1:6" x14ac:dyDescent="0.3">
      <c r="A572" s="7">
        <v>1468126800</v>
      </c>
      <c r="C572">
        <v>1</v>
      </c>
      <c r="F572">
        <v>1</v>
      </c>
    </row>
    <row r="573" spans="1:6" x14ac:dyDescent="0.3">
      <c r="A573" s="7">
        <v>1469163600</v>
      </c>
      <c r="E573">
        <v>1</v>
      </c>
      <c r="F573">
        <v>1</v>
      </c>
    </row>
    <row r="574" spans="1:6" x14ac:dyDescent="0.3">
      <c r="A574" s="7">
        <v>1469422800</v>
      </c>
      <c r="E574">
        <v>1</v>
      </c>
      <c r="F574">
        <v>1</v>
      </c>
    </row>
    <row r="575" spans="1:6" x14ac:dyDescent="0.3">
      <c r="A575" s="7">
        <v>1469509200</v>
      </c>
      <c r="C575">
        <v>1</v>
      </c>
      <c r="F575">
        <v>1</v>
      </c>
    </row>
    <row r="576" spans="1:6" x14ac:dyDescent="0.3">
      <c r="A576" s="7">
        <v>1469682000</v>
      </c>
      <c r="C576">
        <v>1</v>
      </c>
      <c r="F576">
        <v>1</v>
      </c>
    </row>
    <row r="577" spans="1:6" x14ac:dyDescent="0.3">
      <c r="A577" s="7">
        <v>1470114000</v>
      </c>
      <c r="E577">
        <v>1</v>
      </c>
      <c r="F577">
        <v>1</v>
      </c>
    </row>
    <row r="578" spans="1:6" x14ac:dyDescent="0.3">
      <c r="A578" s="7">
        <v>1470373200</v>
      </c>
      <c r="E578">
        <v>1</v>
      </c>
      <c r="F578">
        <v>1</v>
      </c>
    </row>
    <row r="579" spans="1:6" x14ac:dyDescent="0.3">
      <c r="A579" s="7">
        <v>1470459600</v>
      </c>
      <c r="C579">
        <v>1</v>
      </c>
      <c r="F579">
        <v>1</v>
      </c>
    </row>
    <row r="580" spans="1:6" x14ac:dyDescent="0.3">
      <c r="A580" s="7">
        <v>1470546000</v>
      </c>
      <c r="E580">
        <v>1</v>
      </c>
      <c r="F580">
        <v>1</v>
      </c>
    </row>
    <row r="581" spans="1:6" x14ac:dyDescent="0.3">
      <c r="A581" s="7">
        <v>1470718800</v>
      </c>
      <c r="B581">
        <v>1</v>
      </c>
      <c r="F581">
        <v>1</v>
      </c>
    </row>
    <row r="582" spans="1:6" x14ac:dyDescent="0.3">
      <c r="A582" s="7">
        <v>1471150800</v>
      </c>
      <c r="C582">
        <v>1</v>
      </c>
      <c r="F582">
        <v>1</v>
      </c>
    </row>
    <row r="583" spans="1:6" x14ac:dyDescent="0.3">
      <c r="A583" s="7">
        <v>1471582800</v>
      </c>
      <c r="E583">
        <v>1</v>
      </c>
      <c r="F583">
        <v>1</v>
      </c>
    </row>
    <row r="584" spans="1:6" x14ac:dyDescent="0.3">
      <c r="A584" s="7">
        <v>1471842000</v>
      </c>
      <c r="E584">
        <v>1</v>
      </c>
      <c r="F584">
        <v>1</v>
      </c>
    </row>
    <row r="585" spans="1:6" x14ac:dyDescent="0.3">
      <c r="A585" s="7">
        <v>1471928400</v>
      </c>
      <c r="E585">
        <v>1</v>
      </c>
      <c r="F585">
        <v>1</v>
      </c>
    </row>
    <row r="586" spans="1:6" x14ac:dyDescent="0.3">
      <c r="A586" s="7">
        <v>1472619600</v>
      </c>
      <c r="C586">
        <v>1</v>
      </c>
      <c r="E586">
        <v>1</v>
      </c>
      <c r="F586">
        <v>2</v>
      </c>
    </row>
    <row r="587" spans="1:6" x14ac:dyDescent="0.3">
      <c r="A587" s="7">
        <v>1472878800</v>
      </c>
      <c r="C587">
        <v>2</v>
      </c>
      <c r="F587">
        <v>2</v>
      </c>
    </row>
    <row r="588" spans="1:6" x14ac:dyDescent="0.3">
      <c r="A588" s="7">
        <v>1473483600</v>
      </c>
      <c r="E588">
        <v>1</v>
      </c>
      <c r="F588">
        <v>1</v>
      </c>
    </row>
    <row r="589" spans="1:6" x14ac:dyDescent="0.3">
      <c r="A589" s="7">
        <v>1473742800</v>
      </c>
      <c r="E589">
        <v>1</v>
      </c>
      <c r="F589">
        <v>1</v>
      </c>
    </row>
    <row r="590" spans="1:6" x14ac:dyDescent="0.3">
      <c r="A590" s="7">
        <v>1476421200</v>
      </c>
      <c r="C590">
        <v>1</v>
      </c>
      <c r="F590">
        <v>1</v>
      </c>
    </row>
    <row r="591" spans="1:6" x14ac:dyDescent="0.3">
      <c r="A591" s="7">
        <v>1477976400</v>
      </c>
      <c r="C591">
        <v>1</v>
      </c>
      <c r="F591">
        <v>1</v>
      </c>
    </row>
    <row r="592" spans="1:6" x14ac:dyDescent="0.3">
      <c r="A592" s="7">
        <v>1478062800</v>
      </c>
      <c r="C592">
        <v>1</v>
      </c>
      <c r="F592">
        <v>1</v>
      </c>
    </row>
    <row r="593" spans="1:6" x14ac:dyDescent="0.3">
      <c r="A593" s="7">
        <v>1478408400</v>
      </c>
      <c r="E593">
        <v>1</v>
      </c>
      <c r="F593">
        <v>1</v>
      </c>
    </row>
    <row r="594" spans="1:6" x14ac:dyDescent="0.3">
      <c r="A594" s="7">
        <v>1478844000</v>
      </c>
      <c r="E594">
        <v>1</v>
      </c>
      <c r="F594">
        <v>1</v>
      </c>
    </row>
    <row r="595" spans="1:6" x14ac:dyDescent="0.3">
      <c r="A595" s="7">
        <v>1478930400</v>
      </c>
      <c r="C595">
        <v>1</v>
      </c>
      <c r="E595">
        <v>1</v>
      </c>
      <c r="F595">
        <v>2</v>
      </c>
    </row>
    <row r="596" spans="1:6" x14ac:dyDescent="0.3">
      <c r="A596" s="7">
        <v>1479103200</v>
      </c>
      <c r="C596">
        <v>1</v>
      </c>
      <c r="F596">
        <v>1</v>
      </c>
    </row>
    <row r="597" spans="1:6" x14ac:dyDescent="0.3">
      <c r="A597" s="7">
        <v>1479880800</v>
      </c>
      <c r="B597">
        <v>1</v>
      </c>
      <c r="F597">
        <v>1</v>
      </c>
    </row>
    <row r="598" spans="1:6" x14ac:dyDescent="0.3">
      <c r="A598" s="7">
        <v>1480140000</v>
      </c>
      <c r="C598">
        <v>1</v>
      </c>
      <c r="F598">
        <v>1</v>
      </c>
    </row>
    <row r="599" spans="1:6" x14ac:dyDescent="0.3">
      <c r="A599" s="7">
        <v>1480226400</v>
      </c>
      <c r="E599">
        <v>2</v>
      </c>
      <c r="F599">
        <v>2</v>
      </c>
    </row>
    <row r="600" spans="1:6" x14ac:dyDescent="0.3">
      <c r="A600" s="7">
        <v>1480572000</v>
      </c>
      <c r="B600">
        <v>1</v>
      </c>
      <c r="C600">
        <v>1</v>
      </c>
      <c r="F600">
        <v>2</v>
      </c>
    </row>
    <row r="601" spans="1:6" x14ac:dyDescent="0.3">
      <c r="A601" s="7">
        <v>1481176800</v>
      </c>
      <c r="E601">
        <v>1</v>
      </c>
      <c r="F601">
        <v>1</v>
      </c>
    </row>
    <row r="602" spans="1:6" x14ac:dyDescent="0.3">
      <c r="A602" s="7">
        <v>1481436000</v>
      </c>
      <c r="C602">
        <v>1</v>
      </c>
      <c r="F602">
        <v>1</v>
      </c>
    </row>
    <row r="603" spans="1:6" x14ac:dyDescent="0.3">
      <c r="A603" s="7">
        <v>1481522400</v>
      </c>
      <c r="D603">
        <v>1</v>
      </c>
      <c r="E603">
        <v>1</v>
      </c>
      <c r="F603">
        <v>2</v>
      </c>
    </row>
    <row r="604" spans="1:6" x14ac:dyDescent="0.3">
      <c r="A604" s="7">
        <v>1482127200</v>
      </c>
      <c r="E604">
        <v>1</v>
      </c>
      <c r="F604">
        <v>1</v>
      </c>
    </row>
    <row r="605" spans="1:6" x14ac:dyDescent="0.3">
      <c r="A605" s="7">
        <v>1482213600</v>
      </c>
      <c r="C605">
        <v>1</v>
      </c>
      <c r="F605">
        <v>1</v>
      </c>
    </row>
    <row r="606" spans="1:6" x14ac:dyDescent="0.3">
      <c r="A606" s="7">
        <v>1482386400</v>
      </c>
      <c r="E606">
        <v>1</v>
      </c>
      <c r="F606">
        <v>1</v>
      </c>
    </row>
    <row r="607" spans="1:6" x14ac:dyDescent="0.3">
      <c r="A607" s="7">
        <v>1482732000</v>
      </c>
      <c r="E607">
        <v>1</v>
      </c>
      <c r="F607">
        <v>1</v>
      </c>
    </row>
    <row r="608" spans="1:6" x14ac:dyDescent="0.3">
      <c r="A608" s="7">
        <v>1482991200</v>
      </c>
      <c r="E608">
        <v>1</v>
      </c>
      <c r="F608">
        <v>1</v>
      </c>
    </row>
    <row r="609" spans="1:6" x14ac:dyDescent="0.3">
      <c r="A609" s="7">
        <v>1484114400</v>
      </c>
      <c r="E609">
        <v>1</v>
      </c>
      <c r="F609">
        <v>1</v>
      </c>
    </row>
    <row r="610" spans="1:6" x14ac:dyDescent="0.3">
      <c r="A610" s="7">
        <v>1484632800</v>
      </c>
      <c r="E610">
        <v>1</v>
      </c>
      <c r="F610">
        <v>1</v>
      </c>
    </row>
    <row r="611" spans="1:6" x14ac:dyDescent="0.3">
      <c r="A611" s="7">
        <v>1485064800</v>
      </c>
      <c r="D611">
        <v>1</v>
      </c>
      <c r="F611">
        <v>1</v>
      </c>
    </row>
    <row r="612" spans="1:6" x14ac:dyDescent="0.3">
      <c r="A612" s="7">
        <v>1485583200</v>
      </c>
      <c r="E612">
        <v>1</v>
      </c>
      <c r="F612">
        <v>1</v>
      </c>
    </row>
    <row r="613" spans="1:6" x14ac:dyDescent="0.3">
      <c r="A613" s="7">
        <v>1486101600</v>
      </c>
      <c r="C613">
        <v>1</v>
      </c>
      <c r="F613">
        <v>1</v>
      </c>
    </row>
    <row r="614" spans="1:6" x14ac:dyDescent="0.3">
      <c r="A614" s="7">
        <v>1486706400</v>
      </c>
      <c r="C614">
        <v>1</v>
      </c>
      <c r="E614">
        <v>1</v>
      </c>
      <c r="F614">
        <v>2</v>
      </c>
    </row>
    <row r="615" spans="1:6" x14ac:dyDescent="0.3">
      <c r="A615" s="7">
        <v>1486965600</v>
      </c>
      <c r="C615">
        <v>1</v>
      </c>
      <c r="F615">
        <v>1</v>
      </c>
    </row>
    <row r="616" spans="1:6" x14ac:dyDescent="0.3">
      <c r="A616" s="7">
        <v>1487224800</v>
      </c>
      <c r="C616">
        <v>1</v>
      </c>
      <c r="F616">
        <v>1</v>
      </c>
    </row>
    <row r="617" spans="1:6" x14ac:dyDescent="0.3">
      <c r="A617" s="7">
        <v>1487311200</v>
      </c>
      <c r="E617">
        <v>1</v>
      </c>
      <c r="F617">
        <v>1</v>
      </c>
    </row>
    <row r="618" spans="1:6" x14ac:dyDescent="0.3">
      <c r="A618" s="7">
        <v>1487570400</v>
      </c>
      <c r="E618">
        <v>1</v>
      </c>
      <c r="F618">
        <v>1</v>
      </c>
    </row>
    <row r="619" spans="1:6" x14ac:dyDescent="0.3">
      <c r="A619" s="7">
        <v>1487656800</v>
      </c>
      <c r="E619">
        <v>1</v>
      </c>
      <c r="F619">
        <v>1</v>
      </c>
    </row>
    <row r="620" spans="1:6" x14ac:dyDescent="0.3">
      <c r="A620" s="7">
        <v>1487743200</v>
      </c>
      <c r="E620">
        <v>1</v>
      </c>
      <c r="F620">
        <v>1</v>
      </c>
    </row>
    <row r="621" spans="1:6" x14ac:dyDescent="0.3">
      <c r="A621" s="7">
        <v>1488261600</v>
      </c>
      <c r="E621">
        <v>1</v>
      </c>
      <c r="F621">
        <v>1</v>
      </c>
    </row>
    <row r="622" spans="1:6" x14ac:dyDescent="0.3">
      <c r="A622" s="7">
        <v>1488348000</v>
      </c>
      <c r="E622">
        <v>1</v>
      </c>
      <c r="F622">
        <v>1</v>
      </c>
    </row>
    <row r="623" spans="1:6" x14ac:dyDescent="0.3">
      <c r="A623" s="7">
        <v>1488434400</v>
      </c>
      <c r="E623">
        <v>1</v>
      </c>
      <c r="F623">
        <v>1</v>
      </c>
    </row>
    <row r="624" spans="1:6" x14ac:dyDescent="0.3">
      <c r="A624" s="7">
        <v>1488520800</v>
      </c>
      <c r="C624">
        <v>1</v>
      </c>
      <c r="F624">
        <v>1</v>
      </c>
    </row>
    <row r="625" spans="1:6" x14ac:dyDescent="0.3">
      <c r="A625" s="7">
        <v>1489298400</v>
      </c>
      <c r="E625">
        <v>1</v>
      </c>
      <c r="F625">
        <v>1</v>
      </c>
    </row>
    <row r="626" spans="1:6" x14ac:dyDescent="0.3">
      <c r="A626" s="7">
        <v>1490158800</v>
      </c>
      <c r="C626">
        <v>1</v>
      </c>
      <c r="F626">
        <v>1</v>
      </c>
    </row>
    <row r="627" spans="1:6" x14ac:dyDescent="0.3">
      <c r="A627" s="7">
        <v>1490245200</v>
      </c>
      <c r="E627">
        <v>1</v>
      </c>
      <c r="F627">
        <v>1</v>
      </c>
    </row>
    <row r="628" spans="1:6" x14ac:dyDescent="0.3">
      <c r="A628" s="7">
        <v>1490418000</v>
      </c>
      <c r="B628">
        <v>1</v>
      </c>
      <c r="F628">
        <v>1</v>
      </c>
    </row>
    <row r="629" spans="1:6" x14ac:dyDescent="0.3">
      <c r="A629" s="7">
        <v>1491886800</v>
      </c>
      <c r="E629">
        <v>1</v>
      </c>
      <c r="F629">
        <v>1</v>
      </c>
    </row>
    <row r="630" spans="1:6" x14ac:dyDescent="0.3">
      <c r="A630" s="7">
        <v>1492059600</v>
      </c>
      <c r="E630">
        <v>1</v>
      </c>
      <c r="F630">
        <v>1</v>
      </c>
    </row>
    <row r="631" spans="1:6" x14ac:dyDescent="0.3">
      <c r="A631" s="7">
        <v>1492232400</v>
      </c>
      <c r="E631">
        <v>1</v>
      </c>
      <c r="F631">
        <v>1</v>
      </c>
    </row>
    <row r="632" spans="1:6" x14ac:dyDescent="0.3">
      <c r="A632" s="7">
        <v>1492491600</v>
      </c>
      <c r="C632">
        <v>1</v>
      </c>
      <c r="F632">
        <v>1</v>
      </c>
    </row>
    <row r="633" spans="1:6" x14ac:dyDescent="0.3">
      <c r="A633" s="7">
        <v>1492664400</v>
      </c>
      <c r="E633">
        <v>1</v>
      </c>
      <c r="F633">
        <v>1</v>
      </c>
    </row>
    <row r="634" spans="1:6" x14ac:dyDescent="0.3">
      <c r="A634" s="7">
        <v>1493269200</v>
      </c>
      <c r="E634">
        <v>1</v>
      </c>
      <c r="F634">
        <v>1</v>
      </c>
    </row>
    <row r="635" spans="1:6" x14ac:dyDescent="0.3">
      <c r="A635" s="7">
        <v>1493355600</v>
      </c>
      <c r="C635">
        <v>1</v>
      </c>
      <c r="F635">
        <v>1</v>
      </c>
    </row>
    <row r="636" spans="1:6" x14ac:dyDescent="0.3">
      <c r="A636" s="7">
        <v>1493787600</v>
      </c>
      <c r="E636">
        <v>1</v>
      </c>
      <c r="F636">
        <v>1</v>
      </c>
    </row>
    <row r="637" spans="1:6" x14ac:dyDescent="0.3">
      <c r="A637" s="7">
        <v>1493960400</v>
      </c>
      <c r="E637">
        <v>1</v>
      </c>
      <c r="F637">
        <v>1</v>
      </c>
    </row>
    <row r="638" spans="1:6" x14ac:dyDescent="0.3">
      <c r="A638" s="7">
        <v>1494392400</v>
      </c>
      <c r="E638">
        <v>1</v>
      </c>
      <c r="F638">
        <v>1</v>
      </c>
    </row>
    <row r="639" spans="1:6" x14ac:dyDescent="0.3">
      <c r="A639" s="7">
        <v>1494651600</v>
      </c>
      <c r="E639">
        <v>1</v>
      </c>
      <c r="F639">
        <v>1</v>
      </c>
    </row>
    <row r="640" spans="1:6" x14ac:dyDescent="0.3">
      <c r="A640" s="7">
        <v>1494738000</v>
      </c>
      <c r="C640">
        <v>1</v>
      </c>
      <c r="F640">
        <v>1</v>
      </c>
    </row>
    <row r="641" spans="1:6" x14ac:dyDescent="0.3">
      <c r="A641" s="7">
        <v>1495342800</v>
      </c>
      <c r="C641">
        <v>1</v>
      </c>
      <c r="F641">
        <v>1</v>
      </c>
    </row>
    <row r="642" spans="1:6" x14ac:dyDescent="0.3">
      <c r="A642" s="7">
        <v>1495429200</v>
      </c>
      <c r="E642">
        <v>1</v>
      </c>
      <c r="F642">
        <v>1</v>
      </c>
    </row>
    <row r="643" spans="1:6" x14ac:dyDescent="0.3">
      <c r="A643" s="7">
        <v>1495515600</v>
      </c>
      <c r="E643">
        <v>1</v>
      </c>
      <c r="F643">
        <v>1</v>
      </c>
    </row>
    <row r="644" spans="1:6" x14ac:dyDescent="0.3">
      <c r="A644" s="7">
        <v>1496034000</v>
      </c>
      <c r="E644">
        <v>1</v>
      </c>
      <c r="F644">
        <v>1</v>
      </c>
    </row>
    <row r="645" spans="1:6" x14ac:dyDescent="0.3">
      <c r="A645" s="7">
        <v>1496293200</v>
      </c>
      <c r="E645">
        <v>1</v>
      </c>
      <c r="F645">
        <v>1</v>
      </c>
    </row>
    <row r="646" spans="1:6" x14ac:dyDescent="0.3">
      <c r="A646" s="7">
        <v>1497243600</v>
      </c>
      <c r="E646">
        <v>1</v>
      </c>
      <c r="F646">
        <v>1</v>
      </c>
    </row>
    <row r="647" spans="1:6" x14ac:dyDescent="0.3">
      <c r="A647" s="7">
        <v>1497502800</v>
      </c>
      <c r="E647">
        <v>1</v>
      </c>
      <c r="F647">
        <v>1</v>
      </c>
    </row>
    <row r="648" spans="1:6" x14ac:dyDescent="0.3">
      <c r="A648" s="7">
        <v>1498194000</v>
      </c>
      <c r="E648">
        <v>1</v>
      </c>
      <c r="F648">
        <v>1</v>
      </c>
    </row>
    <row r="649" spans="1:6" x14ac:dyDescent="0.3">
      <c r="A649" s="7">
        <v>1498366800</v>
      </c>
      <c r="E649">
        <v>1</v>
      </c>
      <c r="F649">
        <v>1</v>
      </c>
    </row>
    <row r="650" spans="1:6" x14ac:dyDescent="0.3">
      <c r="A650" s="7">
        <v>1498453200</v>
      </c>
      <c r="E650">
        <v>1</v>
      </c>
      <c r="F650">
        <v>1</v>
      </c>
    </row>
    <row r="651" spans="1:6" x14ac:dyDescent="0.3">
      <c r="A651" s="7">
        <v>1498712400</v>
      </c>
      <c r="C651">
        <v>1</v>
      </c>
      <c r="F651">
        <v>1</v>
      </c>
    </row>
    <row r="652" spans="1:6" x14ac:dyDescent="0.3">
      <c r="A652" s="7">
        <v>1498798800</v>
      </c>
      <c r="E652">
        <v>1</v>
      </c>
      <c r="F652">
        <v>1</v>
      </c>
    </row>
    <row r="653" spans="1:6" x14ac:dyDescent="0.3">
      <c r="A653" s="7">
        <v>1499317200</v>
      </c>
      <c r="B653">
        <v>1</v>
      </c>
      <c r="F653">
        <v>1</v>
      </c>
    </row>
    <row r="654" spans="1:6" x14ac:dyDescent="0.3">
      <c r="A654" s="7">
        <v>1500008400</v>
      </c>
      <c r="C654">
        <v>2</v>
      </c>
      <c r="F654">
        <v>2</v>
      </c>
    </row>
    <row r="655" spans="1:6" x14ac:dyDescent="0.3">
      <c r="A655" s="7">
        <v>1500267600</v>
      </c>
      <c r="E655">
        <v>1</v>
      </c>
      <c r="F655">
        <v>1</v>
      </c>
    </row>
    <row r="656" spans="1:6" x14ac:dyDescent="0.3">
      <c r="A656" s="7">
        <v>1500440400</v>
      </c>
      <c r="E656">
        <v>1</v>
      </c>
      <c r="F656">
        <v>1</v>
      </c>
    </row>
    <row r="657" spans="1:6" x14ac:dyDescent="0.3">
      <c r="A657" s="7">
        <v>1500699600</v>
      </c>
      <c r="E657">
        <v>1</v>
      </c>
      <c r="F657">
        <v>1</v>
      </c>
    </row>
    <row r="658" spans="1:6" x14ac:dyDescent="0.3">
      <c r="A658" s="7">
        <v>1500786000</v>
      </c>
      <c r="B658">
        <v>1</v>
      </c>
      <c r="F658">
        <v>1</v>
      </c>
    </row>
    <row r="659" spans="1:6" x14ac:dyDescent="0.3">
      <c r="A659" s="7">
        <v>1500958800</v>
      </c>
      <c r="E659">
        <v>2</v>
      </c>
      <c r="F659">
        <v>2</v>
      </c>
    </row>
    <row r="660" spans="1:6" x14ac:dyDescent="0.3">
      <c r="A660" s="7">
        <v>1501131600</v>
      </c>
      <c r="E660">
        <v>1</v>
      </c>
      <c r="F660">
        <v>1</v>
      </c>
    </row>
    <row r="661" spans="1:6" x14ac:dyDescent="0.3">
      <c r="A661" s="7">
        <v>1501304400</v>
      </c>
      <c r="E661">
        <v>1</v>
      </c>
      <c r="F661">
        <v>1</v>
      </c>
    </row>
    <row r="662" spans="1:6" x14ac:dyDescent="0.3">
      <c r="A662" s="7">
        <v>1501563600</v>
      </c>
      <c r="E662">
        <v>1</v>
      </c>
      <c r="F662">
        <v>1</v>
      </c>
    </row>
    <row r="663" spans="1:6" x14ac:dyDescent="0.3">
      <c r="A663" s="7">
        <v>1501650000</v>
      </c>
      <c r="B663">
        <v>1</v>
      </c>
      <c r="F663">
        <v>1</v>
      </c>
    </row>
    <row r="664" spans="1:6" x14ac:dyDescent="0.3">
      <c r="A664" s="7">
        <v>1501736400</v>
      </c>
      <c r="C664">
        <v>1</v>
      </c>
      <c r="F664">
        <v>1</v>
      </c>
    </row>
    <row r="665" spans="1:6" x14ac:dyDescent="0.3">
      <c r="A665" s="7">
        <v>1502946000</v>
      </c>
      <c r="E665">
        <v>1</v>
      </c>
      <c r="F665">
        <v>1</v>
      </c>
    </row>
    <row r="666" spans="1:6" x14ac:dyDescent="0.3">
      <c r="A666" s="7">
        <v>1503378000</v>
      </c>
      <c r="E666">
        <v>1</v>
      </c>
      <c r="F666">
        <v>1</v>
      </c>
    </row>
    <row r="667" spans="1:6" x14ac:dyDescent="0.3">
      <c r="A667" s="7">
        <v>1503550800</v>
      </c>
      <c r="C667">
        <v>1</v>
      </c>
      <c r="F667">
        <v>1</v>
      </c>
    </row>
    <row r="668" spans="1:6" x14ac:dyDescent="0.3">
      <c r="A668" s="7">
        <v>1503723600</v>
      </c>
      <c r="E668">
        <v>1</v>
      </c>
      <c r="F668">
        <v>1</v>
      </c>
    </row>
    <row r="669" spans="1:6" x14ac:dyDescent="0.3">
      <c r="A669" s="7">
        <v>1503982800</v>
      </c>
      <c r="E669">
        <v>2</v>
      </c>
      <c r="F669">
        <v>2</v>
      </c>
    </row>
    <row r="670" spans="1:6" x14ac:dyDescent="0.3">
      <c r="A670" s="7">
        <v>1504069200</v>
      </c>
      <c r="C670">
        <v>1</v>
      </c>
      <c r="F670">
        <v>1</v>
      </c>
    </row>
    <row r="671" spans="1:6" x14ac:dyDescent="0.3">
      <c r="A671" s="7">
        <v>1504242000</v>
      </c>
      <c r="E671">
        <v>1</v>
      </c>
      <c r="F671">
        <v>1</v>
      </c>
    </row>
    <row r="672" spans="1:6" x14ac:dyDescent="0.3">
      <c r="A672" s="7">
        <v>1504328400</v>
      </c>
      <c r="E672">
        <v>1</v>
      </c>
      <c r="F672">
        <v>1</v>
      </c>
    </row>
    <row r="673" spans="1:6" x14ac:dyDescent="0.3">
      <c r="A673" s="7">
        <v>1505192400</v>
      </c>
      <c r="E673">
        <v>1</v>
      </c>
      <c r="F673">
        <v>1</v>
      </c>
    </row>
    <row r="674" spans="1:6" x14ac:dyDescent="0.3">
      <c r="A674" s="7">
        <v>1505278800</v>
      </c>
      <c r="C674">
        <v>1</v>
      </c>
      <c r="F674">
        <v>1</v>
      </c>
    </row>
    <row r="675" spans="1:6" x14ac:dyDescent="0.3">
      <c r="A675" s="7">
        <v>1505624400</v>
      </c>
      <c r="E675">
        <v>1</v>
      </c>
      <c r="F675">
        <v>1</v>
      </c>
    </row>
    <row r="676" spans="1:6" x14ac:dyDescent="0.3">
      <c r="A676" s="7">
        <v>1505970000</v>
      </c>
      <c r="C676">
        <v>1</v>
      </c>
      <c r="F676">
        <v>1</v>
      </c>
    </row>
    <row r="677" spans="1:6" x14ac:dyDescent="0.3">
      <c r="A677" s="7">
        <v>1506056400</v>
      </c>
      <c r="E677">
        <v>1</v>
      </c>
      <c r="F677">
        <v>1</v>
      </c>
    </row>
    <row r="678" spans="1:6" x14ac:dyDescent="0.3">
      <c r="A678" s="7">
        <v>1507093200</v>
      </c>
      <c r="C678">
        <v>1</v>
      </c>
      <c r="F678">
        <v>1</v>
      </c>
    </row>
    <row r="679" spans="1:6" x14ac:dyDescent="0.3">
      <c r="A679" s="7">
        <v>1507352400</v>
      </c>
      <c r="E679">
        <v>1</v>
      </c>
      <c r="F679">
        <v>1</v>
      </c>
    </row>
    <row r="680" spans="1:6" x14ac:dyDescent="0.3">
      <c r="A680" s="7">
        <v>1507438800</v>
      </c>
      <c r="E680">
        <v>1</v>
      </c>
      <c r="F680">
        <v>1</v>
      </c>
    </row>
    <row r="681" spans="1:6" x14ac:dyDescent="0.3">
      <c r="A681" s="7">
        <v>1507957200</v>
      </c>
      <c r="C681">
        <v>1</v>
      </c>
      <c r="F681">
        <v>1</v>
      </c>
    </row>
    <row r="682" spans="1:6" x14ac:dyDescent="0.3">
      <c r="A682" s="7">
        <v>1508130000</v>
      </c>
      <c r="C682">
        <v>1</v>
      </c>
      <c r="F682">
        <v>1</v>
      </c>
    </row>
    <row r="683" spans="1:6" x14ac:dyDescent="0.3">
      <c r="A683" s="7">
        <v>1508216400</v>
      </c>
      <c r="C683">
        <v>1</v>
      </c>
      <c r="F683">
        <v>1</v>
      </c>
    </row>
    <row r="684" spans="1:6" x14ac:dyDescent="0.3">
      <c r="A684" s="7">
        <v>1508475600</v>
      </c>
      <c r="E684">
        <v>1</v>
      </c>
      <c r="F684">
        <v>1</v>
      </c>
    </row>
    <row r="685" spans="1:6" x14ac:dyDescent="0.3">
      <c r="A685" s="7">
        <v>1509512400</v>
      </c>
      <c r="C685">
        <v>1</v>
      </c>
      <c r="E685">
        <v>1</v>
      </c>
      <c r="F685">
        <v>2</v>
      </c>
    </row>
    <row r="686" spans="1:6" x14ac:dyDescent="0.3">
      <c r="A686" s="7">
        <v>1509948000</v>
      </c>
      <c r="C686">
        <v>1</v>
      </c>
      <c r="E686">
        <v>1</v>
      </c>
      <c r="F686">
        <v>2</v>
      </c>
    </row>
    <row r="687" spans="1:6" x14ac:dyDescent="0.3">
      <c r="A687" s="7">
        <v>1510207200</v>
      </c>
      <c r="E687">
        <v>1</v>
      </c>
      <c r="F687">
        <v>1</v>
      </c>
    </row>
    <row r="688" spans="1:6" x14ac:dyDescent="0.3">
      <c r="A688" s="7">
        <v>1510639200</v>
      </c>
      <c r="E688">
        <v>1</v>
      </c>
      <c r="F688">
        <v>1</v>
      </c>
    </row>
    <row r="689" spans="1:6" x14ac:dyDescent="0.3">
      <c r="A689" s="7">
        <v>1510898400</v>
      </c>
      <c r="C689">
        <v>1</v>
      </c>
      <c r="F689">
        <v>1</v>
      </c>
    </row>
    <row r="690" spans="1:6" x14ac:dyDescent="0.3">
      <c r="A690" s="7">
        <v>1511244000</v>
      </c>
      <c r="E690">
        <v>1</v>
      </c>
      <c r="F690">
        <v>1</v>
      </c>
    </row>
    <row r="691" spans="1:6" x14ac:dyDescent="0.3">
      <c r="A691" s="7">
        <v>1511416800</v>
      </c>
      <c r="E691">
        <v>2</v>
      </c>
      <c r="F691">
        <v>2</v>
      </c>
    </row>
    <row r="692" spans="1:6" x14ac:dyDescent="0.3">
      <c r="A692" s="7">
        <v>1511762400</v>
      </c>
      <c r="C692">
        <v>1</v>
      </c>
      <c r="F692">
        <v>1</v>
      </c>
    </row>
    <row r="693" spans="1:6" x14ac:dyDescent="0.3">
      <c r="A693" s="7">
        <v>1511848800</v>
      </c>
      <c r="E693">
        <v>1</v>
      </c>
      <c r="F693">
        <v>1</v>
      </c>
    </row>
    <row r="694" spans="1:6" x14ac:dyDescent="0.3">
      <c r="A694" s="7">
        <v>1511935200</v>
      </c>
      <c r="E694">
        <v>1</v>
      </c>
      <c r="F694">
        <v>1</v>
      </c>
    </row>
    <row r="695" spans="1:6" x14ac:dyDescent="0.3">
      <c r="A695" s="7">
        <v>1512712800</v>
      </c>
      <c r="E695">
        <v>1</v>
      </c>
      <c r="F695">
        <v>1</v>
      </c>
    </row>
    <row r="696" spans="1:6" x14ac:dyDescent="0.3">
      <c r="A696" s="7">
        <v>1513231200</v>
      </c>
      <c r="E696">
        <v>1</v>
      </c>
      <c r="F696">
        <v>1</v>
      </c>
    </row>
    <row r="697" spans="1:6" x14ac:dyDescent="0.3">
      <c r="A697" s="7">
        <v>1513663200</v>
      </c>
      <c r="B697">
        <v>1</v>
      </c>
      <c r="F697">
        <v>1</v>
      </c>
    </row>
    <row r="698" spans="1:6" x14ac:dyDescent="0.3">
      <c r="A698" s="7">
        <v>1513922400</v>
      </c>
      <c r="E698">
        <v>1</v>
      </c>
      <c r="F698">
        <v>1</v>
      </c>
    </row>
    <row r="699" spans="1:6" x14ac:dyDescent="0.3">
      <c r="A699" s="7">
        <v>1514181600</v>
      </c>
      <c r="E699">
        <v>1</v>
      </c>
      <c r="F699">
        <v>1</v>
      </c>
    </row>
    <row r="700" spans="1:6" x14ac:dyDescent="0.3">
      <c r="A700" s="7">
        <v>1514354400</v>
      </c>
      <c r="C700">
        <v>1</v>
      </c>
      <c r="E700">
        <v>1</v>
      </c>
      <c r="F700">
        <v>2</v>
      </c>
    </row>
    <row r="701" spans="1:6" x14ac:dyDescent="0.3">
      <c r="A701" s="7">
        <v>1514440800</v>
      </c>
      <c r="C701">
        <v>1</v>
      </c>
      <c r="F701">
        <v>1</v>
      </c>
    </row>
    <row r="702" spans="1:6" x14ac:dyDescent="0.3">
      <c r="A702" s="7">
        <v>1514872800</v>
      </c>
      <c r="E702">
        <v>1</v>
      </c>
      <c r="F702">
        <v>1</v>
      </c>
    </row>
    <row r="703" spans="1:6" x14ac:dyDescent="0.3">
      <c r="A703" s="7">
        <v>1514959200</v>
      </c>
      <c r="C703">
        <v>1</v>
      </c>
      <c r="F703">
        <v>1</v>
      </c>
    </row>
    <row r="704" spans="1:6" x14ac:dyDescent="0.3">
      <c r="A704" s="7">
        <v>1515304800</v>
      </c>
      <c r="E704">
        <v>1</v>
      </c>
      <c r="F704">
        <v>1</v>
      </c>
    </row>
    <row r="705" spans="1:6" x14ac:dyDescent="0.3">
      <c r="A705" s="7">
        <v>1515564000</v>
      </c>
      <c r="C705">
        <v>1</v>
      </c>
      <c r="E705">
        <v>1</v>
      </c>
      <c r="F705">
        <v>2</v>
      </c>
    </row>
    <row r="706" spans="1:6" x14ac:dyDescent="0.3">
      <c r="A706" s="7">
        <v>1515736800</v>
      </c>
      <c r="E706">
        <v>1</v>
      </c>
      <c r="F706">
        <v>1</v>
      </c>
    </row>
    <row r="707" spans="1:6" x14ac:dyDescent="0.3">
      <c r="A707" s="7">
        <v>1516600800</v>
      </c>
      <c r="C707">
        <v>1</v>
      </c>
      <c r="F707">
        <v>1</v>
      </c>
    </row>
    <row r="708" spans="1:6" x14ac:dyDescent="0.3">
      <c r="A708" s="7">
        <v>1516860000</v>
      </c>
      <c r="E708">
        <v>1</v>
      </c>
      <c r="F708">
        <v>1</v>
      </c>
    </row>
    <row r="709" spans="1:6" x14ac:dyDescent="0.3">
      <c r="A709" s="7">
        <v>1517032800</v>
      </c>
      <c r="E709">
        <v>1</v>
      </c>
      <c r="F709">
        <v>1</v>
      </c>
    </row>
    <row r="710" spans="1:6" x14ac:dyDescent="0.3">
      <c r="A710" s="7">
        <v>1517637600</v>
      </c>
      <c r="C710">
        <v>1</v>
      </c>
      <c r="F710">
        <v>1</v>
      </c>
    </row>
    <row r="711" spans="1:6" x14ac:dyDescent="0.3">
      <c r="A711" s="7">
        <v>1517810400</v>
      </c>
      <c r="C711">
        <v>1</v>
      </c>
      <c r="F711">
        <v>1</v>
      </c>
    </row>
    <row r="712" spans="1:6" x14ac:dyDescent="0.3">
      <c r="A712" s="7">
        <v>1517983200</v>
      </c>
      <c r="C712">
        <v>1</v>
      </c>
      <c r="F712">
        <v>1</v>
      </c>
    </row>
    <row r="713" spans="1:6" x14ac:dyDescent="0.3">
      <c r="A713" s="7">
        <v>1518242400</v>
      </c>
      <c r="E713">
        <v>1</v>
      </c>
      <c r="F713">
        <v>1</v>
      </c>
    </row>
    <row r="714" spans="1:6" x14ac:dyDescent="0.3">
      <c r="A714" s="7">
        <v>1518328800</v>
      </c>
      <c r="E714">
        <v>1</v>
      </c>
      <c r="F714">
        <v>1</v>
      </c>
    </row>
    <row r="715" spans="1:6" x14ac:dyDescent="0.3">
      <c r="A715" s="7">
        <v>1519192800</v>
      </c>
      <c r="B715">
        <v>1</v>
      </c>
      <c r="F715">
        <v>1</v>
      </c>
    </row>
    <row r="716" spans="1:6" x14ac:dyDescent="0.3">
      <c r="A716" s="7">
        <v>1519365600</v>
      </c>
      <c r="C716">
        <v>1</v>
      </c>
      <c r="F716">
        <v>1</v>
      </c>
    </row>
    <row r="717" spans="1:6" x14ac:dyDescent="0.3">
      <c r="A717" s="7">
        <v>1519538400</v>
      </c>
      <c r="E717">
        <v>1</v>
      </c>
      <c r="F717">
        <v>1</v>
      </c>
    </row>
    <row r="718" spans="1:6" x14ac:dyDescent="0.3">
      <c r="A718" s="7">
        <v>1520143200</v>
      </c>
      <c r="E718">
        <v>1</v>
      </c>
      <c r="F718">
        <v>1</v>
      </c>
    </row>
    <row r="719" spans="1:6" x14ac:dyDescent="0.3">
      <c r="A719" s="7">
        <v>1520229600</v>
      </c>
      <c r="E719">
        <v>1</v>
      </c>
      <c r="F719">
        <v>1</v>
      </c>
    </row>
    <row r="720" spans="1:6" x14ac:dyDescent="0.3">
      <c r="A720" s="7">
        <v>1520575200</v>
      </c>
      <c r="C720">
        <v>1</v>
      </c>
      <c r="F720">
        <v>1</v>
      </c>
    </row>
    <row r="721" spans="1:6" x14ac:dyDescent="0.3">
      <c r="A721" s="7">
        <v>1520748000</v>
      </c>
      <c r="C721">
        <v>1</v>
      </c>
      <c r="F721">
        <v>1</v>
      </c>
    </row>
    <row r="722" spans="1:6" x14ac:dyDescent="0.3">
      <c r="A722" s="7">
        <v>1521608400</v>
      </c>
      <c r="C722">
        <v>1</v>
      </c>
      <c r="F722">
        <v>1</v>
      </c>
    </row>
    <row r="723" spans="1:6" x14ac:dyDescent="0.3">
      <c r="A723" s="7">
        <v>1522126800</v>
      </c>
      <c r="E723">
        <v>2</v>
      </c>
      <c r="F723">
        <v>2</v>
      </c>
    </row>
    <row r="724" spans="1:6" x14ac:dyDescent="0.3">
      <c r="A724" s="7">
        <v>1522472400</v>
      </c>
      <c r="E724">
        <v>1</v>
      </c>
      <c r="F724">
        <v>1</v>
      </c>
    </row>
    <row r="725" spans="1:6" x14ac:dyDescent="0.3">
      <c r="A725" s="7">
        <v>1522731600</v>
      </c>
      <c r="E725">
        <v>1</v>
      </c>
      <c r="F725">
        <v>1</v>
      </c>
    </row>
    <row r="726" spans="1:6" x14ac:dyDescent="0.3">
      <c r="A726" s="7">
        <v>1522818000</v>
      </c>
      <c r="B726">
        <v>1</v>
      </c>
      <c r="F726">
        <v>1</v>
      </c>
    </row>
    <row r="727" spans="1:6" x14ac:dyDescent="0.3">
      <c r="A727" s="7">
        <v>1523163600</v>
      </c>
      <c r="C727">
        <v>1</v>
      </c>
      <c r="F727">
        <v>1</v>
      </c>
    </row>
    <row r="728" spans="1:6" x14ac:dyDescent="0.3">
      <c r="A728" s="7">
        <v>1523250000</v>
      </c>
      <c r="C728">
        <v>1</v>
      </c>
      <c r="F728">
        <v>1</v>
      </c>
    </row>
    <row r="729" spans="1:6" x14ac:dyDescent="0.3">
      <c r="A729" s="7">
        <v>1523768400</v>
      </c>
      <c r="C729">
        <v>1</v>
      </c>
      <c r="F729">
        <v>1</v>
      </c>
    </row>
    <row r="730" spans="1:6" x14ac:dyDescent="0.3">
      <c r="A730" s="7">
        <v>1523854800</v>
      </c>
      <c r="E730">
        <v>2</v>
      </c>
      <c r="F730">
        <v>2</v>
      </c>
    </row>
    <row r="731" spans="1:6" x14ac:dyDescent="0.3">
      <c r="A731" s="7">
        <v>1524027600</v>
      </c>
      <c r="C731">
        <v>1</v>
      </c>
      <c r="F731">
        <v>1</v>
      </c>
    </row>
    <row r="732" spans="1:6" x14ac:dyDescent="0.3">
      <c r="A732" s="7">
        <v>1524286800</v>
      </c>
      <c r="C732">
        <v>1</v>
      </c>
      <c r="F732">
        <v>1</v>
      </c>
    </row>
    <row r="733" spans="1:6" x14ac:dyDescent="0.3">
      <c r="A733" s="7">
        <v>1524459600</v>
      </c>
      <c r="E733">
        <v>1</v>
      </c>
      <c r="F733">
        <v>1</v>
      </c>
    </row>
    <row r="734" spans="1:6" x14ac:dyDescent="0.3">
      <c r="A734" s="7">
        <v>1525496400</v>
      </c>
      <c r="E734">
        <v>1</v>
      </c>
      <c r="F734">
        <v>1</v>
      </c>
    </row>
    <row r="735" spans="1:6" x14ac:dyDescent="0.3">
      <c r="A735" s="7">
        <v>1525669200</v>
      </c>
      <c r="E735">
        <v>1</v>
      </c>
      <c r="F735">
        <v>1</v>
      </c>
    </row>
    <row r="736" spans="1:6" x14ac:dyDescent="0.3">
      <c r="A736" s="7">
        <v>1525755600</v>
      </c>
      <c r="E736">
        <v>1</v>
      </c>
      <c r="F736">
        <v>1</v>
      </c>
    </row>
    <row r="737" spans="1:6" x14ac:dyDescent="0.3">
      <c r="A737" s="7">
        <v>1526187600</v>
      </c>
      <c r="C737">
        <v>1</v>
      </c>
      <c r="F737">
        <v>1</v>
      </c>
    </row>
    <row r="738" spans="1:6" x14ac:dyDescent="0.3">
      <c r="A738" s="7">
        <v>1526274000</v>
      </c>
      <c r="E738">
        <v>1</v>
      </c>
      <c r="F738">
        <v>1</v>
      </c>
    </row>
    <row r="739" spans="1:6" x14ac:dyDescent="0.3">
      <c r="A739" s="7">
        <v>1526360400</v>
      </c>
      <c r="E739">
        <v>1</v>
      </c>
      <c r="F739">
        <v>1</v>
      </c>
    </row>
    <row r="740" spans="1:6" x14ac:dyDescent="0.3">
      <c r="A740" s="7">
        <v>1526878800</v>
      </c>
      <c r="C740">
        <v>1</v>
      </c>
      <c r="F740">
        <v>1</v>
      </c>
    </row>
    <row r="741" spans="1:6" x14ac:dyDescent="0.3">
      <c r="A741" s="7">
        <v>1527742800</v>
      </c>
      <c r="E741">
        <v>1</v>
      </c>
      <c r="F741">
        <v>1</v>
      </c>
    </row>
    <row r="742" spans="1:6" x14ac:dyDescent="0.3">
      <c r="A742" s="7">
        <v>1528088400</v>
      </c>
      <c r="C742">
        <v>1</v>
      </c>
      <c r="E742">
        <v>1</v>
      </c>
      <c r="F742">
        <v>2</v>
      </c>
    </row>
    <row r="743" spans="1:6" x14ac:dyDescent="0.3">
      <c r="A743" s="7">
        <v>1528434000</v>
      </c>
      <c r="E743">
        <v>1</v>
      </c>
      <c r="F743">
        <v>1</v>
      </c>
    </row>
    <row r="744" spans="1:6" x14ac:dyDescent="0.3">
      <c r="A744" s="7">
        <v>1528779600</v>
      </c>
      <c r="E744">
        <v>1</v>
      </c>
      <c r="F744">
        <v>1</v>
      </c>
    </row>
    <row r="745" spans="1:6" x14ac:dyDescent="0.3">
      <c r="A745" s="7">
        <v>1529038800</v>
      </c>
      <c r="E745">
        <v>1</v>
      </c>
      <c r="F745">
        <v>1</v>
      </c>
    </row>
    <row r="746" spans="1:6" x14ac:dyDescent="0.3">
      <c r="A746" s="7">
        <v>1529125200</v>
      </c>
      <c r="C746">
        <v>2</v>
      </c>
      <c r="F746">
        <v>2</v>
      </c>
    </row>
    <row r="747" spans="1:6" x14ac:dyDescent="0.3">
      <c r="A747" s="7">
        <v>1529643600</v>
      </c>
      <c r="E747">
        <v>1</v>
      </c>
      <c r="F747">
        <v>1</v>
      </c>
    </row>
    <row r="748" spans="1:6" x14ac:dyDescent="0.3">
      <c r="A748" s="7">
        <v>1529989200</v>
      </c>
      <c r="E748">
        <v>1</v>
      </c>
      <c r="F748">
        <v>1</v>
      </c>
    </row>
    <row r="749" spans="1:6" x14ac:dyDescent="0.3">
      <c r="A749" s="7">
        <v>1530507600</v>
      </c>
      <c r="C749">
        <v>1</v>
      </c>
      <c r="F749">
        <v>1</v>
      </c>
    </row>
    <row r="750" spans="1:6" x14ac:dyDescent="0.3">
      <c r="A750" s="7">
        <v>1531544400</v>
      </c>
      <c r="E750">
        <v>1</v>
      </c>
      <c r="F750">
        <v>1</v>
      </c>
    </row>
    <row r="751" spans="1:6" x14ac:dyDescent="0.3">
      <c r="A751" s="7">
        <v>1531630800</v>
      </c>
      <c r="E751">
        <v>1</v>
      </c>
      <c r="F751">
        <v>1</v>
      </c>
    </row>
    <row r="752" spans="1:6" x14ac:dyDescent="0.3">
      <c r="A752" s="7">
        <v>1531803600</v>
      </c>
      <c r="E752">
        <v>1</v>
      </c>
      <c r="F752">
        <v>1</v>
      </c>
    </row>
    <row r="753" spans="1:6" x14ac:dyDescent="0.3">
      <c r="A753" s="7">
        <v>1532062800</v>
      </c>
      <c r="E753">
        <v>1</v>
      </c>
      <c r="F753">
        <v>1</v>
      </c>
    </row>
    <row r="754" spans="1:6" x14ac:dyDescent="0.3">
      <c r="A754" s="7">
        <v>1532149200</v>
      </c>
      <c r="E754">
        <v>1</v>
      </c>
      <c r="F754">
        <v>1</v>
      </c>
    </row>
    <row r="755" spans="1:6" x14ac:dyDescent="0.3">
      <c r="A755" s="7">
        <v>1532754000</v>
      </c>
      <c r="D755">
        <v>1</v>
      </c>
      <c r="F755">
        <v>1</v>
      </c>
    </row>
    <row r="756" spans="1:6" x14ac:dyDescent="0.3">
      <c r="A756" s="7">
        <v>1532840400</v>
      </c>
      <c r="E756">
        <v>3</v>
      </c>
      <c r="F756">
        <v>3</v>
      </c>
    </row>
    <row r="757" spans="1:6" x14ac:dyDescent="0.3">
      <c r="A757" s="7">
        <v>1532926800</v>
      </c>
      <c r="E757">
        <v>1</v>
      </c>
      <c r="F757">
        <v>1</v>
      </c>
    </row>
    <row r="758" spans="1:6" x14ac:dyDescent="0.3">
      <c r="A758" s="7">
        <v>1533013200</v>
      </c>
      <c r="B758">
        <v>1</v>
      </c>
      <c r="F758">
        <v>1</v>
      </c>
    </row>
    <row r="759" spans="1:6" x14ac:dyDescent="0.3">
      <c r="A759" s="7">
        <v>1533877200</v>
      </c>
      <c r="C759">
        <v>2</v>
      </c>
      <c r="E759">
        <v>1</v>
      </c>
      <c r="F759">
        <v>3</v>
      </c>
    </row>
    <row r="760" spans="1:6" x14ac:dyDescent="0.3">
      <c r="A760" s="7">
        <v>1534482000</v>
      </c>
      <c r="C760">
        <v>1</v>
      </c>
      <c r="F760">
        <v>1</v>
      </c>
    </row>
    <row r="761" spans="1:6" x14ac:dyDescent="0.3">
      <c r="A761" s="7">
        <v>1535259600</v>
      </c>
      <c r="C761">
        <v>1</v>
      </c>
      <c r="F761">
        <v>1</v>
      </c>
    </row>
    <row r="762" spans="1:6" x14ac:dyDescent="0.3">
      <c r="A762" s="7">
        <v>1535432400</v>
      </c>
      <c r="C762">
        <v>1</v>
      </c>
      <c r="E762">
        <v>1</v>
      </c>
      <c r="F762">
        <v>2</v>
      </c>
    </row>
    <row r="763" spans="1:6" x14ac:dyDescent="0.3">
      <c r="A763" s="7">
        <v>1535605200</v>
      </c>
      <c r="E763">
        <v>1</v>
      </c>
      <c r="F763">
        <v>1</v>
      </c>
    </row>
    <row r="764" spans="1:6" x14ac:dyDescent="0.3">
      <c r="A764" s="7">
        <v>1535864400</v>
      </c>
      <c r="C764">
        <v>1</v>
      </c>
      <c r="F764">
        <v>1</v>
      </c>
    </row>
    <row r="765" spans="1:6" x14ac:dyDescent="0.3">
      <c r="A765" s="7">
        <v>1535950800</v>
      </c>
      <c r="E765">
        <v>2</v>
      </c>
      <c r="F765">
        <v>2</v>
      </c>
    </row>
    <row r="766" spans="1:6" x14ac:dyDescent="0.3">
      <c r="A766" s="7">
        <v>1536382800</v>
      </c>
      <c r="B766">
        <v>1</v>
      </c>
      <c r="F766">
        <v>1</v>
      </c>
    </row>
    <row r="767" spans="1:6" x14ac:dyDescent="0.3">
      <c r="A767" s="7">
        <v>1536642000</v>
      </c>
      <c r="C767">
        <v>1</v>
      </c>
      <c r="F767">
        <v>1</v>
      </c>
    </row>
    <row r="768" spans="1:6" x14ac:dyDescent="0.3">
      <c r="A768" s="7">
        <v>1537074000</v>
      </c>
      <c r="E768">
        <v>1</v>
      </c>
      <c r="F768">
        <v>1</v>
      </c>
    </row>
    <row r="769" spans="1:6" x14ac:dyDescent="0.3">
      <c r="A769" s="7">
        <v>1537160400</v>
      </c>
      <c r="E769">
        <v>1</v>
      </c>
      <c r="F769">
        <v>1</v>
      </c>
    </row>
    <row r="770" spans="1:6" x14ac:dyDescent="0.3">
      <c r="A770" s="7">
        <v>1537333200</v>
      </c>
      <c r="C770">
        <v>1</v>
      </c>
      <c r="E770">
        <v>1</v>
      </c>
      <c r="F770">
        <v>2</v>
      </c>
    </row>
    <row r="771" spans="1:6" x14ac:dyDescent="0.3">
      <c r="A771" s="7">
        <v>1537938000</v>
      </c>
      <c r="C771">
        <v>1</v>
      </c>
      <c r="F771">
        <v>1</v>
      </c>
    </row>
    <row r="772" spans="1:6" x14ac:dyDescent="0.3">
      <c r="A772" s="7">
        <v>1538024400</v>
      </c>
      <c r="E772">
        <v>1</v>
      </c>
      <c r="F772">
        <v>1</v>
      </c>
    </row>
    <row r="773" spans="1:6" x14ac:dyDescent="0.3">
      <c r="A773" s="7">
        <v>1538715600</v>
      </c>
      <c r="E773">
        <v>1</v>
      </c>
      <c r="F773">
        <v>1</v>
      </c>
    </row>
    <row r="774" spans="1:6" x14ac:dyDescent="0.3">
      <c r="A774" s="7">
        <v>1539061200</v>
      </c>
      <c r="E774">
        <v>1</v>
      </c>
      <c r="F774">
        <v>1</v>
      </c>
    </row>
    <row r="775" spans="1:6" x14ac:dyDescent="0.3">
      <c r="A775" s="7">
        <v>1539752400</v>
      </c>
      <c r="E775">
        <v>1</v>
      </c>
      <c r="F775">
        <v>1</v>
      </c>
    </row>
    <row r="776" spans="1:6" x14ac:dyDescent="0.3">
      <c r="A776" s="7">
        <v>1540098000</v>
      </c>
      <c r="C776">
        <v>1</v>
      </c>
      <c r="F776">
        <v>1</v>
      </c>
    </row>
    <row r="777" spans="1:6" x14ac:dyDescent="0.3">
      <c r="A777" s="7">
        <v>1540530000</v>
      </c>
      <c r="E777">
        <v>1</v>
      </c>
      <c r="F777">
        <v>1</v>
      </c>
    </row>
    <row r="778" spans="1:6" x14ac:dyDescent="0.3">
      <c r="A778" s="7">
        <v>1541221200</v>
      </c>
      <c r="C778">
        <v>1</v>
      </c>
      <c r="F778">
        <v>1</v>
      </c>
    </row>
    <row r="779" spans="1:6" x14ac:dyDescent="0.3">
      <c r="A779" s="7">
        <v>1541307600</v>
      </c>
      <c r="E779">
        <v>1</v>
      </c>
      <c r="F779">
        <v>1</v>
      </c>
    </row>
    <row r="780" spans="1:6" x14ac:dyDescent="0.3">
      <c r="A780" s="7">
        <v>1542088800</v>
      </c>
      <c r="E780">
        <v>1</v>
      </c>
      <c r="F780">
        <v>1</v>
      </c>
    </row>
    <row r="781" spans="1:6" x14ac:dyDescent="0.3">
      <c r="A781" s="7">
        <v>1542693600</v>
      </c>
      <c r="E781">
        <v>1</v>
      </c>
      <c r="F781">
        <v>1</v>
      </c>
    </row>
    <row r="782" spans="1:6" x14ac:dyDescent="0.3">
      <c r="A782" s="7">
        <v>1543298400</v>
      </c>
      <c r="D782">
        <v>1</v>
      </c>
      <c r="F782">
        <v>1</v>
      </c>
    </row>
    <row r="783" spans="1:6" x14ac:dyDescent="0.3">
      <c r="A783" s="7">
        <v>1543557600</v>
      </c>
      <c r="E783">
        <v>1</v>
      </c>
      <c r="F783">
        <v>1</v>
      </c>
    </row>
    <row r="784" spans="1:6" x14ac:dyDescent="0.3">
      <c r="A784" s="7">
        <v>1544248800</v>
      </c>
      <c r="E784">
        <v>2</v>
      </c>
      <c r="F784">
        <v>2</v>
      </c>
    </row>
    <row r="785" spans="1:6" x14ac:dyDescent="0.3">
      <c r="A785" s="7">
        <v>1544335200</v>
      </c>
      <c r="C785">
        <v>1</v>
      </c>
      <c r="E785">
        <v>1</v>
      </c>
      <c r="F785">
        <v>2</v>
      </c>
    </row>
    <row r="786" spans="1:6" x14ac:dyDescent="0.3">
      <c r="A786" s="7">
        <v>1544940000</v>
      </c>
      <c r="C786">
        <v>1</v>
      </c>
      <c r="F786">
        <v>1</v>
      </c>
    </row>
    <row r="787" spans="1:6" x14ac:dyDescent="0.3">
      <c r="A787" s="7">
        <v>1545026400</v>
      </c>
      <c r="E787">
        <v>1</v>
      </c>
      <c r="F787">
        <v>1</v>
      </c>
    </row>
    <row r="788" spans="1:6" x14ac:dyDescent="0.3">
      <c r="A788" s="7">
        <v>1545112800</v>
      </c>
      <c r="C788">
        <v>1</v>
      </c>
      <c r="F788">
        <v>1</v>
      </c>
    </row>
    <row r="789" spans="1:6" x14ac:dyDescent="0.3">
      <c r="A789" s="7">
        <v>1546149600</v>
      </c>
      <c r="E789">
        <v>1</v>
      </c>
      <c r="F789">
        <v>1</v>
      </c>
    </row>
    <row r="790" spans="1:6" x14ac:dyDescent="0.3">
      <c r="A790" s="7">
        <v>1546754400</v>
      </c>
      <c r="E790">
        <v>1</v>
      </c>
      <c r="F790">
        <v>1</v>
      </c>
    </row>
    <row r="791" spans="1:6" x14ac:dyDescent="0.3">
      <c r="A791" s="7">
        <v>1547100000</v>
      </c>
      <c r="E791">
        <v>1</v>
      </c>
      <c r="F791">
        <v>1</v>
      </c>
    </row>
    <row r="792" spans="1:6" x14ac:dyDescent="0.3">
      <c r="A792" s="7">
        <v>1547186400</v>
      </c>
      <c r="C792">
        <v>1</v>
      </c>
      <c r="F792">
        <v>1</v>
      </c>
    </row>
    <row r="793" spans="1:6" x14ac:dyDescent="0.3">
      <c r="A793" s="7">
        <v>1547618400</v>
      </c>
      <c r="E793">
        <v>1</v>
      </c>
      <c r="F793">
        <v>1</v>
      </c>
    </row>
    <row r="794" spans="1:6" x14ac:dyDescent="0.3">
      <c r="A794" s="7">
        <v>1547704800</v>
      </c>
      <c r="E794">
        <v>1</v>
      </c>
      <c r="F794">
        <v>1</v>
      </c>
    </row>
    <row r="795" spans="1:6" x14ac:dyDescent="0.3">
      <c r="A795" s="7">
        <v>1547877600</v>
      </c>
      <c r="B795">
        <v>1</v>
      </c>
      <c r="C795">
        <v>1</v>
      </c>
      <c r="E795">
        <v>1</v>
      </c>
      <c r="F795">
        <v>3</v>
      </c>
    </row>
    <row r="796" spans="1:6" x14ac:dyDescent="0.3">
      <c r="A796" s="7">
        <v>1547964000</v>
      </c>
      <c r="C796">
        <v>1</v>
      </c>
      <c r="E796">
        <v>1</v>
      </c>
      <c r="F796">
        <v>2</v>
      </c>
    </row>
    <row r="797" spans="1:6" x14ac:dyDescent="0.3">
      <c r="A797" s="7">
        <v>1548050400</v>
      </c>
      <c r="E797">
        <v>1</v>
      </c>
      <c r="F797">
        <v>1</v>
      </c>
    </row>
    <row r="798" spans="1:6" x14ac:dyDescent="0.3">
      <c r="A798" s="7">
        <v>1548482400</v>
      </c>
      <c r="B798">
        <v>1</v>
      </c>
      <c r="F798">
        <v>1</v>
      </c>
    </row>
    <row r="799" spans="1:6" x14ac:dyDescent="0.3">
      <c r="A799" s="7">
        <v>1548568800</v>
      </c>
      <c r="E799">
        <v>1</v>
      </c>
      <c r="F799">
        <v>1</v>
      </c>
    </row>
    <row r="800" spans="1:6" x14ac:dyDescent="0.3">
      <c r="A800" s="7">
        <v>1548655200</v>
      </c>
      <c r="C800">
        <v>1</v>
      </c>
      <c r="F800">
        <v>1</v>
      </c>
    </row>
    <row r="801" spans="1:6" x14ac:dyDescent="0.3">
      <c r="A801" s="7">
        <v>1548914400</v>
      </c>
      <c r="E801">
        <v>1</v>
      </c>
      <c r="F801">
        <v>1</v>
      </c>
    </row>
    <row r="802" spans="1:6" x14ac:dyDescent="0.3">
      <c r="A802" s="7">
        <v>1549519200</v>
      </c>
      <c r="E802">
        <v>1</v>
      </c>
      <c r="F802">
        <v>1</v>
      </c>
    </row>
    <row r="803" spans="1:6" x14ac:dyDescent="0.3">
      <c r="A803" s="7">
        <v>1549692000</v>
      </c>
      <c r="E803">
        <v>1</v>
      </c>
      <c r="F803">
        <v>1</v>
      </c>
    </row>
    <row r="804" spans="1:6" x14ac:dyDescent="0.3">
      <c r="A804" s="7">
        <v>1550037600</v>
      </c>
      <c r="C804">
        <v>1</v>
      </c>
      <c r="E804">
        <v>1</v>
      </c>
      <c r="F804">
        <v>2</v>
      </c>
    </row>
    <row r="805" spans="1:6" x14ac:dyDescent="0.3">
      <c r="A805" s="7">
        <v>1550124000</v>
      </c>
      <c r="E805">
        <v>1</v>
      </c>
      <c r="F805">
        <v>1</v>
      </c>
    </row>
    <row r="806" spans="1:6" x14ac:dyDescent="0.3">
      <c r="A806" s="7">
        <v>1550556000</v>
      </c>
      <c r="E806">
        <v>1</v>
      </c>
      <c r="F806">
        <v>1</v>
      </c>
    </row>
    <row r="807" spans="1:6" x14ac:dyDescent="0.3">
      <c r="A807" s="7">
        <v>1550815200</v>
      </c>
      <c r="C807">
        <v>1</v>
      </c>
      <c r="F807">
        <v>1</v>
      </c>
    </row>
    <row r="808" spans="1:6" x14ac:dyDescent="0.3">
      <c r="A808" s="7">
        <v>1551679200</v>
      </c>
      <c r="C808">
        <v>1</v>
      </c>
      <c r="F808">
        <v>1</v>
      </c>
    </row>
    <row r="809" spans="1:6" x14ac:dyDescent="0.3">
      <c r="A809" s="7">
        <v>1551852000</v>
      </c>
      <c r="E809">
        <v>2</v>
      </c>
      <c r="F809">
        <v>2</v>
      </c>
    </row>
    <row r="810" spans="1:6" x14ac:dyDescent="0.3">
      <c r="A810" s="7">
        <v>1552280400</v>
      </c>
      <c r="C810">
        <v>1</v>
      </c>
      <c r="F810">
        <v>1</v>
      </c>
    </row>
    <row r="811" spans="1:6" x14ac:dyDescent="0.3">
      <c r="A811" s="7">
        <v>1552366800</v>
      </c>
      <c r="C811">
        <v>2</v>
      </c>
      <c r="E811">
        <v>1</v>
      </c>
      <c r="F811">
        <v>3</v>
      </c>
    </row>
    <row r="812" spans="1:6" x14ac:dyDescent="0.3">
      <c r="A812" s="7">
        <v>1552798800</v>
      </c>
      <c r="E812">
        <v>1</v>
      </c>
      <c r="F812">
        <v>1</v>
      </c>
    </row>
    <row r="813" spans="1:6" x14ac:dyDescent="0.3">
      <c r="A813" s="7">
        <v>1553576400</v>
      </c>
      <c r="E813">
        <v>1</v>
      </c>
      <c r="F813">
        <v>1</v>
      </c>
    </row>
    <row r="814" spans="1:6" x14ac:dyDescent="0.3">
      <c r="A814" s="7">
        <v>1553662800</v>
      </c>
      <c r="E814">
        <v>1</v>
      </c>
      <c r="F814">
        <v>1</v>
      </c>
    </row>
    <row r="815" spans="1:6" x14ac:dyDescent="0.3">
      <c r="A815" s="7">
        <v>1553835600</v>
      </c>
      <c r="E815">
        <v>1</v>
      </c>
      <c r="F815">
        <v>1</v>
      </c>
    </row>
    <row r="816" spans="1:6" x14ac:dyDescent="0.3">
      <c r="A816" s="7">
        <v>1554526800</v>
      </c>
      <c r="E816">
        <v>1</v>
      </c>
      <c r="F816">
        <v>1</v>
      </c>
    </row>
    <row r="817" spans="1:6" x14ac:dyDescent="0.3">
      <c r="A817" s="7">
        <v>1554613200</v>
      </c>
      <c r="E817">
        <v>1</v>
      </c>
      <c r="F817">
        <v>1</v>
      </c>
    </row>
    <row r="818" spans="1:6" x14ac:dyDescent="0.3">
      <c r="A818" s="7">
        <v>1554786000</v>
      </c>
      <c r="E818">
        <v>1</v>
      </c>
      <c r="F818">
        <v>1</v>
      </c>
    </row>
    <row r="819" spans="1:6" x14ac:dyDescent="0.3">
      <c r="A819" s="7">
        <v>1555218000</v>
      </c>
      <c r="C819">
        <v>1</v>
      </c>
      <c r="F819">
        <v>1</v>
      </c>
    </row>
    <row r="820" spans="1:6" x14ac:dyDescent="0.3">
      <c r="A820" s="7">
        <v>1555304400</v>
      </c>
      <c r="E820">
        <v>1</v>
      </c>
      <c r="F820">
        <v>1</v>
      </c>
    </row>
    <row r="821" spans="1:6" x14ac:dyDescent="0.3">
      <c r="A821" s="7">
        <v>1555390800</v>
      </c>
      <c r="C821">
        <v>1</v>
      </c>
      <c r="E821">
        <v>1</v>
      </c>
      <c r="F821">
        <v>2</v>
      </c>
    </row>
    <row r="822" spans="1:6" x14ac:dyDescent="0.3">
      <c r="A822" s="7">
        <v>1555563600</v>
      </c>
      <c r="E822">
        <v>1</v>
      </c>
      <c r="F822">
        <v>1</v>
      </c>
    </row>
    <row r="823" spans="1:6" x14ac:dyDescent="0.3">
      <c r="A823" s="7">
        <v>1555650000</v>
      </c>
      <c r="E823">
        <v>1</v>
      </c>
      <c r="F823">
        <v>1</v>
      </c>
    </row>
    <row r="824" spans="1:6" x14ac:dyDescent="0.3">
      <c r="A824" s="7">
        <v>1555736400</v>
      </c>
      <c r="E824">
        <v>1</v>
      </c>
      <c r="F824">
        <v>1</v>
      </c>
    </row>
    <row r="825" spans="1:6" x14ac:dyDescent="0.3">
      <c r="A825" s="7">
        <v>1556341200</v>
      </c>
      <c r="E825">
        <v>2</v>
      </c>
      <c r="F825">
        <v>2</v>
      </c>
    </row>
    <row r="826" spans="1:6" x14ac:dyDescent="0.3">
      <c r="A826" s="7">
        <v>1556427600</v>
      </c>
      <c r="C826">
        <v>2</v>
      </c>
      <c r="F826">
        <v>2</v>
      </c>
    </row>
    <row r="827" spans="1:6" x14ac:dyDescent="0.3">
      <c r="A827" s="7">
        <v>1556686800</v>
      </c>
      <c r="B827">
        <v>1</v>
      </c>
      <c r="F827">
        <v>1</v>
      </c>
    </row>
    <row r="828" spans="1:6" x14ac:dyDescent="0.3">
      <c r="A828" s="7">
        <v>1556859600</v>
      </c>
      <c r="E828">
        <v>1</v>
      </c>
      <c r="F828">
        <v>1</v>
      </c>
    </row>
    <row r="829" spans="1:6" x14ac:dyDescent="0.3">
      <c r="A829" s="7">
        <v>1556946000</v>
      </c>
      <c r="E829">
        <v>1</v>
      </c>
      <c r="F829">
        <v>1</v>
      </c>
    </row>
    <row r="830" spans="1:6" x14ac:dyDescent="0.3">
      <c r="A830" s="7">
        <v>1557637200</v>
      </c>
      <c r="C830">
        <v>1</v>
      </c>
      <c r="F830">
        <v>1</v>
      </c>
    </row>
    <row r="831" spans="1:6" x14ac:dyDescent="0.3">
      <c r="A831" s="7">
        <v>1557723600</v>
      </c>
      <c r="E831">
        <v>1</v>
      </c>
      <c r="F831">
        <v>1</v>
      </c>
    </row>
    <row r="832" spans="1:6" x14ac:dyDescent="0.3">
      <c r="A832" s="7">
        <v>1558674000</v>
      </c>
      <c r="E832">
        <v>1</v>
      </c>
      <c r="F832">
        <v>1</v>
      </c>
    </row>
    <row r="833" spans="1:6" x14ac:dyDescent="0.3">
      <c r="A833" s="7">
        <v>1559970000</v>
      </c>
      <c r="C833">
        <v>1</v>
      </c>
      <c r="F833">
        <v>1</v>
      </c>
    </row>
    <row r="834" spans="1:6" x14ac:dyDescent="0.3">
      <c r="A834" s="7">
        <v>1560142800</v>
      </c>
      <c r="C834">
        <v>1</v>
      </c>
      <c r="F834">
        <v>1</v>
      </c>
    </row>
    <row r="835" spans="1:6" x14ac:dyDescent="0.3">
      <c r="A835" s="7">
        <v>1560574800</v>
      </c>
      <c r="E835">
        <v>1</v>
      </c>
      <c r="F835">
        <v>1</v>
      </c>
    </row>
    <row r="836" spans="1:6" x14ac:dyDescent="0.3">
      <c r="A836" s="7">
        <v>1560747600</v>
      </c>
      <c r="E836">
        <v>1</v>
      </c>
      <c r="F836">
        <v>1</v>
      </c>
    </row>
    <row r="837" spans="1:6" x14ac:dyDescent="0.3">
      <c r="A837" s="7">
        <v>1561352400</v>
      </c>
      <c r="E837">
        <v>1</v>
      </c>
      <c r="F837">
        <v>1</v>
      </c>
    </row>
    <row r="838" spans="1:6" x14ac:dyDescent="0.3">
      <c r="A838" s="7">
        <v>1561438800</v>
      </c>
      <c r="C838">
        <v>2</v>
      </c>
      <c r="F838">
        <v>2</v>
      </c>
    </row>
    <row r="839" spans="1:6" x14ac:dyDescent="0.3">
      <c r="A839" s="7">
        <v>1561784400</v>
      </c>
      <c r="E839">
        <v>1</v>
      </c>
      <c r="F839">
        <v>1</v>
      </c>
    </row>
    <row r="840" spans="1:6" x14ac:dyDescent="0.3">
      <c r="A840" s="7">
        <v>1561957200</v>
      </c>
      <c r="C840">
        <v>1</v>
      </c>
      <c r="F840">
        <v>1</v>
      </c>
    </row>
    <row r="841" spans="1:6" x14ac:dyDescent="0.3">
      <c r="A841" s="7">
        <v>1562216400</v>
      </c>
      <c r="C841">
        <v>1</v>
      </c>
      <c r="E841">
        <v>1</v>
      </c>
      <c r="F841">
        <v>2</v>
      </c>
    </row>
    <row r="842" spans="1:6" x14ac:dyDescent="0.3">
      <c r="A842" s="7">
        <v>1562302800</v>
      </c>
      <c r="E842">
        <v>1</v>
      </c>
      <c r="F842">
        <v>1</v>
      </c>
    </row>
    <row r="843" spans="1:6" x14ac:dyDescent="0.3">
      <c r="A843" s="7">
        <v>1562648400</v>
      </c>
      <c r="C843">
        <v>1</v>
      </c>
      <c r="F843">
        <v>1</v>
      </c>
    </row>
    <row r="844" spans="1:6" x14ac:dyDescent="0.3">
      <c r="A844" s="7">
        <v>1562734800</v>
      </c>
      <c r="E844">
        <v>1</v>
      </c>
      <c r="F844">
        <v>1</v>
      </c>
    </row>
    <row r="845" spans="1:6" x14ac:dyDescent="0.3">
      <c r="A845" s="7">
        <v>1563685200</v>
      </c>
      <c r="E845">
        <v>1</v>
      </c>
      <c r="F845">
        <v>1</v>
      </c>
    </row>
    <row r="846" spans="1:6" x14ac:dyDescent="0.3">
      <c r="A846" s="7">
        <v>1563771600</v>
      </c>
      <c r="C846">
        <v>1</v>
      </c>
      <c r="F846">
        <v>1</v>
      </c>
    </row>
    <row r="847" spans="1:6" x14ac:dyDescent="0.3">
      <c r="A847" s="7">
        <v>1564030800</v>
      </c>
      <c r="C847">
        <v>1</v>
      </c>
      <c r="F847">
        <v>1</v>
      </c>
    </row>
    <row r="848" spans="1:6" x14ac:dyDescent="0.3">
      <c r="A848" s="7">
        <v>1564635600</v>
      </c>
      <c r="C848">
        <v>1</v>
      </c>
      <c r="F848">
        <v>1</v>
      </c>
    </row>
    <row r="849" spans="1:6" x14ac:dyDescent="0.3">
      <c r="A849" s="7">
        <v>1564894800</v>
      </c>
      <c r="E849">
        <v>1</v>
      </c>
      <c r="F849">
        <v>1</v>
      </c>
    </row>
    <row r="850" spans="1:6" x14ac:dyDescent="0.3">
      <c r="A850" s="7">
        <v>1565499600</v>
      </c>
      <c r="C850">
        <v>1</v>
      </c>
      <c r="F850">
        <v>1</v>
      </c>
    </row>
    <row r="851" spans="1:6" x14ac:dyDescent="0.3">
      <c r="A851" s="7">
        <v>1566968400</v>
      </c>
      <c r="C851">
        <v>1</v>
      </c>
      <c r="F851">
        <v>1</v>
      </c>
    </row>
    <row r="852" spans="1:6" x14ac:dyDescent="0.3">
      <c r="A852" s="7">
        <v>1567918800</v>
      </c>
      <c r="E852">
        <v>2</v>
      </c>
      <c r="F852">
        <v>2</v>
      </c>
    </row>
    <row r="853" spans="1:6" x14ac:dyDescent="0.3">
      <c r="A853" s="7">
        <v>1568005200</v>
      </c>
      <c r="E853">
        <v>1</v>
      </c>
      <c r="F853">
        <v>1</v>
      </c>
    </row>
    <row r="854" spans="1:6" x14ac:dyDescent="0.3">
      <c r="A854" s="7">
        <v>1568178000</v>
      </c>
      <c r="E854">
        <v>1</v>
      </c>
      <c r="F854">
        <v>1</v>
      </c>
    </row>
    <row r="855" spans="1:6" x14ac:dyDescent="0.3">
      <c r="A855" s="7">
        <v>1569733200</v>
      </c>
      <c r="C855">
        <v>1</v>
      </c>
      <c r="F855">
        <v>1</v>
      </c>
    </row>
    <row r="856" spans="1:6" x14ac:dyDescent="0.3">
      <c r="A856" s="7">
        <v>1570251600</v>
      </c>
      <c r="B856">
        <v>1</v>
      </c>
      <c r="F856">
        <v>1</v>
      </c>
    </row>
    <row r="857" spans="1:6" x14ac:dyDescent="0.3">
      <c r="A857" s="7">
        <v>1570338000</v>
      </c>
      <c r="E857">
        <v>1</v>
      </c>
      <c r="F857">
        <v>1</v>
      </c>
    </row>
    <row r="858" spans="1:6" x14ac:dyDescent="0.3">
      <c r="A858" s="7">
        <v>1570942800</v>
      </c>
      <c r="E858">
        <v>1</v>
      </c>
      <c r="F858">
        <v>1</v>
      </c>
    </row>
    <row r="859" spans="1:6" x14ac:dyDescent="0.3">
      <c r="A859" s="7">
        <v>1571029200</v>
      </c>
      <c r="E859">
        <v>1</v>
      </c>
      <c r="F859">
        <v>1</v>
      </c>
    </row>
    <row r="860" spans="1:6" x14ac:dyDescent="0.3">
      <c r="A860" s="7">
        <v>1571115600</v>
      </c>
      <c r="E860">
        <v>1</v>
      </c>
      <c r="F860">
        <v>1</v>
      </c>
    </row>
    <row r="861" spans="1:6" x14ac:dyDescent="0.3">
      <c r="A861" s="7">
        <v>1571374800</v>
      </c>
      <c r="E861">
        <v>1</v>
      </c>
      <c r="F861">
        <v>1</v>
      </c>
    </row>
    <row r="862" spans="1:6" x14ac:dyDescent="0.3">
      <c r="A862" s="7">
        <v>1571547600</v>
      </c>
      <c r="E862">
        <v>1</v>
      </c>
      <c r="F862">
        <v>1</v>
      </c>
    </row>
    <row r="863" spans="1:6" x14ac:dyDescent="0.3">
      <c r="A863" s="7">
        <v>1571720400</v>
      </c>
      <c r="C863">
        <v>2</v>
      </c>
      <c r="F863">
        <v>2</v>
      </c>
    </row>
    <row r="864" spans="1:6" x14ac:dyDescent="0.3">
      <c r="A864" s="7">
        <v>1572152400</v>
      </c>
      <c r="E864">
        <v>1</v>
      </c>
      <c r="F864">
        <v>1</v>
      </c>
    </row>
    <row r="865" spans="1:6" x14ac:dyDescent="0.3">
      <c r="A865" s="7">
        <v>1572498000</v>
      </c>
      <c r="E865">
        <v>1</v>
      </c>
      <c r="F865">
        <v>1</v>
      </c>
    </row>
    <row r="866" spans="1:6" x14ac:dyDescent="0.3">
      <c r="A866" s="7">
        <v>1573452000</v>
      </c>
      <c r="E866">
        <v>1</v>
      </c>
      <c r="F866">
        <v>1</v>
      </c>
    </row>
    <row r="867" spans="1:6" x14ac:dyDescent="0.3">
      <c r="A867" s="7">
        <v>1573797600</v>
      </c>
      <c r="E867">
        <v>1</v>
      </c>
      <c r="F867">
        <v>1</v>
      </c>
    </row>
    <row r="868" spans="1:6" x14ac:dyDescent="0.3">
      <c r="A868" s="7">
        <v>1573970400</v>
      </c>
      <c r="E868">
        <v>2</v>
      </c>
      <c r="F868">
        <v>2</v>
      </c>
    </row>
    <row r="869" spans="1:6" x14ac:dyDescent="0.3">
      <c r="A869" s="7">
        <v>1574056800</v>
      </c>
      <c r="E869">
        <v>1</v>
      </c>
      <c r="F869">
        <v>1</v>
      </c>
    </row>
    <row r="870" spans="1:6" x14ac:dyDescent="0.3">
      <c r="A870" s="7">
        <v>1574143200</v>
      </c>
      <c r="C870">
        <v>1</v>
      </c>
      <c r="F870">
        <v>1</v>
      </c>
    </row>
    <row r="871" spans="1:6" x14ac:dyDescent="0.3">
      <c r="A871" s="7">
        <v>1575093600</v>
      </c>
      <c r="E871">
        <v>1</v>
      </c>
      <c r="F871">
        <v>1</v>
      </c>
    </row>
    <row r="872" spans="1:6" x14ac:dyDescent="0.3">
      <c r="A872" s="7">
        <v>1575612000</v>
      </c>
      <c r="E872">
        <v>1</v>
      </c>
      <c r="F872">
        <v>1</v>
      </c>
    </row>
    <row r="873" spans="1:6" x14ac:dyDescent="0.3">
      <c r="A873" s="7">
        <v>1575698400</v>
      </c>
      <c r="E873">
        <v>1</v>
      </c>
      <c r="F873">
        <v>1</v>
      </c>
    </row>
    <row r="874" spans="1:6" x14ac:dyDescent="0.3">
      <c r="A874" s="7">
        <v>1575957600</v>
      </c>
      <c r="C874">
        <v>1</v>
      </c>
      <c r="F874">
        <v>1</v>
      </c>
    </row>
    <row r="875" spans="1:6" x14ac:dyDescent="0.3">
      <c r="A875" s="7">
        <v>1576130400</v>
      </c>
      <c r="C875">
        <v>1</v>
      </c>
      <c r="F875">
        <v>1</v>
      </c>
    </row>
    <row r="876" spans="1:6" x14ac:dyDescent="0.3">
      <c r="A876" s="7">
        <v>1576303200</v>
      </c>
      <c r="C876">
        <v>1</v>
      </c>
      <c r="F876">
        <v>1</v>
      </c>
    </row>
    <row r="877" spans="1:6" x14ac:dyDescent="0.3">
      <c r="A877" s="7">
        <v>1576389600</v>
      </c>
      <c r="E877">
        <v>1</v>
      </c>
      <c r="F877">
        <v>1</v>
      </c>
    </row>
    <row r="878" spans="1:6" x14ac:dyDescent="0.3">
      <c r="A878" s="7">
        <v>1576476000</v>
      </c>
      <c r="C878">
        <v>1</v>
      </c>
      <c r="F878">
        <v>1</v>
      </c>
    </row>
    <row r="879" spans="1:6" x14ac:dyDescent="0.3">
      <c r="A879" s="7">
        <v>1576994400</v>
      </c>
      <c r="E879">
        <v>1</v>
      </c>
      <c r="F879">
        <v>1</v>
      </c>
    </row>
    <row r="880" spans="1:6" x14ac:dyDescent="0.3">
      <c r="A880" s="7">
        <v>1577253600</v>
      </c>
      <c r="C880">
        <v>1</v>
      </c>
      <c r="F880">
        <v>1</v>
      </c>
    </row>
    <row r="881" spans="1:6" x14ac:dyDescent="0.3">
      <c r="A881" s="7">
        <v>1577772000</v>
      </c>
      <c r="E881">
        <v>1</v>
      </c>
      <c r="F881">
        <v>1</v>
      </c>
    </row>
    <row r="882" spans="1:6" x14ac:dyDescent="0.3">
      <c r="A882" s="7">
        <v>1579068000</v>
      </c>
      <c r="C882">
        <v>1</v>
      </c>
      <c r="F882">
        <v>1</v>
      </c>
    </row>
    <row r="883" spans="1:6" x14ac:dyDescent="0.3">
      <c r="A883" s="7">
        <v>1580104800</v>
      </c>
      <c r="C883">
        <v>1</v>
      </c>
      <c r="F883">
        <v>1</v>
      </c>
    </row>
    <row r="884" spans="1:6" x14ac:dyDescent="0.3">
      <c r="A884" s="7" t="s">
        <v>2067</v>
      </c>
      <c r="B884">
        <v>57</v>
      </c>
      <c r="C884">
        <v>364</v>
      </c>
      <c r="D884">
        <v>14</v>
      </c>
      <c r="E884">
        <v>565</v>
      </c>
      <c r="F8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Statistics TableVOID</vt:lpstr>
      <vt:lpstr>Outcomes by Category</vt:lpstr>
      <vt:lpstr>Outcomes by Sub-Category</vt:lpstr>
      <vt:lpstr>Outcomes over Time</vt:lpstr>
      <vt:lpstr>Growdfunding Goal Analysis</vt:lpstr>
      <vt:lpstr>Summary Statistice Table #1 </vt:lpstr>
      <vt:lpstr>Summary Stat Table with Tutor</vt:lpstr>
      <vt:lpstr>Crowdfunding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Whitney Briggs</cp:lastModifiedBy>
  <dcterms:created xsi:type="dcterms:W3CDTF">2021-09-29T18:52:28Z</dcterms:created>
  <dcterms:modified xsi:type="dcterms:W3CDTF">2023-06-15T11:03:46Z</dcterms:modified>
</cp:coreProperties>
</file>