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cott\Desktop\GitHub\Excel Financial Engineering and Investment Management\"/>
    </mc:Choice>
  </mc:AlternateContent>
  <xr:revisionPtr revIDLastSave="0" documentId="13_ncr:1_{371B3A3B-5FCD-4E21-A56C-407287E4E5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libration" sheetId="5" r:id="rId1"/>
  </sheets>
  <externalReferences>
    <externalReference r:id="rId2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 l="1"/>
  <c r="D8" i="5"/>
  <c r="C8" i="5"/>
  <c r="D7" i="5"/>
  <c r="E7" i="5"/>
  <c r="E8" i="5"/>
  <c r="E9" i="5"/>
  <c r="E10" i="5"/>
  <c r="E11" i="5"/>
  <c r="E12" i="5"/>
  <c r="E13" i="5"/>
  <c r="E14" i="5"/>
  <c r="E15" i="5"/>
  <c r="E16" i="5"/>
  <c r="P7" i="5"/>
  <c r="J7" i="5"/>
  <c r="AH7" i="5"/>
  <c r="C9" i="5"/>
  <c r="D9" i="5"/>
  <c r="AB8" i="5"/>
  <c r="AB7" i="5"/>
  <c r="V7" i="5"/>
  <c r="P8" i="5"/>
  <c r="AH9" i="5"/>
  <c r="J8" i="5"/>
  <c r="J18" i="5"/>
  <c r="V8" i="5"/>
  <c r="V9" i="5"/>
  <c r="AH8" i="5"/>
  <c r="AB9" i="5"/>
  <c r="C10" i="5"/>
  <c r="P9" i="5"/>
  <c r="D10" i="5"/>
  <c r="J20" i="5"/>
  <c r="AB10" i="5"/>
  <c r="D11" i="5"/>
  <c r="AH10" i="5"/>
  <c r="V10" i="5"/>
  <c r="C11" i="5"/>
  <c r="P10" i="5"/>
  <c r="P18" i="5"/>
  <c r="AH11" i="5"/>
  <c r="C12" i="5"/>
  <c r="D12" i="5"/>
  <c r="V11" i="5"/>
  <c r="AB11" i="5"/>
  <c r="P20" i="5"/>
  <c r="D13" i="5"/>
  <c r="AH12" i="5"/>
  <c r="AB12" i="5"/>
  <c r="C13" i="5"/>
  <c r="V12" i="5"/>
  <c r="V18" i="5"/>
  <c r="AH13" i="5"/>
  <c r="D14" i="5"/>
  <c r="AB13" i="5"/>
  <c r="C14" i="5"/>
  <c r="V20" i="5"/>
  <c r="AH14" i="5"/>
  <c r="D15" i="5"/>
  <c r="C15" i="5"/>
  <c r="AB14" i="5"/>
  <c r="AB18" i="5"/>
  <c r="D16" i="5"/>
  <c r="AH15" i="5"/>
  <c r="C16" i="5"/>
  <c r="AB20" i="5"/>
  <c r="AH16" i="5"/>
  <c r="AH18" i="5"/>
  <c r="AH20" i="5"/>
  <c r="J21" i="5"/>
</calcChain>
</file>

<file path=xl/sharedStrings.xml><?xml version="1.0" encoding="utf-8"?>
<sst xmlns="http://schemas.openxmlformats.org/spreadsheetml/2006/main" count="50" uniqueCount="19">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</sst>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  <family val="2"/>
    </font>
    <font>
      <b/>
      <sz val="11"/>
      <color indexed="5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/>
    <xf numFmtId="2" fontId="0" fillId="2" borderId="0" xfId="0" applyNumberFormat="1" applyFill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23"/>
  <sheetViews>
    <sheetView tabSelected="1" topLeftCell="L1" workbookViewId="0">
      <selection activeCell="D3" sqref="D3"/>
    </sheetView>
  </sheetViews>
  <sheetFormatPr defaultColWidth="8.85546875" defaultRowHeight="15" x14ac:dyDescent="0.25"/>
  <cols>
    <col min="1" max="1" width="12" style="7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8.85546875" style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4"/>
      <c r="E2" s="6" t="s">
        <v>0</v>
      </c>
      <c r="F2" s="1">
        <v>0.05</v>
      </c>
    </row>
    <row r="3" spans="1:36" s="2" customFormat="1" ht="60" x14ac:dyDescent="0.25">
      <c r="A3" s="8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5">
      <c r="A4" s="9" t="s">
        <v>5</v>
      </c>
      <c r="B4" s="4" t="s">
        <v>6</v>
      </c>
      <c r="C4" s="4" t="s">
        <v>7</v>
      </c>
      <c r="D4" s="4" t="s">
        <v>8</v>
      </c>
      <c r="E4" s="6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5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5">
      <c r="A6" s="1">
        <v>0.02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 s="1">
        <v>0.02</v>
      </c>
      <c r="B7">
        <v>6</v>
      </c>
      <c r="C7" s="1">
        <f t="shared" ref="C7:C16" si="0">C6*(1-A6)</f>
        <v>0.98</v>
      </c>
      <c r="D7" s="1">
        <f t="shared" ref="D7:D16" si="1">C6*A6</f>
        <v>0.02</v>
      </c>
      <c r="E7" s="1">
        <f t="shared" ref="E7:E16" si="2">1/(1+rf/2)^(B7/6)</f>
        <v>0.97560975609756106</v>
      </c>
      <c r="H7">
        <v>5</v>
      </c>
      <c r="I7">
        <v>10</v>
      </c>
      <c r="J7" s="1">
        <f>$E7*(H7*$C7+I7*$D7)</f>
        <v>4.9756097560975618</v>
      </c>
      <c r="N7">
        <v>2</v>
      </c>
      <c r="O7">
        <v>25</v>
      </c>
      <c r="P7" s="1">
        <f>$E7*(N7*$C7+O7*$D7)</f>
        <v>2.4000000000000004</v>
      </c>
      <c r="T7">
        <v>5</v>
      </c>
      <c r="U7">
        <v>50</v>
      </c>
      <c r="V7" s="1">
        <f t="shared" ref="V7:V12" si="3">$E7*(T7*$C7+U7*$D7)</f>
        <v>5.7560975609756104</v>
      </c>
      <c r="Z7">
        <v>5</v>
      </c>
      <c r="AA7">
        <v>10</v>
      </c>
      <c r="AB7" s="1">
        <f t="shared" ref="AB7:AB14" si="4">$E7*(Z7*$C7+AA7*$D7)</f>
        <v>4.9756097560975618</v>
      </c>
      <c r="AF7">
        <v>10</v>
      </c>
      <c r="AG7">
        <v>20</v>
      </c>
      <c r="AH7" s="1">
        <f t="shared" ref="AH7:AH16" si="5">$E7*(AF7*$C7+AG7*$D7)</f>
        <v>9.9512195121951237</v>
      </c>
    </row>
    <row r="8" spans="1:36" x14ac:dyDescent="0.25">
      <c r="A8" s="1">
        <v>0.02</v>
      </c>
      <c r="B8">
        <v>12</v>
      </c>
      <c r="C8" s="1">
        <f t="shared" si="0"/>
        <v>0.96039999999999992</v>
      </c>
      <c r="D8" s="1">
        <f>C7*A7</f>
        <v>1.9599999999999999E-2</v>
      </c>
      <c r="E8" s="1">
        <f t="shared" si="2"/>
        <v>0.95181439619274244</v>
      </c>
      <c r="H8">
        <v>105</v>
      </c>
      <c r="I8">
        <v>10</v>
      </c>
      <c r="J8" s="1">
        <f>$E8*(H8*$C8+I8*$D8)</f>
        <v>96.16942296252229</v>
      </c>
      <c r="N8">
        <v>2</v>
      </c>
      <c r="O8">
        <v>25</v>
      </c>
      <c r="P8" s="1">
        <f>$E8*(N8*$C8+O8*$D8)</f>
        <v>2.2946341463414637</v>
      </c>
      <c r="T8">
        <v>5</v>
      </c>
      <c r="U8">
        <v>50</v>
      </c>
      <c r="V8" s="1">
        <f t="shared" si="3"/>
        <v>5.5033908387864372</v>
      </c>
      <c r="Z8">
        <v>5</v>
      </c>
      <c r="AA8">
        <v>10</v>
      </c>
      <c r="AB8" s="1">
        <f t="shared" si="4"/>
        <v>4.7571683521713259</v>
      </c>
      <c r="AF8">
        <v>10</v>
      </c>
      <c r="AG8">
        <v>20</v>
      </c>
      <c r="AH8" s="1">
        <f t="shared" si="5"/>
        <v>9.5143367043426519</v>
      </c>
    </row>
    <row r="9" spans="1:36" x14ac:dyDescent="0.25">
      <c r="A9" s="1">
        <v>0.02</v>
      </c>
      <c r="B9">
        <v>18</v>
      </c>
      <c r="C9" s="1">
        <f t="shared" si="0"/>
        <v>0.94119199999999992</v>
      </c>
      <c r="D9" s="1">
        <f t="shared" si="1"/>
        <v>1.9207999999999999E-2</v>
      </c>
      <c r="E9" s="1">
        <f t="shared" si="2"/>
        <v>0.92859941091974885</v>
      </c>
      <c r="N9">
        <v>2</v>
      </c>
      <c r="O9">
        <v>25</v>
      </c>
      <c r="P9" s="1">
        <f>$E9*(N9*$C9+O9*$D9)</f>
        <v>2.193894110648424</v>
      </c>
      <c r="T9">
        <v>5</v>
      </c>
      <c r="U9">
        <v>50</v>
      </c>
      <c r="V9" s="1">
        <f t="shared" si="3"/>
        <v>5.2617785580592269</v>
      </c>
      <c r="Z9">
        <v>5</v>
      </c>
      <c r="AA9">
        <v>10</v>
      </c>
      <c r="AB9" s="1">
        <f t="shared" si="4"/>
        <v>4.5483170586613655</v>
      </c>
      <c r="AF9">
        <v>10</v>
      </c>
      <c r="AG9">
        <v>20</v>
      </c>
      <c r="AH9" s="1">
        <f t="shared" si="5"/>
        <v>9.096634117322731</v>
      </c>
    </row>
    <row r="10" spans="1:36" x14ac:dyDescent="0.25">
      <c r="A10" s="1">
        <v>0.02</v>
      </c>
      <c r="B10">
        <v>24</v>
      </c>
      <c r="C10" s="1">
        <f t="shared" si="0"/>
        <v>0.92236815999999988</v>
      </c>
      <c r="D10" s="1">
        <f t="shared" si="1"/>
        <v>1.8823839999999998E-2</v>
      </c>
      <c r="E10" s="1">
        <f t="shared" si="2"/>
        <v>0.90595064479975507</v>
      </c>
      <c r="N10">
        <v>102</v>
      </c>
      <c r="O10">
        <v>25</v>
      </c>
      <c r="P10" s="1">
        <f>$E10*(N10*$C10+O10*$D10)</f>
        <v>85.659579737706068</v>
      </c>
      <c r="T10">
        <v>5</v>
      </c>
      <c r="U10">
        <v>50</v>
      </c>
      <c r="V10" s="1">
        <f t="shared" si="3"/>
        <v>5.0307736457541887</v>
      </c>
      <c r="Z10">
        <v>5</v>
      </c>
      <c r="AA10">
        <v>10</v>
      </c>
      <c r="AB10" s="1">
        <f t="shared" si="4"/>
        <v>4.3486348463298921</v>
      </c>
      <c r="AF10">
        <v>10</v>
      </c>
      <c r="AG10">
        <v>20</v>
      </c>
      <c r="AH10" s="1">
        <f t="shared" si="5"/>
        <v>8.6972696926597841</v>
      </c>
    </row>
    <row r="11" spans="1:36" x14ac:dyDescent="0.25">
      <c r="A11" s="1">
        <v>0.02</v>
      </c>
      <c r="B11">
        <v>30</v>
      </c>
      <c r="C11" s="1">
        <f t="shared" si="0"/>
        <v>0.90392079679999982</v>
      </c>
      <c r="D11" s="1">
        <f t="shared" si="1"/>
        <v>1.8447363199999997E-2</v>
      </c>
      <c r="E11" s="1">
        <f t="shared" si="2"/>
        <v>0.88385428760951712</v>
      </c>
      <c r="T11">
        <v>5</v>
      </c>
      <c r="U11">
        <v>50</v>
      </c>
      <c r="V11" s="1">
        <f t="shared" si="3"/>
        <v>4.8099104125259551</v>
      </c>
      <c r="Z11">
        <v>5</v>
      </c>
      <c r="AA11">
        <v>10</v>
      </c>
      <c r="AB11" s="1">
        <f t="shared" si="4"/>
        <v>4.1577191701495542</v>
      </c>
      <c r="AF11">
        <v>10</v>
      </c>
      <c r="AG11">
        <v>20</v>
      </c>
      <c r="AH11" s="1">
        <f t="shared" si="5"/>
        <v>8.3154383402991083</v>
      </c>
    </row>
    <row r="12" spans="1:36" x14ac:dyDescent="0.25">
      <c r="A12" s="1">
        <v>0.02</v>
      </c>
      <c r="B12">
        <v>36</v>
      </c>
      <c r="C12" s="1">
        <f t="shared" si="0"/>
        <v>0.8858423808639998</v>
      </c>
      <c r="D12" s="1">
        <f t="shared" si="1"/>
        <v>1.8078415935999997E-2</v>
      </c>
      <c r="E12" s="1">
        <f t="shared" si="2"/>
        <v>0.86229686596050459</v>
      </c>
      <c r="T12">
        <v>105</v>
      </c>
      <c r="U12">
        <v>50</v>
      </c>
      <c r="V12" s="1">
        <f t="shared" si="3"/>
        <v>80.984654489329117</v>
      </c>
      <c r="Z12">
        <v>5</v>
      </c>
      <c r="AA12">
        <v>10</v>
      </c>
      <c r="AB12" s="1">
        <f t="shared" si="4"/>
        <v>3.9751851578015258</v>
      </c>
      <c r="AF12">
        <v>10</v>
      </c>
      <c r="AG12">
        <v>20</v>
      </c>
      <c r="AH12" s="1">
        <f t="shared" si="5"/>
        <v>7.9503703156030516</v>
      </c>
    </row>
    <row r="13" spans="1:36" x14ac:dyDescent="0.25">
      <c r="A13" s="1">
        <v>0.02</v>
      </c>
      <c r="B13">
        <v>42</v>
      </c>
      <c r="C13" s="1">
        <f t="shared" si="0"/>
        <v>0.86812553324671982</v>
      </c>
      <c r="D13" s="1">
        <f t="shared" si="1"/>
        <v>1.7716847617279995E-2</v>
      </c>
      <c r="E13" s="1">
        <f t="shared" si="2"/>
        <v>0.84126523508341911</v>
      </c>
      <c r="V13" s="1"/>
      <c r="Z13">
        <v>5</v>
      </c>
      <c r="AA13">
        <v>10</v>
      </c>
      <c r="AB13" s="1">
        <f t="shared" si="4"/>
        <v>3.8006648338004836</v>
      </c>
      <c r="AF13">
        <v>10</v>
      </c>
      <c r="AG13">
        <v>20</v>
      </c>
      <c r="AH13" s="1">
        <f t="shared" si="5"/>
        <v>7.6013296676009672</v>
      </c>
    </row>
    <row r="14" spans="1:36" x14ac:dyDescent="0.25">
      <c r="A14" s="1">
        <v>0.02</v>
      </c>
      <c r="B14">
        <v>48</v>
      </c>
      <c r="C14" s="1">
        <f t="shared" si="0"/>
        <v>0.85076302258178538</v>
      </c>
      <c r="D14" s="1">
        <f t="shared" si="1"/>
        <v>1.7362510664934397E-2</v>
      </c>
      <c r="E14" s="1">
        <f t="shared" si="2"/>
        <v>0.82074657081309188</v>
      </c>
      <c r="V14" s="1"/>
      <c r="Z14">
        <v>105</v>
      </c>
      <c r="AA14">
        <v>10</v>
      </c>
      <c r="AB14" s="1">
        <f t="shared" si="4"/>
        <v>73.459889713540548</v>
      </c>
      <c r="AF14">
        <v>10</v>
      </c>
      <c r="AG14">
        <v>20</v>
      </c>
      <c r="AH14" s="1">
        <f t="shared" si="5"/>
        <v>7.2676127553648273</v>
      </c>
    </row>
    <row r="15" spans="1:36" x14ac:dyDescent="0.25">
      <c r="A15" s="1">
        <v>0.02</v>
      </c>
      <c r="B15">
        <v>54</v>
      </c>
      <c r="C15" s="1">
        <f t="shared" si="0"/>
        <v>0.83374776213014967</v>
      </c>
      <c r="D15" s="1">
        <f t="shared" si="1"/>
        <v>1.7015260451635709E-2</v>
      </c>
      <c r="E15" s="1">
        <f t="shared" si="2"/>
        <v>0.8007283617688703</v>
      </c>
      <c r="V15" s="1"/>
      <c r="AB15" s="1"/>
      <c r="AF15">
        <v>10</v>
      </c>
      <c r="AG15">
        <v>20</v>
      </c>
      <c r="AH15" s="1">
        <f t="shared" si="5"/>
        <v>6.9485468295195432</v>
      </c>
    </row>
    <row r="16" spans="1:36" x14ac:dyDescent="0.25">
      <c r="A16" s="1">
        <v>0.02</v>
      </c>
      <c r="B16">
        <v>60</v>
      </c>
      <c r="C16" s="1">
        <f t="shared" si="0"/>
        <v>0.81707280688754669</v>
      </c>
      <c r="D16" s="1">
        <f t="shared" si="1"/>
        <v>1.6674955242602995E-2</v>
      </c>
      <c r="E16" s="1">
        <f t="shared" si="2"/>
        <v>0.78119840172572708</v>
      </c>
      <c r="V16" s="1"/>
      <c r="AB16" s="1"/>
      <c r="AF16">
        <v>110</v>
      </c>
      <c r="AG16">
        <v>20</v>
      </c>
      <c r="AH16" s="1">
        <f t="shared" si="5"/>
        <v>70.473085759438959</v>
      </c>
    </row>
    <row r="17" spans="9:34" x14ac:dyDescent="0.25">
      <c r="V17" s="1"/>
      <c r="AB17" s="1"/>
    </row>
    <row r="18" spans="9:34" x14ac:dyDescent="0.25">
      <c r="I18" s="4" t="s">
        <v>16</v>
      </c>
      <c r="J18" s="1">
        <f>SUM(J7:J16)</f>
        <v>101.14503271861986</v>
      </c>
      <c r="O18" s="4" t="s">
        <v>16</v>
      </c>
      <c r="P18" s="1">
        <f>SUM(P7:P16)</f>
        <v>92.548107994695954</v>
      </c>
      <c r="U18" s="4" t="s">
        <v>16</v>
      </c>
      <c r="V18" s="1">
        <f>SUM(V7:V16)</f>
        <v>107.34660550543053</v>
      </c>
      <c r="AA18" s="4" t="s">
        <v>16</v>
      </c>
      <c r="AB18" s="1">
        <f>SUM(AB7:AB16)</f>
        <v>104.02318888855226</v>
      </c>
      <c r="AG18" s="4" t="s">
        <v>16</v>
      </c>
      <c r="AH18" s="1">
        <f>SUM(AH7:AH16)</f>
        <v>145.81584369434674</v>
      </c>
    </row>
    <row r="19" spans="9:34" x14ac:dyDescent="0.25">
      <c r="I19" s="4" t="s">
        <v>15</v>
      </c>
      <c r="J19" s="1">
        <v>100.92349791790602</v>
      </c>
      <c r="O19" s="4" t="s">
        <v>15</v>
      </c>
      <c r="P19" s="1">
        <v>91.555344568772824</v>
      </c>
      <c r="U19" s="4" t="s">
        <v>15</v>
      </c>
      <c r="V19" s="1">
        <v>105.60352567177645</v>
      </c>
      <c r="AA19" s="4" t="s">
        <v>15</v>
      </c>
      <c r="AB19" s="1">
        <v>98.903199109608323</v>
      </c>
      <c r="AG19" s="4" t="s">
        <v>15</v>
      </c>
      <c r="AH19" s="1">
        <v>137.4784483848259</v>
      </c>
    </row>
    <row r="20" spans="9:34" x14ac:dyDescent="0.25">
      <c r="I20" s="4" t="s">
        <v>14</v>
      </c>
      <c r="J20" s="1">
        <f>(J18-J19)^2</f>
        <v>4.9077667927320913E-2</v>
      </c>
      <c r="O20" s="4" t="s">
        <v>14</v>
      </c>
      <c r="P20" s="1">
        <f>(P18-P19)^2</f>
        <v>0.98557921985062946</v>
      </c>
      <c r="U20" s="4" t="s">
        <v>14</v>
      </c>
      <c r="V20" s="1">
        <f>(V18-V19)^2</f>
        <v>3.0383273064915315</v>
      </c>
      <c r="AA20" s="4" t="s">
        <v>14</v>
      </c>
      <c r="AB20" s="1">
        <f>(AB18-AB19)^2</f>
        <v>26.214295336490334</v>
      </c>
      <c r="AG20" s="4" t="s">
        <v>14</v>
      </c>
      <c r="AH20" s="1">
        <f>(AH18-AH19)^2</f>
        <v>69.512160547220162</v>
      </c>
    </row>
    <row r="21" spans="9:34" x14ac:dyDescent="0.25">
      <c r="I21" s="4" t="s">
        <v>13</v>
      </c>
      <c r="J21" s="5">
        <f>J20+P20+V20+AB20+AH20</f>
        <v>99.79944007797998</v>
      </c>
    </row>
    <row r="23" spans="9:34" x14ac:dyDescent="0.25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Calibration</vt:lpstr>
      <vt:lpstr>Calibration!h</vt:lpstr>
      <vt:lpstr>Calibration!rf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William Breckwoldt</cp:lastModifiedBy>
  <dcterms:created xsi:type="dcterms:W3CDTF">2013-03-29T21:40:54Z</dcterms:created>
  <dcterms:modified xsi:type="dcterms:W3CDTF">2023-04-16T18:01:08Z</dcterms:modified>
</cp:coreProperties>
</file>