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immy Toms\Data\"/>
    </mc:Choice>
  </mc:AlternateContent>
  <xr:revisionPtr revIDLastSave="0" documentId="13_ncr:1_{E6739C4A-84E1-4698-B5FC-B19B38A6DE31}" xr6:coauthVersionLast="36" xr6:coauthVersionMax="36" xr10:uidLastSave="{00000000-0000-0000-0000-000000000000}"/>
  <bookViews>
    <workbookView xWindow="0" yWindow="0" windowWidth="20160" windowHeight="942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H56" i="1" l="1"/>
  <c r="H62" i="1" s="1"/>
  <c r="H28" i="1"/>
  <c r="H17" i="1"/>
  <c r="H51" i="1"/>
  <c r="H40" i="1"/>
  <c r="H13" i="1"/>
  <c r="H12" i="1"/>
  <c r="H11" i="1"/>
  <c r="H14" i="1"/>
  <c r="H15" i="1"/>
  <c r="H22" i="1"/>
  <c r="H23" i="1"/>
  <c r="H24" i="1"/>
  <c r="H25" i="1"/>
  <c r="H26" i="1"/>
  <c r="H34" i="1"/>
  <c r="H35" i="1"/>
  <c r="H36" i="1"/>
  <c r="H37" i="1"/>
  <c r="H38" i="1"/>
  <c r="H45" i="1"/>
  <c r="H46" i="1"/>
  <c r="H47" i="1"/>
  <c r="H48" i="1"/>
  <c r="H49" i="1"/>
  <c r="H57" i="1"/>
  <c r="H58" i="1"/>
  <c r="H59" i="1"/>
  <c r="H60" i="1"/>
  <c r="G12" i="1"/>
  <c r="G13" i="1"/>
  <c r="G14" i="1"/>
  <c r="G15" i="1"/>
  <c r="G22" i="1"/>
  <c r="G23" i="1"/>
  <c r="G24" i="1"/>
  <c r="G25" i="1"/>
  <c r="G26" i="1"/>
  <c r="G34" i="1"/>
  <c r="G35" i="1"/>
  <c r="G36" i="1"/>
  <c r="G37" i="1"/>
  <c r="G38" i="1"/>
  <c r="G45" i="1"/>
  <c r="G46" i="1"/>
  <c r="G47" i="1"/>
  <c r="G48" i="1"/>
  <c r="G49" i="1"/>
  <c r="G56" i="1"/>
  <c r="G57" i="1"/>
  <c r="G58" i="1"/>
  <c r="G59" i="1"/>
  <c r="G60" i="1"/>
  <c r="G11" i="1"/>
  <c r="E57" i="1"/>
  <c r="E58" i="1"/>
  <c r="E59" i="1"/>
  <c r="E60" i="1"/>
  <c r="E56" i="1"/>
  <c r="E46" i="1"/>
  <c r="E47" i="1"/>
  <c r="E48" i="1"/>
  <c r="E49" i="1"/>
  <c r="E45" i="1"/>
  <c r="E35" i="1"/>
  <c r="E36" i="1"/>
  <c r="E37" i="1"/>
  <c r="E38" i="1"/>
  <c r="E34" i="1"/>
  <c r="E23" i="1"/>
  <c r="E24" i="1"/>
  <c r="E25" i="1"/>
  <c r="E26" i="1"/>
  <c r="E22" i="1"/>
  <c r="E12" i="1"/>
  <c r="E13" i="1"/>
  <c r="E14" i="1"/>
  <c r="E15" i="1"/>
  <c r="E11" i="1"/>
</calcChain>
</file>

<file path=xl/sharedStrings.xml><?xml version="1.0" encoding="utf-8"?>
<sst xmlns="http://schemas.openxmlformats.org/spreadsheetml/2006/main" count="231" uniqueCount="162">
  <si>
    <t>Store_ID</t>
  </si>
  <si>
    <t>Sales</t>
  </si>
  <si>
    <t>Year_open</t>
  </si>
  <si>
    <t>Traffic_count</t>
  </si>
  <si>
    <t>Food_away_3R</t>
  </si>
  <si>
    <t>Food_away_5T</t>
  </si>
  <si>
    <t>Pop_GE_18_3R</t>
  </si>
  <si>
    <t>Pop_GE_18_5T</t>
  </si>
  <si>
    <t>Pop_18_21_3R</t>
  </si>
  <si>
    <t>Pop_18_21_5T</t>
  </si>
  <si>
    <t>Pop_21_39_3R</t>
  </si>
  <si>
    <t>Pop_21_39_5T</t>
  </si>
  <si>
    <t>Pop_40_49_3R</t>
  </si>
  <si>
    <t>Pop_40_49_5T</t>
  </si>
  <si>
    <t>Pop_50_69_3R</t>
  </si>
  <si>
    <t>Pop_50_69_5T</t>
  </si>
  <si>
    <t>Pop_70_85_3R</t>
  </si>
  <si>
    <t>Pop_70_85_5T</t>
  </si>
  <si>
    <t>Likely_customers_1R</t>
  </si>
  <si>
    <t>Likely_customers_5T</t>
  </si>
  <si>
    <t>Competitor_A_index</t>
  </si>
  <si>
    <t>Competitor_B_index</t>
  </si>
  <si>
    <t>Competitor_C_index</t>
  </si>
  <si>
    <t>Competitor_D_index</t>
  </si>
  <si>
    <t>Bakeries_index_1R</t>
  </si>
  <si>
    <t>Casual_dining_index_1R</t>
  </si>
  <si>
    <t>Fast_food_index_1R</t>
  </si>
  <si>
    <t>Low_grocery_index_1R</t>
  </si>
  <si>
    <t>Mid_grocery_index_1R</t>
  </si>
  <si>
    <t>Big_box_index_1R</t>
  </si>
  <si>
    <t>Sandwich_shop_index_1R</t>
  </si>
  <si>
    <t>Competitor_A_0_5R</t>
  </si>
  <si>
    <t>Competitor_A_1R</t>
  </si>
  <si>
    <t>Competitor_B_0_5R</t>
  </si>
  <si>
    <t>Competitor_B_1R</t>
  </si>
  <si>
    <t>Competitor_C_0_5R</t>
  </si>
  <si>
    <t>Competitor_C_1R</t>
  </si>
  <si>
    <t>Competitor_D_0_5R</t>
  </si>
  <si>
    <t>Competitor_D_1R</t>
  </si>
  <si>
    <t>Bakeries_0_5R</t>
  </si>
  <si>
    <t>Bakeries_1R</t>
  </si>
  <si>
    <t>Fast_food_8T</t>
  </si>
  <si>
    <t>Low_grocery_0_5R</t>
  </si>
  <si>
    <t>Low_grocery_1R</t>
  </si>
  <si>
    <t>Mid_grocery_0_5R</t>
  </si>
  <si>
    <t>Mid_grocery_1R</t>
  </si>
  <si>
    <t>Big_box_0_5R</t>
  </si>
  <si>
    <t>Big_box_1R</t>
  </si>
  <si>
    <t>Sandwich_shop_8T</t>
  </si>
  <si>
    <t>All_malls_1R</t>
  </si>
  <si>
    <t>Malls_300K_0_5R</t>
  </si>
  <si>
    <t>Malls_300K_1R</t>
  </si>
  <si>
    <t>Pop_Associates_3R</t>
  </si>
  <si>
    <t>Pop_Associates_5T</t>
  </si>
  <si>
    <t>Pop_Bachelors_3R</t>
  </si>
  <si>
    <t>Pop_Bachelors_5T</t>
  </si>
  <si>
    <t>Pop_Doctorate_3R</t>
  </si>
  <si>
    <t>Pop_Doctorate_5T</t>
  </si>
  <si>
    <t>Pop_grades_9_12_3R</t>
  </si>
  <si>
    <t>Pop_grades_9_12_5T</t>
  </si>
  <si>
    <t>Pop_grad_school_3R</t>
  </si>
  <si>
    <t>Pop_grad_school_5T</t>
  </si>
  <si>
    <t>Pop_in_school_3R</t>
  </si>
  <si>
    <t>Pop_in_school_5T</t>
  </si>
  <si>
    <t>Pop_undergrads_3R</t>
  </si>
  <si>
    <t>Pop_undergrads_5T</t>
  </si>
  <si>
    <t>Pop_Masters_3R</t>
  </si>
  <si>
    <t>Pop_Masters_5T</t>
  </si>
  <si>
    <t>Pop_some_college_3R</t>
  </si>
  <si>
    <t>Pop_some_college_5T</t>
  </si>
  <si>
    <t>Tot_HH_Expend_3R</t>
  </si>
  <si>
    <t>Tot_HH_Expend_5T</t>
  </si>
  <si>
    <t>Cust_value</t>
  </si>
  <si>
    <t>Cust_value_per_cap</t>
  </si>
  <si>
    <t>Cust_value_region</t>
  </si>
  <si>
    <t>Cust_value_per_cap_region</t>
  </si>
  <si>
    <t>HHinc_LT_25K_3R</t>
  </si>
  <si>
    <t>HHinc_LT_25K_5T</t>
  </si>
  <si>
    <t>HHinc_25_49K_3R</t>
  </si>
  <si>
    <t>HHinc_25_49K_5T</t>
  </si>
  <si>
    <t>HHinc_50_74K_3R</t>
  </si>
  <si>
    <t>HHinc_50_74K_5T</t>
  </si>
  <si>
    <t>HHinc_75_99K_3R</t>
  </si>
  <si>
    <t>HHinc_75_99K_5T</t>
  </si>
  <si>
    <t>HHinc_GE_100K_3R</t>
  </si>
  <si>
    <t>HHinc_GE_100K_5T</t>
  </si>
  <si>
    <t>Avg_HHinc_3R</t>
  </si>
  <si>
    <t>Avg_HHinc_5T</t>
  </si>
  <si>
    <t>Med_HHinc_3R</t>
  </si>
  <si>
    <t>Med_HHinc_5T</t>
  </si>
  <si>
    <t>Brady_Bunch_3R</t>
  </si>
  <si>
    <t>Brady_Bunch_5T</t>
  </si>
  <si>
    <t>med_home_value_3R</t>
  </si>
  <si>
    <t>med_home_value_5T</t>
  </si>
  <si>
    <t>med_home_value_adj_3R</t>
  </si>
  <si>
    <t>med_home_value_adj_5T</t>
  </si>
  <si>
    <t>per_cap_inc_3R</t>
  </si>
  <si>
    <t>per_cap_inc_5T</t>
  </si>
  <si>
    <t>labor_blue_3R</t>
  </si>
  <si>
    <t>labor_blue_5T</t>
  </si>
  <si>
    <t>labor_farm_3R</t>
  </si>
  <si>
    <t>labor_farm_5T</t>
  </si>
  <si>
    <t>labor_white_col_3R</t>
  </si>
  <si>
    <t>labor_white_col_5T</t>
  </si>
  <si>
    <t>avg_LOR_3R</t>
  </si>
  <si>
    <t>Pop_married_3R</t>
  </si>
  <si>
    <t>Pop_married_5T</t>
  </si>
  <si>
    <t>restaurants_3R</t>
  </si>
  <si>
    <t>retail_3R</t>
  </si>
  <si>
    <t>restaurants_retail_3R</t>
  </si>
  <si>
    <t>Asian_HH_3R</t>
  </si>
  <si>
    <t>Asian_HH_5T</t>
  </si>
  <si>
    <t>Asian_pop_3R</t>
  </si>
  <si>
    <t>Asian_pop_5T</t>
  </si>
  <si>
    <t>Black_HH_3R</t>
  </si>
  <si>
    <t>Black_HH_5T</t>
  </si>
  <si>
    <t>Black_pop_3R</t>
  </si>
  <si>
    <t>Black_pop_5T</t>
  </si>
  <si>
    <t>Hispanic_HH_3R</t>
  </si>
  <si>
    <t>Hispanic_HH_5T</t>
  </si>
  <si>
    <t>Hispanic_pop_3R</t>
  </si>
  <si>
    <t>Hispanic_pop_5T</t>
  </si>
  <si>
    <t>Universities_0_5R</t>
  </si>
  <si>
    <t>Universities_1R</t>
  </si>
  <si>
    <t>Universities_3R</t>
  </si>
  <si>
    <t>Universities_5T</t>
  </si>
  <si>
    <t>Universities_8T</t>
  </si>
  <si>
    <t>HH_1person_3R</t>
  </si>
  <si>
    <t>HH_1person_5T</t>
  </si>
  <si>
    <t>HH_2person_3R</t>
  </si>
  <si>
    <t>HH_2person_5T</t>
  </si>
  <si>
    <t>HH_3person_3R</t>
  </si>
  <si>
    <t>HH_3person_5T</t>
  </si>
  <si>
    <t>HH_4person_3R</t>
  </si>
  <si>
    <t>HH_4person_5T</t>
  </si>
  <si>
    <t>HH_5person_3R</t>
  </si>
  <si>
    <t>HH_5person_5T</t>
  </si>
  <si>
    <t>HH_6person_3R</t>
  </si>
  <si>
    <t>HH_6person_5T</t>
  </si>
  <si>
    <t>Distance_hwy</t>
  </si>
  <si>
    <t>Distance_hwy_interstate</t>
  </si>
  <si>
    <t>Distance_interstate</t>
  </si>
  <si>
    <t>south</t>
  </si>
  <si>
    <t>central</t>
  </si>
  <si>
    <t>west</t>
  </si>
  <si>
    <t>HV</t>
  </si>
  <si>
    <t>HD</t>
  </si>
  <si>
    <t>free_standing</t>
  </si>
  <si>
    <t>strip_mall</t>
  </si>
  <si>
    <t>S</t>
  </si>
  <si>
    <t>MAPE</t>
  </si>
  <si>
    <t>Intercept</t>
  </si>
  <si>
    <t>Mid_grocery_1R_dum</t>
  </si>
  <si>
    <t>V</t>
  </si>
  <si>
    <t>W</t>
  </si>
  <si>
    <t>Y</t>
  </si>
  <si>
    <t>AB</t>
  </si>
  <si>
    <t>Store ID</t>
  </si>
  <si>
    <t>Sales Estimates</t>
  </si>
  <si>
    <t>Real Sales</t>
  </si>
  <si>
    <t>(Real - Estimate)</t>
  </si>
  <si>
    <t>(Real - Estimate)/Real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</si>
</sst>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12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0" fillId="2" borderId="1" xfId="1" applyFont="1"/>
    <xf numFmtId="0" fontId="3" fillId="2" borderId="1" xfId="1" applyFont="1" applyAlignment="1">
      <alignment horizontal="center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64"/>
  <sheetViews>
    <sheetView tabSelected="1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8.42578125" bestFit="1" customWidth="1"/>
    <col min="2" max="2" width="13.42578125" customWidth="1"/>
    <col min="3" max="3" width="9.85546875" bestFit="1" customWidth="1"/>
    <col min="4" max="4" width="12" bestFit="1" customWidth="1"/>
    <col min="5" max="6" width="13.85546875" bestFit="1" customWidth="1"/>
    <col min="7" max="8" width="14.42578125" bestFit="1" customWidth="1"/>
    <col min="9" max="18" width="13.5703125" bestFit="1" customWidth="1"/>
    <col min="19" max="20" width="18.5703125" bestFit="1" customWidth="1"/>
    <col min="21" max="24" width="17.85546875" bestFit="1" customWidth="1"/>
    <col min="25" max="25" width="16.5703125" bestFit="1" customWidth="1"/>
    <col min="26" max="26" width="20.85546875" bestFit="1" customWidth="1"/>
    <col min="27" max="27" width="17.85546875" bestFit="1" customWidth="1"/>
    <col min="28" max="28" width="20.42578125" bestFit="1" customWidth="1"/>
    <col min="29" max="29" width="20" bestFit="1" customWidth="1"/>
    <col min="30" max="30" width="16.140625" bestFit="1" customWidth="1"/>
    <col min="31" max="31" width="22.42578125" bestFit="1" customWidth="1"/>
    <col min="32" max="32" width="12.42578125" bestFit="1" customWidth="1"/>
    <col min="33" max="33" width="10.85546875" bestFit="1" customWidth="1"/>
    <col min="34" max="35" width="17" bestFit="1" customWidth="1"/>
    <col min="36" max="39" width="16.5703125" bestFit="1" customWidth="1"/>
    <col min="40" max="41" width="18.85546875" bestFit="1" customWidth="1"/>
    <col min="42" max="43" width="18.42578125" bestFit="1" customWidth="1"/>
    <col min="44" max="45" width="16.140625" bestFit="1" customWidth="1"/>
    <col min="46" max="47" width="17.5703125" bestFit="1" customWidth="1"/>
    <col min="48" max="49" width="15" bestFit="1" customWidth="1"/>
    <col min="50" max="51" width="19.42578125" bestFit="1" customWidth="1"/>
    <col min="52" max="53" width="18.42578125" bestFit="1" customWidth="1"/>
    <col min="54" max="54" width="12" bestFit="1" customWidth="1"/>
    <col min="55" max="55" width="17.42578125" bestFit="1" customWidth="1"/>
    <col min="56" max="56" width="15.85546875" bestFit="1" customWidth="1"/>
    <col min="57" max="57" width="23.42578125" bestFit="1" customWidth="1"/>
    <col min="58" max="59" width="17.85546875" bestFit="1" customWidth="1"/>
    <col min="60" max="65" width="17.140625" bestFit="1" customWidth="1"/>
    <col min="66" max="67" width="18.85546875" bestFit="1" customWidth="1"/>
    <col min="68" max="69" width="13.85546875" bestFit="1" customWidth="1"/>
    <col min="70" max="71" width="14.42578125" bestFit="1" customWidth="1"/>
    <col min="72" max="83" width="14.5703125" bestFit="1" customWidth="1"/>
    <col min="84" max="85" width="15.5703125" bestFit="1" customWidth="1"/>
    <col min="86" max="87" width="18.5703125" bestFit="1" customWidth="1"/>
    <col min="88" max="89" width="22.140625" bestFit="1" customWidth="1"/>
    <col min="90" max="91" width="14.140625" bestFit="1" customWidth="1"/>
    <col min="92" max="93" width="12.5703125" bestFit="1" customWidth="1"/>
    <col min="94" max="95" width="13.140625" bestFit="1" customWidth="1"/>
    <col min="96" max="97" width="17.140625" bestFit="1" customWidth="1"/>
    <col min="98" max="98" width="12.140625" bestFit="1" customWidth="1"/>
    <col min="99" max="100" width="14.85546875" bestFit="1" customWidth="1"/>
    <col min="101" max="101" width="12.42578125" bestFit="1" customWidth="1"/>
    <col min="102" max="102" width="20.85546875" bestFit="1" customWidth="1"/>
    <col min="103" max="103" width="16.140625" bestFit="1" customWidth="1"/>
    <col min="104" max="104" width="13.140625" bestFit="1" customWidth="1"/>
    <col min="105" max="105" width="8.140625" bestFit="1" customWidth="1"/>
    <col min="106" max="106" width="18.140625" bestFit="1" customWidth="1"/>
    <col min="107" max="108" width="12.5703125" bestFit="1" customWidth="1"/>
    <col min="109" max="114" width="12.85546875" bestFit="1" customWidth="1"/>
    <col min="115" max="116" width="15.140625" bestFit="1" customWidth="1"/>
    <col min="117" max="118" width="15.42578125" bestFit="1" customWidth="1"/>
    <col min="119" max="119" width="6" customWidth="1"/>
    <col min="120" max="120" width="6.28515625" customWidth="1"/>
    <col min="121" max="121" width="7.28515625" customWidth="1"/>
    <col min="122" max="122" width="6.42578125" customWidth="1"/>
    <col min="123" max="123" width="5.7109375" customWidth="1"/>
    <col min="124" max="124" width="11.42578125" bestFit="1" customWidth="1"/>
    <col min="125" max="125" width="8.85546875" bestFit="1" customWidth="1"/>
    <col min="126" max="126" width="12.7109375" bestFit="1" customWidth="1"/>
    <col min="127" max="127" width="16.5703125" bestFit="1" customWidth="1"/>
    <col min="128" max="128" width="11.85546875" bestFit="1" customWidth="1"/>
    <col min="129" max="129" width="17.7109375" bestFit="1" customWidth="1"/>
    <col min="130" max="130" width="15.5703125" bestFit="1" customWidth="1"/>
    <col min="131" max="131" width="17.5703125" bestFit="1" customWidth="1"/>
    <col min="132" max="132" width="15.42578125" customWidth="1"/>
    <col min="133" max="133" width="17.5703125" bestFit="1" customWidth="1"/>
    <col min="134" max="134" width="15.5703125" bestFit="1" customWidth="1"/>
    <col min="135" max="135" width="17.7109375" bestFit="1" customWidth="1"/>
    <col min="136" max="136" width="15.5703125" bestFit="1" customWidth="1"/>
    <col min="137" max="137" width="13.140625" bestFit="1" customWidth="1"/>
    <col min="138" max="138" width="11.140625" bestFit="1" customWidth="1"/>
    <col min="139" max="139" width="16.5703125" bestFit="1" customWidth="1"/>
    <col min="140" max="140" width="14.5703125" bestFit="1" customWidth="1"/>
    <col min="141" max="141" width="16.42578125" bestFit="1" customWidth="1"/>
    <col min="142" max="142" width="14.42578125" bestFit="1" customWidth="1"/>
    <col min="143" max="143" width="16.140625" bestFit="1" customWidth="1"/>
    <col min="144" max="144" width="14.140625" bestFit="1" customWidth="1"/>
    <col min="145" max="145" width="15.7109375" bestFit="1" customWidth="1"/>
    <col min="146" max="149" width="13.7109375" bestFit="1" customWidth="1"/>
  </cols>
  <sheetData>
    <row r="1" spans="1:149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41</v>
      </c>
      <c r="AG1" s="2" t="s">
        <v>47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2" t="s">
        <v>71</v>
      </c>
      <c r="BB1" s="2" t="s">
        <v>72</v>
      </c>
      <c r="BC1" s="2" t="s">
        <v>73</v>
      </c>
      <c r="BD1" s="2" t="s">
        <v>74</v>
      </c>
      <c r="BE1" s="2" t="s">
        <v>75</v>
      </c>
      <c r="BF1" s="2" t="s">
        <v>76</v>
      </c>
      <c r="BG1" s="2" t="s">
        <v>77</v>
      </c>
      <c r="BH1" s="2" t="s">
        <v>78</v>
      </c>
      <c r="BI1" s="2" t="s">
        <v>79</v>
      </c>
      <c r="BJ1" s="2" t="s">
        <v>80</v>
      </c>
      <c r="BK1" s="2" t="s">
        <v>81</v>
      </c>
      <c r="BL1" s="2" t="s">
        <v>82</v>
      </c>
      <c r="BM1" s="2" t="s">
        <v>83</v>
      </c>
      <c r="BN1" s="2" t="s">
        <v>84</v>
      </c>
      <c r="BO1" s="2" t="s">
        <v>85</v>
      </c>
      <c r="BP1" s="2" t="s">
        <v>86</v>
      </c>
      <c r="BQ1" s="2" t="s">
        <v>87</v>
      </c>
      <c r="BR1" s="2" t="s">
        <v>88</v>
      </c>
      <c r="BS1" s="2" t="s">
        <v>89</v>
      </c>
      <c r="BT1" s="2" t="s">
        <v>127</v>
      </c>
      <c r="BU1" s="2" t="s">
        <v>128</v>
      </c>
      <c r="BV1" s="2" t="s">
        <v>129</v>
      </c>
      <c r="BW1" s="2" t="s">
        <v>130</v>
      </c>
      <c r="BX1" s="2" t="s">
        <v>131</v>
      </c>
      <c r="BY1" s="2" t="s">
        <v>132</v>
      </c>
      <c r="BZ1" s="2" t="s">
        <v>133</v>
      </c>
      <c r="CA1" s="2" t="s">
        <v>134</v>
      </c>
      <c r="CB1" s="2" t="s">
        <v>135</v>
      </c>
      <c r="CC1" s="2" t="s">
        <v>136</v>
      </c>
      <c r="CD1" s="2" t="s">
        <v>137</v>
      </c>
      <c r="CE1" s="2" t="s">
        <v>138</v>
      </c>
      <c r="CF1" s="2" t="s">
        <v>90</v>
      </c>
      <c r="CG1" s="2" t="s">
        <v>91</v>
      </c>
      <c r="CH1" s="2" t="s">
        <v>92</v>
      </c>
      <c r="CI1" s="2" t="s">
        <v>93</v>
      </c>
      <c r="CJ1" s="2" t="s">
        <v>94</v>
      </c>
      <c r="CK1" s="2" t="s">
        <v>95</v>
      </c>
      <c r="CL1" s="2" t="s">
        <v>96</v>
      </c>
      <c r="CM1" s="2" t="s">
        <v>97</v>
      </c>
      <c r="CN1" s="2" t="s">
        <v>98</v>
      </c>
      <c r="CO1" s="2" t="s">
        <v>99</v>
      </c>
      <c r="CP1" s="2" t="s">
        <v>100</v>
      </c>
      <c r="CQ1" s="2" t="s">
        <v>101</v>
      </c>
      <c r="CR1" s="2" t="s">
        <v>102</v>
      </c>
      <c r="CS1" s="2" t="s">
        <v>103</v>
      </c>
      <c r="CT1" s="2" t="s">
        <v>104</v>
      </c>
      <c r="CU1" s="2" t="s">
        <v>105</v>
      </c>
      <c r="CV1" s="2" t="s">
        <v>106</v>
      </c>
      <c r="CW1" s="2" t="s">
        <v>139</v>
      </c>
      <c r="CX1" s="2" t="s">
        <v>140</v>
      </c>
      <c r="CY1" s="2" t="s">
        <v>141</v>
      </c>
      <c r="CZ1" s="2" t="s">
        <v>107</v>
      </c>
      <c r="DA1" s="2" t="s">
        <v>108</v>
      </c>
      <c r="DB1" s="2" t="s">
        <v>109</v>
      </c>
      <c r="DC1" s="2" t="s">
        <v>110</v>
      </c>
      <c r="DD1" s="2" t="s">
        <v>111</v>
      </c>
      <c r="DE1" s="2" t="s">
        <v>112</v>
      </c>
      <c r="DF1" s="2" t="s">
        <v>113</v>
      </c>
      <c r="DG1" s="2" t="s">
        <v>114</v>
      </c>
      <c r="DH1" s="2" t="s">
        <v>115</v>
      </c>
      <c r="DI1" s="2" t="s">
        <v>116</v>
      </c>
      <c r="DJ1" s="2" t="s">
        <v>117</v>
      </c>
      <c r="DK1" s="2" t="s">
        <v>118</v>
      </c>
      <c r="DL1" s="2" t="s">
        <v>119</v>
      </c>
      <c r="DM1" s="2" t="s">
        <v>120</v>
      </c>
      <c r="DN1" s="2" t="s">
        <v>121</v>
      </c>
      <c r="DO1" s="2" t="s">
        <v>145</v>
      </c>
      <c r="DP1" s="2" t="s">
        <v>142</v>
      </c>
      <c r="DQ1" s="2" t="s">
        <v>143</v>
      </c>
      <c r="DR1" s="2" t="s">
        <v>144</v>
      </c>
      <c r="DS1" s="2" t="s">
        <v>146</v>
      </c>
      <c r="DT1" s="2" t="s">
        <v>147</v>
      </c>
      <c r="DU1" s="2" t="s">
        <v>148</v>
      </c>
      <c r="DV1" s="2" t="s">
        <v>46</v>
      </c>
      <c r="DW1" s="2" t="s">
        <v>48</v>
      </c>
      <c r="DX1" s="2" t="s">
        <v>49</v>
      </c>
      <c r="DY1" s="4" t="s">
        <v>31</v>
      </c>
      <c r="DZ1" s="4" t="s">
        <v>32</v>
      </c>
      <c r="EA1" s="4" t="s">
        <v>33</v>
      </c>
      <c r="EB1" s="4" t="s">
        <v>34</v>
      </c>
      <c r="EC1" s="2" t="s">
        <v>35</v>
      </c>
      <c r="ED1" s="2" t="s">
        <v>36</v>
      </c>
      <c r="EE1" s="2" t="s">
        <v>37</v>
      </c>
      <c r="EF1" s="2" t="s">
        <v>38</v>
      </c>
      <c r="EG1" s="2" t="s">
        <v>39</v>
      </c>
      <c r="EH1" s="2" t="s">
        <v>40</v>
      </c>
      <c r="EI1" s="2" t="s">
        <v>42</v>
      </c>
      <c r="EJ1" s="2" t="s">
        <v>43</v>
      </c>
      <c r="EK1" s="2" t="s">
        <v>44</v>
      </c>
      <c r="EL1" s="2" t="s">
        <v>45</v>
      </c>
      <c r="EM1" s="2" t="s">
        <v>50</v>
      </c>
      <c r="EN1" s="2" t="s">
        <v>51</v>
      </c>
      <c r="EO1" s="2" t="s">
        <v>122</v>
      </c>
      <c r="EP1" s="2" t="s">
        <v>123</v>
      </c>
      <c r="EQ1" s="2" t="s">
        <v>124</v>
      </c>
      <c r="ER1" s="2" t="s">
        <v>125</v>
      </c>
      <c r="ES1" s="2" t="s">
        <v>126</v>
      </c>
    </row>
    <row r="2" spans="1:149" s="1" customFormat="1" x14ac:dyDescent="0.25">
      <c r="A2" s="1">
        <v>307</v>
      </c>
      <c r="B2" s="1">
        <v>358776.66480000003</v>
      </c>
      <c r="C2" s="1">
        <v>1991</v>
      </c>
      <c r="D2" s="1">
        <v>31027.15</v>
      </c>
      <c r="E2" s="1">
        <v>2346.67</v>
      </c>
      <c r="F2" s="1">
        <v>2221.09</v>
      </c>
      <c r="G2" s="1">
        <v>69409</v>
      </c>
      <c r="H2" s="1">
        <v>11261</v>
      </c>
      <c r="I2" s="1">
        <v>2591</v>
      </c>
      <c r="J2" s="1">
        <v>379</v>
      </c>
      <c r="K2" s="1">
        <v>37510</v>
      </c>
      <c r="L2" s="1">
        <v>7359</v>
      </c>
      <c r="M2" s="1">
        <v>11577</v>
      </c>
      <c r="N2" s="1">
        <v>1777</v>
      </c>
      <c r="O2" s="1">
        <v>14681</v>
      </c>
      <c r="P2" s="1">
        <v>1647</v>
      </c>
      <c r="Q2" s="1">
        <v>3901</v>
      </c>
      <c r="R2" s="1">
        <v>244</v>
      </c>
      <c r="S2" s="1">
        <v>3672</v>
      </c>
      <c r="T2" s="1">
        <v>3569</v>
      </c>
      <c r="U2" s="1">
        <v>1.21311449505204E-2</v>
      </c>
      <c r="V2" s="1">
        <v>0</v>
      </c>
      <c r="W2" s="1">
        <v>0</v>
      </c>
      <c r="X2" s="1">
        <v>0</v>
      </c>
      <c r="Y2" s="1">
        <v>0</v>
      </c>
      <c r="Z2" s="1">
        <v>2.2763908493610798</v>
      </c>
      <c r="AA2" s="1">
        <v>2.5776786987835201</v>
      </c>
      <c r="AB2" s="1">
        <v>0</v>
      </c>
      <c r="AC2" s="1">
        <v>0</v>
      </c>
      <c r="AD2" s="1">
        <v>0.36773398693082698</v>
      </c>
      <c r="AE2" s="1">
        <v>1.0362645500835701</v>
      </c>
      <c r="AF2" s="1">
        <v>27</v>
      </c>
      <c r="AG2" s="1">
        <v>2</v>
      </c>
      <c r="AH2" s="1">
        <v>3832</v>
      </c>
      <c r="AI2" s="1">
        <v>467</v>
      </c>
      <c r="AJ2" s="1">
        <v>21116</v>
      </c>
      <c r="AK2" s="1">
        <v>3403</v>
      </c>
      <c r="AL2" s="1">
        <v>924</v>
      </c>
      <c r="AM2" s="1">
        <v>100</v>
      </c>
      <c r="AN2" s="1">
        <v>1776</v>
      </c>
      <c r="AO2" s="1">
        <v>280</v>
      </c>
      <c r="AP2" s="1">
        <v>3388</v>
      </c>
      <c r="AQ2" s="1">
        <v>477</v>
      </c>
      <c r="AR2" s="1">
        <v>22039</v>
      </c>
      <c r="AS2" s="1">
        <v>3374</v>
      </c>
      <c r="AT2" s="1">
        <v>5274</v>
      </c>
      <c r="AU2" s="1">
        <v>942</v>
      </c>
      <c r="AV2" s="1">
        <v>8567</v>
      </c>
      <c r="AW2" s="1">
        <v>1320</v>
      </c>
      <c r="AX2" s="1">
        <v>11158</v>
      </c>
      <c r="AY2" s="1">
        <v>1881</v>
      </c>
      <c r="AZ2" s="1">
        <v>1955283054</v>
      </c>
      <c r="BA2" s="1">
        <v>310175828</v>
      </c>
      <c r="BB2" s="1">
        <v>363082.97161006898</v>
      </c>
      <c r="BC2" s="1">
        <v>25.397634076493901</v>
      </c>
      <c r="BD2" s="1">
        <v>974457.50572681404</v>
      </c>
      <c r="BE2" s="1">
        <v>58.787956370988702</v>
      </c>
      <c r="BF2" s="1">
        <v>8024</v>
      </c>
      <c r="BG2" s="1">
        <v>1480</v>
      </c>
      <c r="BH2" s="1">
        <v>11887</v>
      </c>
      <c r="BI2" s="1">
        <v>2077</v>
      </c>
      <c r="BJ2" s="1">
        <v>8283</v>
      </c>
      <c r="BK2" s="1">
        <v>1457</v>
      </c>
      <c r="BL2" s="1">
        <v>4912</v>
      </c>
      <c r="BM2" s="1">
        <v>862</v>
      </c>
      <c r="BN2" s="1">
        <v>9668</v>
      </c>
      <c r="BO2" s="1">
        <v>1298</v>
      </c>
      <c r="BP2" s="1">
        <v>85247</v>
      </c>
      <c r="BQ2" s="1">
        <v>70869</v>
      </c>
      <c r="BR2" s="1">
        <v>53971</v>
      </c>
      <c r="BS2" s="1">
        <v>50462</v>
      </c>
      <c r="BT2" s="1">
        <v>18088</v>
      </c>
      <c r="BU2" s="1">
        <v>3090</v>
      </c>
      <c r="BV2" s="1">
        <v>13456</v>
      </c>
      <c r="BW2" s="1">
        <v>2224</v>
      </c>
      <c r="BX2" s="1">
        <v>5593</v>
      </c>
      <c r="BY2" s="1">
        <v>1035</v>
      </c>
      <c r="BZ2" s="1">
        <v>3447</v>
      </c>
      <c r="CA2" s="1">
        <v>494</v>
      </c>
      <c r="CB2" s="1">
        <v>1338</v>
      </c>
      <c r="CC2" s="1">
        <v>207</v>
      </c>
      <c r="CD2" s="1">
        <v>528</v>
      </c>
      <c r="CE2" s="1">
        <v>72</v>
      </c>
      <c r="CF2" s="1">
        <v>323</v>
      </c>
      <c r="CG2" s="1">
        <v>52</v>
      </c>
      <c r="CH2" s="1">
        <v>232301</v>
      </c>
      <c r="CI2" s="1">
        <v>149823</v>
      </c>
      <c r="CJ2" s="1">
        <v>269073.99807216501</v>
      </c>
      <c r="CK2" s="1">
        <v>173539.819515051</v>
      </c>
      <c r="CL2" s="1">
        <v>41960</v>
      </c>
      <c r="CM2" s="1">
        <v>36087</v>
      </c>
      <c r="CN2" s="1">
        <v>6928</v>
      </c>
      <c r="CO2" s="1">
        <v>1407</v>
      </c>
      <c r="CP2" s="1">
        <v>8316</v>
      </c>
      <c r="CQ2" s="1">
        <v>1840</v>
      </c>
      <c r="CR2" s="1">
        <v>35944</v>
      </c>
      <c r="CS2" s="1">
        <v>5427</v>
      </c>
      <c r="CT2" s="1">
        <v>8.11</v>
      </c>
      <c r="CU2" s="1">
        <v>29251</v>
      </c>
      <c r="CV2" s="1">
        <v>4241</v>
      </c>
      <c r="CW2" s="1">
        <v>0.37913599664283099</v>
      </c>
      <c r="CX2" s="1">
        <v>0.37913599664283099</v>
      </c>
      <c r="CY2" s="1">
        <v>0.40055419346597199</v>
      </c>
      <c r="CZ2" s="1">
        <v>277</v>
      </c>
      <c r="DA2" s="1">
        <v>596</v>
      </c>
      <c r="DB2" s="1">
        <v>873</v>
      </c>
      <c r="DC2" s="1">
        <v>3043</v>
      </c>
      <c r="DD2" s="1">
        <v>961</v>
      </c>
      <c r="DE2" s="1">
        <v>7110</v>
      </c>
      <c r="DF2" s="1">
        <v>2091</v>
      </c>
      <c r="DG2" s="1">
        <v>14706</v>
      </c>
      <c r="DH2" s="1">
        <v>2804</v>
      </c>
      <c r="DI2" s="1">
        <v>28948</v>
      </c>
      <c r="DJ2" s="1">
        <v>5637</v>
      </c>
      <c r="DK2" s="1">
        <v>3762</v>
      </c>
      <c r="DL2" s="1">
        <v>602</v>
      </c>
      <c r="DM2" s="1">
        <v>11900</v>
      </c>
      <c r="DN2" s="1">
        <v>1642</v>
      </c>
      <c r="DO2" s="1">
        <v>2</v>
      </c>
      <c r="DP2" s="1">
        <v>1</v>
      </c>
      <c r="DQ2" s="1">
        <v>0</v>
      </c>
      <c r="DR2" s="1">
        <v>0</v>
      </c>
      <c r="DS2" s="1">
        <v>1</v>
      </c>
      <c r="DT2" s="1">
        <v>0</v>
      </c>
      <c r="DU2" s="1">
        <v>1</v>
      </c>
      <c r="DV2" s="1">
        <v>0</v>
      </c>
      <c r="DW2" s="1">
        <v>5</v>
      </c>
      <c r="DX2" s="1">
        <v>8</v>
      </c>
      <c r="DY2" s="1">
        <v>0</v>
      </c>
      <c r="DZ2" s="1">
        <v>1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</row>
    <row r="3" spans="1:149" s="1" customFormat="1" x14ac:dyDescent="0.25">
      <c r="A3" s="1">
        <v>308</v>
      </c>
      <c r="B3" s="1">
        <v>819011.75399999996</v>
      </c>
      <c r="C3" s="1">
        <v>1993</v>
      </c>
      <c r="D3" s="1">
        <v>28536.97</v>
      </c>
      <c r="E3" s="1">
        <v>2705.61</v>
      </c>
      <c r="F3" s="1">
        <v>2610.9499999999998</v>
      </c>
      <c r="G3" s="1">
        <v>28262</v>
      </c>
      <c r="H3" s="1">
        <v>5042</v>
      </c>
      <c r="I3" s="1">
        <v>1554</v>
      </c>
      <c r="J3" s="1">
        <v>261</v>
      </c>
      <c r="K3" s="1">
        <v>6932</v>
      </c>
      <c r="L3" s="1">
        <v>1322</v>
      </c>
      <c r="M3" s="1">
        <v>4457</v>
      </c>
      <c r="N3" s="1">
        <v>830</v>
      </c>
      <c r="O3" s="1">
        <v>10520</v>
      </c>
      <c r="P3" s="1">
        <v>1855</v>
      </c>
      <c r="Q3" s="1">
        <v>5145</v>
      </c>
      <c r="R3" s="1">
        <v>833</v>
      </c>
      <c r="S3" s="1">
        <v>2171</v>
      </c>
      <c r="T3" s="1">
        <v>2020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2.9876057731502401</v>
      </c>
      <c r="AB3" s="1">
        <v>0.102144754357478</v>
      </c>
      <c r="AC3" s="1">
        <v>0</v>
      </c>
      <c r="AD3" s="1">
        <v>0.42099844220428401</v>
      </c>
      <c r="AE3" s="1">
        <v>0</v>
      </c>
      <c r="AF3" s="1">
        <v>10</v>
      </c>
      <c r="AG3" s="1">
        <v>1</v>
      </c>
      <c r="AH3" s="1">
        <v>2178</v>
      </c>
      <c r="AI3" s="1">
        <v>491</v>
      </c>
      <c r="AJ3" s="1">
        <v>7977</v>
      </c>
      <c r="AK3" s="1">
        <v>1476</v>
      </c>
      <c r="AL3" s="1">
        <v>565</v>
      </c>
      <c r="AM3" s="1">
        <v>66</v>
      </c>
      <c r="AN3" s="1">
        <v>1592</v>
      </c>
      <c r="AO3" s="1">
        <v>305</v>
      </c>
      <c r="AP3" s="1">
        <v>444</v>
      </c>
      <c r="AQ3" s="1">
        <v>67</v>
      </c>
      <c r="AR3" s="1">
        <v>8410</v>
      </c>
      <c r="AS3" s="1">
        <v>1490</v>
      </c>
      <c r="AT3" s="1">
        <v>2298</v>
      </c>
      <c r="AU3" s="1">
        <v>424</v>
      </c>
      <c r="AV3" s="1">
        <v>3458</v>
      </c>
      <c r="AW3" s="1">
        <v>461</v>
      </c>
      <c r="AX3" s="1">
        <v>5998</v>
      </c>
      <c r="AY3" s="1">
        <v>1131</v>
      </c>
      <c r="AZ3" s="1">
        <v>880543324</v>
      </c>
      <c r="BA3" s="1">
        <v>159833058</v>
      </c>
      <c r="BB3" s="1">
        <v>276531.98359465599</v>
      </c>
      <c r="BC3" s="1">
        <v>45.896651039415502</v>
      </c>
      <c r="BD3" s="1">
        <v>566156.23153209698</v>
      </c>
      <c r="BE3" s="1">
        <v>93.628559738666596</v>
      </c>
      <c r="BF3" s="1">
        <v>2313</v>
      </c>
      <c r="BG3" s="1">
        <v>472</v>
      </c>
      <c r="BH3" s="1">
        <v>3145</v>
      </c>
      <c r="BI3" s="1">
        <v>669</v>
      </c>
      <c r="BJ3" s="1">
        <v>2960</v>
      </c>
      <c r="BK3" s="1">
        <v>530</v>
      </c>
      <c r="BL3" s="1">
        <v>2145</v>
      </c>
      <c r="BM3" s="1">
        <v>385</v>
      </c>
      <c r="BN3" s="1">
        <v>4681</v>
      </c>
      <c r="BO3" s="1">
        <v>794</v>
      </c>
      <c r="BP3" s="1">
        <v>86459</v>
      </c>
      <c r="BQ3" s="1">
        <v>79902</v>
      </c>
      <c r="BR3" s="1">
        <v>67308</v>
      </c>
      <c r="BS3" s="1">
        <v>62180</v>
      </c>
      <c r="BT3" s="1">
        <v>4550</v>
      </c>
      <c r="BU3" s="1">
        <v>882</v>
      </c>
      <c r="BV3" s="1">
        <v>5662</v>
      </c>
      <c r="BW3" s="1">
        <v>1048</v>
      </c>
      <c r="BX3" s="1">
        <v>2341</v>
      </c>
      <c r="BY3" s="1">
        <v>439</v>
      </c>
      <c r="BZ3" s="1">
        <v>1756</v>
      </c>
      <c r="CA3" s="1">
        <v>323</v>
      </c>
      <c r="CB3" s="1">
        <v>653</v>
      </c>
      <c r="CC3" s="1">
        <v>111</v>
      </c>
      <c r="CD3" s="1">
        <v>206</v>
      </c>
      <c r="CE3" s="1">
        <v>35</v>
      </c>
      <c r="CF3" s="1">
        <v>77</v>
      </c>
      <c r="CG3" s="1">
        <v>12</v>
      </c>
      <c r="CH3" s="1">
        <v>177878</v>
      </c>
      <c r="CI3" s="1">
        <v>167521</v>
      </c>
      <c r="CJ3" s="1">
        <v>261500.12337384501</v>
      </c>
      <c r="CK3" s="1">
        <v>246274.20011305399</v>
      </c>
      <c r="CL3" s="1">
        <v>37725</v>
      </c>
      <c r="CM3" s="1">
        <v>36596</v>
      </c>
      <c r="CN3" s="1">
        <v>1650</v>
      </c>
      <c r="CO3" s="1">
        <v>329</v>
      </c>
      <c r="CP3" s="1">
        <v>2066</v>
      </c>
      <c r="CQ3" s="1">
        <v>441</v>
      </c>
      <c r="CR3" s="1">
        <v>13704</v>
      </c>
      <c r="CS3" s="1">
        <v>2487</v>
      </c>
      <c r="CT3" s="1">
        <v>13.69</v>
      </c>
      <c r="CU3" s="1">
        <v>16822</v>
      </c>
      <c r="CV3" s="1">
        <v>2958</v>
      </c>
      <c r="CW3" s="1">
        <v>8.5576458258596992E-3</v>
      </c>
      <c r="CX3" s="1">
        <v>8.5576458258596992E-3</v>
      </c>
      <c r="CY3" s="1">
        <v>7.1960570542391196</v>
      </c>
      <c r="CZ3" s="1">
        <v>42</v>
      </c>
      <c r="DA3" s="1">
        <v>92</v>
      </c>
      <c r="DB3" s="1">
        <v>134</v>
      </c>
      <c r="DC3" s="1">
        <v>490</v>
      </c>
      <c r="DD3" s="1">
        <v>93</v>
      </c>
      <c r="DE3" s="1">
        <v>1427</v>
      </c>
      <c r="DF3" s="1">
        <v>280</v>
      </c>
      <c r="DG3" s="1">
        <v>715</v>
      </c>
      <c r="DH3" s="1">
        <v>128</v>
      </c>
      <c r="DI3" s="1">
        <v>1624</v>
      </c>
      <c r="DJ3" s="1">
        <v>312</v>
      </c>
      <c r="DK3" s="1">
        <v>314</v>
      </c>
      <c r="DL3" s="1">
        <v>66</v>
      </c>
      <c r="DM3" s="1">
        <v>1016</v>
      </c>
      <c r="DN3" s="1">
        <v>204</v>
      </c>
      <c r="DO3" s="1">
        <v>0</v>
      </c>
      <c r="DP3" s="1">
        <v>0</v>
      </c>
      <c r="DQ3" s="1">
        <v>1</v>
      </c>
      <c r="DR3" s="1">
        <v>0</v>
      </c>
      <c r="DS3" s="1">
        <v>2</v>
      </c>
      <c r="DT3" s="1">
        <v>0</v>
      </c>
      <c r="DU3" s="1">
        <v>0</v>
      </c>
      <c r="DV3" s="1">
        <v>0</v>
      </c>
      <c r="DW3" s="1">
        <v>0</v>
      </c>
      <c r="DX3" s="1">
        <v>1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1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</row>
    <row r="4" spans="1:149" s="1" customFormat="1" x14ac:dyDescent="0.25">
      <c r="A4" s="1">
        <v>309</v>
      </c>
      <c r="B4" s="1">
        <v>1258944.3108000001</v>
      </c>
      <c r="C4" s="1">
        <v>1993</v>
      </c>
      <c r="D4" s="1">
        <v>11938.85</v>
      </c>
      <c r="E4" s="1">
        <v>2785.63</v>
      </c>
      <c r="F4" s="1">
        <v>2542.3000000000002</v>
      </c>
      <c r="G4" s="1">
        <v>8214</v>
      </c>
      <c r="H4" s="1">
        <v>2534</v>
      </c>
      <c r="I4" s="1">
        <v>583</v>
      </c>
      <c r="J4" s="1">
        <v>147</v>
      </c>
      <c r="K4" s="1">
        <v>2640</v>
      </c>
      <c r="L4" s="1">
        <v>785</v>
      </c>
      <c r="M4" s="1">
        <v>1266</v>
      </c>
      <c r="N4" s="1">
        <v>363</v>
      </c>
      <c r="O4" s="1">
        <v>2634</v>
      </c>
      <c r="P4" s="1">
        <v>873</v>
      </c>
      <c r="Q4" s="1">
        <v>1242</v>
      </c>
      <c r="R4" s="1">
        <v>397</v>
      </c>
      <c r="S4" s="1">
        <v>232</v>
      </c>
      <c r="T4" s="1">
        <v>268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4.9367840720621103</v>
      </c>
      <c r="AB4" s="1">
        <v>0</v>
      </c>
      <c r="AC4" s="1">
        <v>0</v>
      </c>
      <c r="AD4" s="1">
        <v>1.0540400815767199</v>
      </c>
      <c r="AE4" s="1">
        <v>0</v>
      </c>
      <c r="AF4" s="1">
        <v>7</v>
      </c>
      <c r="AG4" s="1">
        <v>1</v>
      </c>
      <c r="AH4" s="1">
        <v>650</v>
      </c>
      <c r="AI4" s="1">
        <v>219</v>
      </c>
      <c r="AJ4" s="1">
        <v>788</v>
      </c>
      <c r="AK4" s="1">
        <v>110</v>
      </c>
      <c r="AL4" s="1">
        <v>10</v>
      </c>
      <c r="AM4" s="1">
        <v>3</v>
      </c>
      <c r="AN4" s="1">
        <v>668</v>
      </c>
      <c r="AO4" s="1">
        <v>183</v>
      </c>
      <c r="AP4" s="1">
        <v>21</v>
      </c>
      <c r="AQ4" s="1">
        <v>4</v>
      </c>
      <c r="AR4" s="1">
        <v>2964</v>
      </c>
      <c r="AS4" s="1">
        <v>884</v>
      </c>
      <c r="AT4" s="1">
        <v>502</v>
      </c>
      <c r="AU4" s="1">
        <v>71</v>
      </c>
      <c r="AV4" s="1">
        <v>201</v>
      </c>
      <c r="AW4" s="1">
        <v>26</v>
      </c>
      <c r="AX4" s="1">
        <v>1491</v>
      </c>
      <c r="AY4" s="1">
        <v>426</v>
      </c>
      <c r="AZ4" s="1">
        <v>212721806</v>
      </c>
      <c r="BA4" s="1">
        <v>57050423</v>
      </c>
      <c r="BB4" s="1">
        <v>71582.483612537399</v>
      </c>
      <c r="BC4" s="1">
        <v>43.054924666105002</v>
      </c>
      <c r="BD4" s="1">
        <v>230251.296183586</v>
      </c>
      <c r="BE4" s="1">
        <v>139.22741636324901</v>
      </c>
      <c r="BF4" s="1">
        <v>1718</v>
      </c>
      <c r="BG4" s="1">
        <v>571</v>
      </c>
      <c r="BH4" s="1">
        <v>1354</v>
      </c>
      <c r="BI4" s="1">
        <v>421</v>
      </c>
      <c r="BJ4" s="1">
        <v>710</v>
      </c>
      <c r="BK4" s="1">
        <v>172</v>
      </c>
      <c r="BL4" s="1">
        <v>269</v>
      </c>
      <c r="BM4" s="1">
        <v>52</v>
      </c>
      <c r="BN4" s="1">
        <v>379</v>
      </c>
      <c r="BO4" s="1">
        <v>81</v>
      </c>
      <c r="BP4" s="1">
        <v>46440</v>
      </c>
      <c r="BQ4" s="1">
        <v>38724</v>
      </c>
      <c r="BR4" s="1">
        <v>33364</v>
      </c>
      <c r="BS4" s="1">
        <v>28383</v>
      </c>
      <c r="BT4" s="1">
        <v>1346</v>
      </c>
      <c r="BU4" s="1">
        <v>381</v>
      </c>
      <c r="BV4" s="1">
        <v>1458</v>
      </c>
      <c r="BW4" s="1">
        <v>413</v>
      </c>
      <c r="BX4" s="1">
        <v>669</v>
      </c>
      <c r="BY4" s="1">
        <v>206</v>
      </c>
      <c r="BZ4" s="1">
        <v>505</v>
      </c>
      <c r="CA4" s="1">
        <v>153</v>
      </c>
      <c r="CB4" s="1">
        <v>270</v>
      </c>
      <c r="CC4" s="1">
        <v>81</v>
      </c>
      <c r="CD4" s="1">
        <v>114</v>
      </c>
      <c r="CE4" s="1">
        <v>35</v>
      </c>
      <c r="CF4" s="1">
        <v>69</v>
      </c>
      <c r="CG4" s="1">
        <v>26</v>
      </c>
      <c r="CH4" s="1">
        <v>50884</v>
      </c>
      <c r="CI4" s="1">
        <v>30949</v>
      </c>
      <c r="CJ4" s="1">
        <v>65714.307591901495</v>
      </c>
      <c r="CK4" s="1">
        <v>39969.186889037002</v>
      </c>
      <c r="CL4" s="1">
        <v>18731</v>
      </c>
      <c r="CM4" s="1">
        <v>14793</v>
      </c>
      <c r="CN4" s="1">
        <v>1274</v>
      </c>
      <c r="CO4" s="1">
        <v>522</v>
      </c>
      <c r="CP4" s="1">
        <v>1323</v>
      </c>
      <c r="CQ4" s="1">
        <v>427</v>
      </c>
      <c r="CR4" s="1">
        <v>2831</v>
      </c>
      <c r="CS4" s="1">
        <v>733</v>
      </c>
      <c r="CT4" s="1">
        <v>13.51</v>
      </c>
      <c r="CU4" s="1">
        <v>4492</v>
      </c>
      <c r="CV4" s="1">
        <v>1374</v>
      </c>
      <c r="CW4" s="1">
        <v>2.9996130601049401E-2</v>
      </c>
      <c r="CX4" s="1">
        <v>2.9996130601049401E-2</v>
      </c>
      <c r="CY4" s="1">
        <v>2.9996130601049401E-2</v>
      </c>
      <c r="CZ4" s="1">
        <v>26</v>
      </c>
      <c r="DA4" s="1">
        <v>69</v>
      </c>
      <c r="DB4" s="1">
        <v>95</v>
      </c>
      <c r="DC4" s="1">
        <v>20</v>
      </c>
      <c r="DD4" s="1">
        <v>8</v>
      </c>
      <c r="DE4" s="1">
        <v>88</v>
      </c>
      <c r="DF4" s="1">
        <v>40</v>
      </c>
      <c r="DG4" s="1">
        <v>274</v>
      </c>
      <c r="DH4" s="1">
        <v>84</v>
      </c>
      <c r="DI4" s="1">
        <v>696</v>
      </c>
      <c r="DJ4" s="1">
        <v>231</v>
      </c>
      <c r="DK4" s="1">
        <v>1506</v>
      </c>
      <c r="DL4" s="1">
        <v>587</v>
      </c>
      <c r="DM4" s="1">
        <v>4549</v>
      </c>
      <c r="DN4" s="1">
        <v>1717</v>
      </c>
      <c r="DO4" s="1">
        <v>2</v>
      </c>
      <c r="DP4" s="1">
        <v>0</v>
      </c>
      <c r="DQ4" s="1">
        <v>0</v>
      </c>
      <c r="DR4" s="1">
        <v>1</v>
      </c>
      <c r="DS4" s="1">
        <v>1</v>
      </c>
      <c r="DT4" s="1">
        <v>0</v>
      </c>
      <c r="DU4" s="1">
        <v>0</v>
      </c>
      <c r="DV4" s="1">
        <v>1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</row>
    <row r="5" spans="1:149" s="1" customFormat="1" x14ac:dyDescent="0.25">
      <c r="A5" s="1">
        <v>310</v>
      </c>
      <c r="B5" s="1">
        <v>668492.02590000001</v>
      </c>
      <c r="C5" s="1">
        <v>1993</v>
      </c>
      <c r="D5" s="1">
        <v>29265.39</v>
      </c>
      <c r="E5" s="1">
        <v>5253.52</v>
      </c>
      <c r="F5" s="1">
        <v>5421.81</v>
      </c>
      <c r="G5" s="1">
        <v>36761</v>
      </c>
      <c r="H5" s="1">
        <v>4318</v>
      </c>
      <c r="I5" s="1">
        <v>2986</v>
      </c>
      <c r="J5" s="1">
        <v>411</v>
      </c>
      <c r="K5" s="1">
        <v>6080</v>
      </c>
      <c r="L5" s="1">
        <v>665</v>
      </c>
      <c r="M5" s="1">
        <v>9296</v>
      </c>
      <c r="N5" s="1">
        <v>1135</v>
      </c>
      <c r="O5" s="1">
        <v>15969</v>
      </c>
      <c r="P5" s="1">
        <v>1872</v>
      </c>
      <c r="Q5" s="1">
        <v>2900</v>
      </c>
      <c r="R5" s="1">
        <v>301</v>
      </c>
      <c r="S5" s="1">
        <v>2035</v>
      </c>
      <c r="T5" s="1">
        <v>1925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1.249995</v>
      </c>
      <c r="AB5" s="1">
        <v>0</v>
      </c>
      <c r="AC5" s="1">
        <v>0</v>
      </c>
      <c r="AD5" s="1">
        <v>1.249995</v>
      </c>
      <c r="AE5" s="1">
        <v>0</v>
      </c>
      <c r="AF5" s="1">
        <v>17</v>
      </c>
      <c r="AG5" s="1">
        <v>1</v>
      </c>
      <c r="AH5" s="1">
        <v>1699</v>
      </c>
      <c r="AI5" s="1">
        <v>139</v>
      </c>
      <c r="AJ5" s="1">
        <v>13355</v>
      </c>
      <c r="AK5" s="1">
        <v>1603</v>
      </c>
      <c r="AL5" s="1">
        <v>725</v>
      </c>
      <c r="AM5" s="1">
        <v>118</v>
      </c>
      <c r="AN5" s="1">
        <v>4129</v>
      </c>
      <c r="AO5" s="1">
        <v>629</v>
      </c>
      <c r="AP5" s="1">
        <v>615</v>
      </c>
      <c r="AQ5" s="1">
        <v>107</v>
      </c>
      <c r="AR5" s="1">
        <v>17860</v>
      </c>
      <c r="AS5" s="1">
        <v>2349</v>
      </c>
      <c r="AT5" s="1">
        <v>2891</v>
      </c>
      <c r="AU5" s="1">
        <v>283</v>
      </c>
      <c r="AV5" s="1">
        <v>5395</v>
      </c>
      <c r="AW5" s="1">
        <v>787</v>
      </c>
      <c r="AX5" s="1">
        <v>5898</v>
      </c>
      <c r="AY5" s="1">
        <v>582</v>
      </c>
      <c r="AZ5" s="1">
        <v>1520577647</v>
      </c>
      <c r="BA5" s="1">
        <v>181219825</v>
      </c>
      <c r="BB5" s="1">
        <v>308130.069685817</v>
      </c>
      <c r="BC5" s="1">
        <v>54.164074778022702</v>
      </c>
      <c r="BD5" s="1">
        <v>645448.843329906</v>
      </c>
      <c r="BE5" s="1">
        <v>96.2294746045511</v>
      </c>
      <c r="BF5" s="1">
        <v>748</v>
      </c>
      <c r="BG5" s="1">
        <v>71</v>
      </c>
      <c r="BH5" s="1">
        <v>1335</v>
      </c>
      <c r="BI5" s="1">
        <v>113</v>
      </c>
      <c r="BJ5" s="1">
        <v>1405</v>
      </c>
      <c r="BK5" s="1">
        <v>135</v>
      </c>
      <c r="BL5" s="1">
        <v>1496</v>
      </c>
      <c r="BM5" s="1">
        <v>152</v>
      </c>
      <c r="BN5" s="1">
        <v>11898</v>
      </c>
      <c r="BO5" s="1">
        <v>1484</v>
      </c>
      <c r="BP5" s="1">
        <v>196931</v>
      </c>
      <c r="BQ5" s="1">
        <v>195310</v>
      </c>
      <c r="BR5" s="1">
        <v>142882</v>
      </c>
      <c r="BS5" s="1">
        <v>150687</v>
      </c>
      <c r="BT5" s="1">
        <v>1883</v>
      </c>
      <c r="BU5" s="1">
        <v>209</v>
      </c>
      <c r="BV5" s="1">
        <v>5353</v>
      </c>
      <c r="BW5" s="1">
        <v>558</v>
      </c>
      <c r="BX5" s="1">
        <v>3160</v>
      </c>
      <c r="BY5" s="1">
        <v>380</v>
      </c>
      <c r="BZ5" s="1">
        <v>4087</v>
      </c>
      <c r="CA5" s="1">
        <v>501</v>
      </c>
      <c r="CB5" s="1">
        <v>1780</v>
      </c>
      <c r="CC5" s="1">
        <v>228</v>
      </c>
      <c r="CD5" s="1">
        <v>463</v>
      </c>
      <c r="CE5" s="1">
        <v>60</v>
      </c>
      <c r="CF5" s="1">
        <v>157</v>
      </c>
      <c r="CG5" s="1">
        <v>18</v>
      </c>
      <c r="CH5" s="1">
        <v>409066</v>
      </c>
      <c r="CI5" s="1">
        <v>404191</v>
      </c>
      <c r="CJ5" s="1">
        <v>528289.61853212805</v>
      </c>
      <c r="CK5" s="1">
        <v>521993.78389824397</v>
      </c>
      <c r="CL5" s="1">
        <v>64267</v>
      </c>
      <c r="CM5" s="1">
        <v>62355</v>
      </c>
      <c r="CN5" s="1">
        <v>2240</v>
      </c>
      <c r="CO5" s="1">
        <v>252</v>
      </c>
      <c r="CP5" s="1">
        <v>1888</v>
      </c>
      <c r="CQ5" s="1">
        <v>196</v>
      </c>
      <c r="CR5" s="1">
        <v>21205</v>
      </c>
      <c r="CS5" s="1">
        <v>2535</v>
      </c>
      <c r="CT5" s="1">
        <v>10.44</v>
      </c>
      <c r="CU5" s="1">
        <v>28040</v>
      </c>
      <c r="CV5" s="1">
        <v>3291</v>
      </c>
      <c r="CW5" s="1">
        <v>2.5804844322189902</v>
      </c>
      <c r="CX5" s="1">
        <v>2.5804844322189902</v>
      </c>
      <c r="CY5" s="1">
        <v>7.1236620390179199</v>
      </c>
      <c r="CZ5" s="1">
        <v>101</v>
      </c>
      <c r="DA5" s="1">
        <v>208</v>
      </c>
      <c r="DB5" s="1">
        <v>309</v>
      </c>
      <c r="DC5" s="1">
        <v>694</v>
      </c>
      <c r="DD5" s="1">
        <v>114</v>
      </c>
      <c r="DE5" s="1">
        <v>2675</v>
      </c>
      <c r="DF5" s="1">
        <v>433</v>
      </c>
      <c r="DG5" s="1">
        <v>398</v>
      </c>
      <c r="DH5" s="1">
        <v>55</v>
      </c>
      <c r="DI5" s="1">
        <v>1237</v>
      </c>
      <c r="DJ5" s="1">
        <v>180</v>
      </c>
      <c r="DK5" s="1">
        <v>770</v>
      </c>
      <c r="DL5" s="1">
        <v>81</v>
      </c>
      <c r="DM5" s="1">
        <v>3345</v>
      </c>
      <c r="DN5" s="1">
        <v>383</v>
      </c>
      <c r="DO5" s="1">
        <v>0</v>
      </c>
      <c r="DP5" s="1">
        <v>0</v>
      </c>
      <c r="DQ5" s="1">
        <v>0</v>
      </c>
      <c r="DR5" s="1">
        <v>0</v>
      </c>
      <c r="DS5" s="1">
        <v>1</v>
      </c>
      <c r="DT5" s="1">
        <v>0</v>
      </c>
      <c r="DU5" s="1">
        <v>0</v>
      </c>
      <c r="DV5" s="1">
        <v>1</v>
      </c>
      <c r="DW5" s="1">
        <v>4</v>
      </c>
      <c r="DX5" s="1">
        <v>1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</row>
    <row r="6" spans="1:149" s="1" customFormat="1" x14ac:dyDescent="0.25">
      <c r="A6" s="1">
        <v>311</v>
      </c>
      <c r="B6" s="1">
        <v>1286160.9282</v>
      </c>
      <c r="C6" s="1">
        <v>1994</v>
      </c>
      <c r="D6" s="1">
        <v>7127.89</v>
      </c>
      <c r="E6" s="1">
        <v>2475.69</v>
      </c>
      <c r="F6" s="1">
        <v>2094.6799999999998</v>
      </c>
      <c r="G6" s="1">
        <v>15600</v>
      </c>
      <c r="H6" s="1">
        <v>603</v>
      </c>
      <c r="I6" s="1">
        <v>887</v>
      </c>
      <c r="J6" s="1">
        <v>33</v>
      </c>
      <c r="K6" s="1">
        <v>4359</v>
      </c>
      <c r="L6" s="1">
        <v>274</v>
      </c>
      <c r="M6" s="1">
        <v>2529</v>
      </c>
      <c r="N6" s="1">
        <v>85</v>
      </c>
      <c r="O6" s="1">
        <v>5401</v>
      </c>
      <c r="P6" s="1">
        <v>149</v>
      </c>
      <c r="Q6" s="1">
        <v>2651</v>
      </c>
      <c r="R6" s="1">
        <v>74</v>
      </c>
      <c r="S6" s="1">
        <v>347</v>
      </c>
      <c r="T6" s="1">
        <v>129</v>
      </c>
      <c r="U6" s="1">
        <v>0.82578101208634802</v>
      </c>
      <c r="V6" s="1">
        <v>0</v>
      </c>
      <c r="W6" s="1">
        <v>0</v>
      </c>
      <c r="X6" s="1">
        <v>0</v>
      </c>
      <c r="Y6" s="1">
        <v>0</v>
      </c>
      <c r="Z6" s="1">
        <v>3.7499850000000001</v>
      </c>
      <c r="AA6" s="1">
        <v>2.4375554757807598</v>
      </c>
      <c r="AB6" s="1">
        <v>0</v>
      </c>
      <c r="AC6" s="1">
        <v>1.249995</v>
      </c>
      <c r="AD6" s="1">
        <v>23.8767146911133</v>
      </c>
      <c r="AE6" s="1">
        <v>0.82578101208634802</v>
      </c>
      <c r="AF6" s="1">
        <v>10</v>
      </c>
      <c r="AG6" s="1">
        <v>21</v>
      </c>
      <c r="AH6" s="1">
        <v>1501</v>
      </c>
      <c r="AI6" s="1">
        <v>65</v>
      </c>
      <c r="AJ6" s="1">
        <v>2666</v>
      </c>
      <c r="AK6" s="1">
        <v>73</v>
      </c>
      <c r="AL6" s="1">
        <v>122</v>
      </c>
      <c r="AM6" s="1">
        <v>7</v>
      </c>
      <c r="AN6" s="1">
        <v>962</v>
      </c>
      <c r="AO6" s="1">
        <v>23</v>
      </c>
      <c r="AP6" s="1">
        <v>372</v>
      </c>
      <c r="AQ6" s="1">
        <v>29</v>
      </c>
      <c r="AR6" s="1">
        <v>5093</v>
      </c>
      <c r="AS6" s="1">
        <v>241</v>
      </c>
      <c r="AT6" s="1">
        <v>1246</v>
      </c>
      <c r="AU6" s="1">
        <v>69</v>
      </c>
      <c r="AV6" s="1">
        <v>1095</v>
      </c>
      <c r="AW6" s="1">
        <v>51</v>
      </c>
      <c r="AX6" s="1">
        <v>3678</v>
      </c>
      <c r="AY6" s="1">
        <v>156</v>
      </c>
      <c r="AZ6" s="1">
        <v>485451980</v>
      </c>
      <c r="BA6" s="1">
        <v>17671927</v>
      </c>
      <c r="BB6" s="1">
        <v>128730.383300424</v>
      </c>
      <c r="BC6" s="1">
        <v>52.9652349185316</v>
      </c>
      <c r="BD6" s="1">
        <v>202487.70780277299</v>
      </c>
      <c r="BE6" s="1">
        <v>78.147185498489705</v>
      </c>
      <c r="BF6" s="1">
        <v>1529</v>
      </c>
      <c r="BG6" s="1">
        <v>96</v>
      </c>
      <c r="BH6" s="1">
        <v>1964</v>
      </c>
      <c r="BI6" s="1">
        <v>128</v>
      </c>
      <c r="BJ6" s="1">
        <v>1913</v>
      </c>
      <c r="BK6" s="1">
        <v>72</v>
      </c>
      <c r="BL6" s="1">
        <v>1269</v>
      </c>
      <c r="BM6" s="1">
        <v>39</v>
      </c>
      <c r="BN6" s="1">
        <v>1864</v>
      </c>
      <c r="BO6" s="1">
        <v>40</v>
      </c>
      <c r="BP6" s="1">
        <v>78051</v>
      </c>
      <c r="BQ6" s="1">
        <v>53199</v>
      </c>
      <c r="BR6" s="1">
        <v>59665</v>
      </c>
      <c r="BS6" s="1">
        <v>39934</v>
      </c>
      <c r="BT6" s="1">
        <v>2464</v>
      </c>
      <c r="BU6" s="1">
        <v>179</v>
      </c>
      <c r="BV6" s="1">
        <v>3175</v>
      </c>
      <c r="BW6" s="1">
        <v>99</v>
      </c>
      <c r="BX6" s="1">
        <v>1303</v>
      </c>
      <c r="BY6" s="1">
        <v>54</v>
      </c>
      <c r="BZ6" s="1">
        <v>1016</v>
      </c>
      <c r="CA6" s="1">
        <v>26</v>
      </c>
      <c r="CB6" s="1">
        <v>386</v>
      </c>
      <c r="CC6" s="1">
        <v>11</v>
      </c>
      <c r="CD6" s="1">
        <v>131</v>
      </c>
      <c r="CE6" s="1">
        <v>3</v>
      </c>
      <c r="CF6" s="1">
        <v>64</v>
      </c>
      <c r="CG6" s="1">
        <v>2</v>
      </c>
      <c r="CH6" s="1">
        <v>151139</v>
      </c>
      <c r="CI6" s="1">
        <v>136752</v>
      </c>
      <c r="CJ6" s="1">
        <v>207027.621902863</v>
      </c>
      <c r="CK6" s="1">
        <v>187320.55492268901</v>
      </c>
      <c r="CL6" s="1">
        <v>33851</v>
      </c>
      <c r="CM6" s="1">
        <v>25643</v>
      </c>
      <c r="CN6" s="1">
        <v>2223</v>
      </c>
      <c r="CO6" s="1">
        <v>132</v>
      </c>
      <c r="CP6" s="1">
        <v>1350</v>
      </c>
      <c r="CQ6" s="1">
        <v>60</v>
      </c>
      <c r="CR6" s="1">
        <v>6429</v>
      </c>
      <c r="CS6" s="1">
        <v>256</v>
      </c>
      <c r="CT6" s="1">
        <v>13.68</v>
      </c>
      <c r="CU6" s="1">
        <v>8815</v>
      </c>
      <c r="CV6" s="1">
        <v>237</v>
      </c>
      <c r="CW6" s="1">
        <v>0.173531921905585</v>
      </c>
      <c r="CX6" s="1">
        <v>0.173531921905585</v>
      </c>
      <c r="CY6" s="1">
        <v>0.26981960725359999</v>
      </c>
      <c r="CZ6" s="1">
        <v>56</v>
      </c>
      <c r="DA6" s="1">
        <v>137</v>
      </c>
      <c r="DB6" s="1">
        <v>193</v>
      </c>
      <c r="DC6" s="1">
        <v>298</v>
      </c>
      <c r="DD6" s="1">
        <v>26</v>
      </c>
      <c r="DE6" s="1">
        <v>884</v>
      </c>
      <c r="DF6" s="1">
        <v>50</v>
      </c>
      <c r="DG6" s="1">
        <v>502</v>
      </c>
      <c r="DH6" s="1">
        <v>48</v>
      </c>
      <c r="DI6" s="1">
        <v>1089</v>
      </c>
      <c r="DJ6" s="1">
        <v>113</v>
      </c>
      <c r="DK6" s="1">
        <v>247</v>
      </c>
      <c r="DL6" s="1">
        <v>13</v>
      </c>
      <c r="DM6" s="1">
        <v>870</v>
      </c>
      <c r="DN6" s="1">
        <v>42</v>
      </c>
      <c r="DO6" s="1">
        <v>2</v>
      </c>
      <c r="DP6" s="1">
        <v>0</v>
      </c>
      <c r="DQ6" s="1">
        <v>0</v>
      </c>
      <c r="DR6" s="1">
        <v>0</v>
      </c>
      <c r="DS6" s="1">
        <v>2</v>
      </c>
      <c r="DT6" s="1">
        <v>0</v>
      </c>
      <c r="DU6" s="1">
        <v>1</v>
      </c>
      <c r="DV6" s="1">
        <v>2</v>
      </c>
      <c r="DW6" s="1">
        <v>1</v>
      </c>
      <c r="DX6" s="1">
        <v>5</v>
      </c>
      <c r="DY6" s="1">
        <v>0</v>
      </c>
      <c r="DZ6" s="1">
        <v>1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1</v>
      </c>
      <c r="EL6" s="1">
        <v>1</v>
      </c>
      <c r="EM6" s="1">
        <v>3</v>
      </c>
      <c r="EN6" s="1">
        <v>3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</row>
    <row r="8" spans="1:149" x14ac:dyDescent="0.25">
      <c r="A8" t="s">
        <v>150</v>
      </c>
    </row>
    <row r="10" spans="1:149" ht="15.75" thickBot="1" x14ac:dyDescent="0.3">
      <c r="A10" s="10" t="s">
        <v>149</v>
      </c>
      <c r="D10" t="s">
        <v>157</v>
      </c>
      <c r="E10" t="s">
        <v>158</v>
      </c>
      <c r="F10" t="s">
        <v>159</v>
      </c>
      <c r="G10" t="s">
        <v>160</v>
      </c>
      <c r="H10" t="s">
        <v>161</v>
      </c>
    </row>
    <row r="11" spans="1:149" ht="30.75" thickBot="1" x14ac:dyDescent="0.3">
      <c r="A11" s="7" t="s">
        <v>151</v>
      </c>
      <c r="B11" s="8">
        <v>748659</v>
      </c>
      <c r="D11" s="1">
        <v>307</v>
      </c>
      <c r="E11" s="8">
        <f>$B$11+$B$12*(G2)+$B$13*(I2)+$B$14*(CR2)+$B$15*(CZ2)+$B$16*(DU2)+$B$17*(EL2)+$B$18*(DP2)+$B$19*(DR2)</f>
        <v>405768.71640000003</v>
      </c>
      <c r="F11" s="1">
        <v>358776.66480000003</v>
      </c>
      <c r="G11">
        <f>F11-E11</f>
        <v>-46992.051600000006</v>
      </c>
      <c r="H11">
        <f>ABS(G11/F11)</f>
        <v>0.13097856190339391</v>
      </c>
    </row>
    <row r="12" spans="1:149" ht="45.75" thickBot="1" x14ac:dyDescent="0.3">
      <c r="A12" s="9" t="s">
        <v>6</v>
      </c>
      <c r="B12" s="6">
        <v>-1.86663</v>
      </c>
      <c r="D12" s="1">
        <v>308</v>
      </c>
      <c r="E12" s="8">
        <f>$B$11+$B$12*(G3)+$B$13*(I3)+$B$14*(CR3)+$B$15*(CZ3)+$B$16*(DU3)+$B$17*(EL3)+$B$18*(DP3)+$B$19*(DR3)</f>
        <v>731628.43439999991</v>
      </c>
      <c r="F12" s="1">
        <v>819011.75399999996</v>
      </c>
      <c r="G12">
        <f t="shared" ref="G12:G60" si="0">F12-E12</f>
        <v>87383.319600000046</v>
      </c>
      <c r="H12">
        <f>ABS(G12/F12)</f>
        <v>0.10669360869758659</v>
      </c>
    </row>
    <row r="13" spans="1:149" ht="30.75" thickBot="1" x14ac:dyDescent="0.3">
      <c r="A13" s="9" t="s">
        <v>10</v>
      </c>
      <c r="B13" s="5">
        <v>2.06263</v>
      </c>
      <c r="D13" s="1">
        <v>309</v>
      </c>
      <c r="E13" s="8">
        <f t="shared" ref="E13:E15" si="1">$B$11+$B$12*(G4)+$B$13*(I4)+$B$14*(CR4)+$B$15*(CZ4)+$B$16*(DU4)+$B$17*(EL4)+$B$18*(DP4)+$B$19*(DR4)</f>
        <v>1204039.3994100001</v>
      </c>
      <c r="F13" s="1">
        <v>1258944.3108000001</v>
      </c>
      <c r="G13">
        <f t="shared" si="0"/>
        <v>54904.911390000023</v>
      </c>
      <c r="H13">
        <f>ABS(G13/F13)</f>
        <v>4.3611866640161805E-2</v>
      </c>
    </row>
    <row r="14" spans="1:149" ht="45.75" thickBot="1" x14ac:dyDescent="0.3">
      <c r="A14" s="9" t="s">
        <v>102</v>
      </c>
      <c r="B14" s="5">
        <v>2.14798</v>
      </c>
      <c r="D14" s="1">
        <v>310</v>
      </c>
      <c r="E14" s="8">
        <f t="shared" si="1"/>
        <v>739160.35171000008</v>
      </c>
      <c r="F14" s="1">
        <v>668492.02590000001</v>
      </c>
      <c r="G14">
        <f t="shared" si="0"/>
        <v>-70668.325810000068</v>
      </c>
      <c r="H14">
        <f t="shared" ref="H12:H60" si="2">ABS(G14/F14)</f>
        <v>0.10571304229823583</v>
      </c>
    </row>
    <row r="15" spans="1:149" ht="45" x14ac:dyDescent="0.25">
      <c r="A15" s="9" t="s">
        <v>107</v>
      </c>
      <c r="B15" s="5">
        <v>73.402060000000006</v>
      </c>
      <c r="D15" s="1">
        <v>311</v>
      </c>
      <c r="E15" s="8">
        <f t="shared" si="1"/>
        <v>675156.00358999998</v>
      </c>
      <c r="F15" s="1">
        <v>1286160.9282</v>
      </c>
      <c r="G15">
        <f t="shared" si="0"/>
        <v>611004.92460999999</v>
      </c>
      <c r="H15">
        <f t="shared" si="2"/>
        <v>0.47506102169120457</v>
      </c>
    </row>
    <row r="16" spans="1:149" ht="30" x14ac:dyDescent="0.25">
      <c r="A16" s="9" t="s">
        <v>148</v>
      </c>
      <c r="B16" s="6">
        <v>-37840</v>
      </c>
      <c r="D16" s="5"/>
      <c r="E16" s="6"/>
      <c r="F16" s="5"/>
    </row>
    <row r="17" spans="1:8" ht="60" x14ac:dyDescent="0.25">
      <c r="A17" s="9" t="s">
        <v>152</v>
      </c>
      <c r="B17" s="6">
        <v>-26293</v>
      </c>
      <c r="D17" s="5"/>
      <c r="E17" s="6"/>
      <c r="F17" s="5"/>
      <c r="G17" t="s">
        <v>150</v>
      </c>
      <c r="H17">
        <f>SUM(H11:H15)/5</f>
        <v>0.17241162024611653</v>
      </c>
    </row>
    <row r="18" spans="1:8" x14ac:dyDescent="0.25">
      <c r="A18" s="9" t="s">
        <v>142</v>
      </c>
      <c r="B18" s="6">
        <v>-278373</v>
      </c>
      <c r="D18" s="5"/>
      <c r="E18" s="6"/>
      <c r="F18" s="5"/>
    </row>
    <row r="19" spans="1:8" x14ac:dyDescent="0.25">
      <c r="A19" s="9" t="s">
        <v>144</v>
      </c>
      <c r="B19" s="5">
        <v>461521</v>
      </c>
      <c r="D19" s="5"/>
      <c r="E19" s="5"/>
      <c r="F19" s="5"/>
    </row>
    <row r="21" spans="1:8" ht="15.75" thickBot="1" x14ac:dyDescent="0.3">
      <c r="A21" s="11" t="s">
        <v>153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</row>
    <row r="22" spans="1:8" ht="30.75" thickBot="1" x14ac:dyDescent="0.3">
      <c r="A22" s="7" t="s">
        <v>151</v>
      </c>
      <c r="B22" s="8">
        <v>648945</v>
      </c>
      <c r="D22" s="1">
        <v>307</v>
      </c>
      <c r="E22" s="8">
        <f>$B$22+$B$23*(E2)+$B$24*(O2)+$B$25*(AD2)+$B$26*(BE2)+$B$27*(BV2)+$B$28*(EL2)+$B$29*(DP2)+$B$30*(DR2)+$B$31*(DU2)</f>
        <v>469362.18383168278</v>
      </c>
      <c r="F22" s="1">
        <v>358776.66480000003</v>
      </c>
      <c r="G22">
        <f t="shared" si="0"/>
        <v>-110585.51903168275</v>
      </c>
      <c r="H22">
        <f t="shared" si="2"/>
        <v>0.30822940810079891</v>
      </c>
    </row>
    <row r="23" spans="1:8" ht="45.75" thickBot="1" x14ac:dyDescent="0.3">
      <c r="A23" s="9" t="s">
        <v>4</v>
      </c>
      <c r="B23" s="5">
        <v>20.00122</v>
      </c>
      <c r="D23" s="1">
        <v>308</v>
      </c>
      <c r="E23" s="8">
        <f t="shared" ref="E23:E26" si="3">$B$22+$B$23*(E3)+$B$24*(O3)+$B$25*(AD3)+$B$26*(BE3)+$B$27*(BV3)+$B$28*(EL3)+$B$29*(DP3)+$B$30*(DR3)+$B$31*(DU3)</f>
        <v>720240.37664701685</v>
      </c>
      <c r="F23" s="1">
        <v>819011.75399999996</v>
      </c>
      <c r="G23">
        <f t="shared" si="0"/>
        <v>98771.377352983109</v>
      </c>
      <c r="H23">
        <f t="shared" si="2"/>
        <v>0.12059824156440997</v>
      </c>
    </row>
    <row r="24" spans="1:8" ht="30.75" thickBot="1" x14ac:dyDescent="0.3">
      <c r="A24" s="9" t="s">
        <v>14</v>
      </c>
      <c r="B24" s="6">
        <v>-8.6314799999999998</v>
      </c>
      <c r="D24" s="1">
        <v>309</v>
      </c>
      <c r="E24" s="8">
        <f t="shared" si="3"/>
        <v>1189254.4114913857</v>
      </c>
      <c r="F24" s="1">
        <v>1258944.3108000001</v>
      </c>
      <c r="G24">
        <f t="shared" si="0"/>
        <v>69689.899308614433</v>
      </c>
      <c r="H24">
        <f t="shared" si="2"/>
        <v>5.5355823693527609E-2</v>
      </c>
    </row>
    <row r="25" spans="1:8" ht="45.75" thickBot="1" x14ac:dyDescent="0.3">
      <c r="A25" s="9" t="s">
        <v>29</v>
      </c>
      <c r="B25" s="5">
        <v>2619.0653900000002</v>
      </c>
      <c r="D25" s="1">
        <v>310</v>
      </c>
      <c r="E25" s="8">
        <f t="shared" si="3"/>
        <v>722023.03856203065</v>
      </c>
      <c r="F25" s="1">
        <v>668492.02590000001</v>
      </c>
      <c r="G25">
        <f t="shared" si="0"/>
        <v>-53531.01266203064</v>
      </c>
      <c r="H25">
        <f t="shared" si="2"/>
        <v>8.0077264332302389E-2</v>
      </c>
    </row>
    <row r="26" spans="1:8" ht="75" x14ac:dyDescent="0.25">
      <c r="A26" s="9" t="s">
        <v>75</v>
      </c>
      <c r="B26" s="5">
        <v>196.61446000000001</v>
      </c>
      <c r="D26" s="1">
        <v>311</v>
      </c>
      <c r="E26" s="8">
        <f t="shared" si="3"/>
        <v>735464.06424350489</v>
      </c>
      <c r="F26" s="1">
        <v>1286160.9282</v>
      </c>
      <c r="G26">
        <f t="shared" si="0"/>
        <v>550696.86395649507</v>
      </c>
      <c r="H26">
        <f t="shared" si="2"/>
        <v>0.42817104133866279</v>
      </c>
    </row>
    <row r="27" spans="1:8" ht="45" x14ac:dyDescent="0.25">
      <c r="A27" s="9" t="s">
        <v>129</v>
      </c>
      <c r="B27" s="5">
        <v>15.62552</v>
      </c>
      <c r="D27" s="5"/>
      <c r="E27" s="5"/>
      <c r="F27" s="5"/>
    </row>
    <row r="28" spans="1:8" ht="45" x14ac:dyDescent="0.25">
      <c r="A28" s="9" t="s">
        <v>107</v>
      </c>
      <c r="B28" s="6">
        <v>-9.7023700000000002</v>
      </c>
      <c r="D28" s="5"/>
      <c r="E28" s="6"/>
      <c r="F28" s="5"/>
      <c r="G28" t="s">
        <v>150</v>
      </c>
      <c r="H28">
        <f>SUM(H22:H26)/5</f>
        <v>0.19848635580594035</v>
      </c>
    </row>
    <row r="29" spans="1:8" x14ac:dyDescent="0.25">
      <c r="A29" s="9" t="s">
        <v>142</v>
      </c>
      <c r="B29" s="6">
        <v>-278699</v>
      </c>
      <c r="D29" s="5"/>
      <c r="E29" s="6"/>
      <c r="F29" s="5"/>
    </row>
    <row r="30" spans="1:8" x14ac:dyDescent="0.25">
      <c r="A30" s="9" t="s">
        <v>144</v>
      </c>
      <c r="B30" s="5">
        <v>454412</v>
      </c>
      <c r="D30" s="5"/>
      <c r="E30" s="5"/>
      <c r="F30" s="5"/>
    </row>
    <row r="31" spans="1:8" ht="30" x14ac:dyDescent="0.25">
      <c r="A31" s="9" t="s">
        <v>148</v>
      </c>
      <c r="B31" s="6">
        <v>-43880</v>
      </c>
      <c r="D31" s="5"/>
      <c r="E31" s="6"/>
      <c r="F31" s="5"/>
    </row>
    <row r="33" spans="1:8" ht="15.75" thickBot="1" x14ac:dyDescent="0.3">
      <c r="A33" s="11" t="s">
        <v>154</v>
      </c>
      <c r="D33" t="s">
        <v>157</v>
      </c>
      <c r="E33" t="s">
        <v>158</v>
      </c>
      <c r="F33" t="s">
        <v>159</v>
      </c>
      <c r="G33" t="s">
        <v>160</v>
      </c>
      <c r="H33" t="s">
        <v>161</v>
      </c>
    </row>
    <row r="34" spans="1:8" ht="30.75" thickBot="1" x14ac:dyDescent="0.3">
      <c r="A34" s="7" t="s">
        <v>151</v>
      </c>
      <c r="B34" s="8">
        <v>665108</v>
      </c>
      <c r="D34" s="1">
        <v>307</v>
      </c>
      <c r="E34" s="8">
        <f>$B$34+$B$35*(K2)+$B$36*(O2)+$B$37*(AD2)+$B$38*(BV2)+$B$39*(BR2)+$B$40*(DP2)+$B$41*(DR2)+$B$42*(DU2)</f>
        <v>493099.86184517061</v>
      </c>
      <c r="F34" s="1">
        <v>358776.66480000003</v>
      </c>
      <c r="G34">
        <f t="shared" si="0"/>
        <v>-134323.19704517059</v>
      </c>
      <c r="H34">
        <f t="shared" si="2"/>
        <v>0.37439223401011607</v>
      </c>
    </row>
    <row r="35" spans="1:8" ht="30.75" thickBot="1" x14ac:dyDescent="0.3">
      <c r="A35" s="9" t="s">
        <v>10</v>
      </c>
      <c r="B35" s="5">
        <v>0.30184</v>
      </c>
      <c r="D35" s="1">
        <v>308</v>
      </c>
      <c r="E35" s="8">
        <f t="shared" ref="E35:E38" si="4">$B$34+$B$35*(K3)+$B$36*(O3)+$B$37*(AD3)+$B$38*(BV3)+$B$39*(BR3)+$B$40*(DP3)+$B$41*(DR3)+$B$42*(DU3)</f>
        <v>737864.67467054771</v>
      </c>
      <c r="F35" s="1">
        <v>819011.75399999996</v>
      </c>
      <c r="G35">
        <f t="shared" si="0"/>
        <v>81147.079329452245</v>
      </c>
      <c r="H35">
        <f t="shared" si="2"/>
        <v>9.9079260991231446E-2</v>
      </c>
    </row>
    <row r="36" spans="1:8" ht="30.75" thickBot="1" x14ac:dyDescent="0.3">
      <c r="A36" s="9" t="s">
        <v>14</v>
      </c>
      <c r="B36" s="6">
        <v>-9.4166000000000007</v>
      </c>
      <c r="D36" s="1">
        <v>309</v>
      </c>
      <c r="E36" s="8">
        <f t="shared" si="4"/>
        <v>1160321.2943030917</v>
      </c>
      <c r="F36" s="1">
        <v>1258944.3108000001</v>
      </c>
      <c r="G36">
        <f t="shared" si="0"/>
        <v>98623.016496908385</v>
      </c>
      <c r="H36">
        <f t="shared" si="2"/>
        <v>7.833787058796754E-2</v>
      </c>
    </row>
    <row r="37" spans="1:8" ht="45.75" thickBot="1" x14ac:dyDescent="0.3">
      <c r="A37" s="9" t="s">
        <v>29</v>
      </c>
      <c r="B37" s="5">
        <v>2238.52351</v>
      </c>
      <c r="D37" s="1">
        <v>310</v>
      </c>
      <c r="E37" s="8">
        <f t="shared" si="4"/>
        <v>772634.15391488245</v>
      </c>
      <c r="F37" s="1">
        <v>668492.02590000001</v>
      </c>
      <c r="G37">
        <f t="shared" si="0"/>
        <v>-104142.12801488244</v>
      </c>
      <c r="H37">
        <f t="shared" si="2"/>
        <v>0.15578664214382282</v>
      </c>
    </row>
    <row r="38" spans="1:8" ht="45" x14ac:dyDescent="0.25">
      <c r="A38" s="9" t="s">
        <v>129</v>
      </c>
      <c r="B38" s="5">
        <v>15.755380000000001</v>
      </c>
      <c r="D38" s="1">
        <v>311</v>
      </c>
      <c r="E38" s="8">
        <f t="shared" si="4"/>
        <v>747863.91548761958</v>
      </c>
      <c r="F38" s="1">
        <v>1286160.9282</v>
      </c>
      <c r="G38">
        <f t="shared" si="0"/>
        <v>538297.01271238038</v>
      </c>
      <c r="H38">
        <f t="shared" si="2"/>
        <v>0.41853006175963881</v>
      </c>
    </row>
    <row r="39" spans="1:8" ht="45" x14ac:dyDescent="0.25">
      <c r="A39" s="9" t="s">
        <v>88</v>
      </c>
      <c r="B39" s="5">
        <v>1.1822900000000001</v>
      </c>
      <c r="D39" s="5"/>
      <c r="E39" s="5"/>
      <c r="F39" s="5"/>
    </row>
    <row r="40" spans="1:8" x14ac:dyDescent="0.25">
      <c r="A40" s="9" t="s">
        <v>142</v>
      </c>
      <c r="B40" s="6">
        <v>-280008</v>
      </c>
      <c r="D40" s="5"/>
      <c r="E40" s="6"/>
      <c r="F40" s="5"/>
      <c r="G40" t="s">
        <v>150</v>
      </c>
      <c r="H40">
        <f>SUM(H34:H38)/5</f>
        <v>0.22522521389855532</v>
      </c>
    </row>
    <row r="41" spans="1:8" x14ac:dyDescent="0.25">
      <c r="A41" s="9" t="s">
        <v>144</v>
      </c>
      <c r="B41" s="5">
        <v>454443</v>
      </c>
      <c r="D41" s="5"/>
      <c r="E41" s="5"/>
      <c r="F41" s="5"/>
    </row>
    <row r="42" spans="1:8" ht="30" x14ac:dyDescent="0.25">
      <c r="A42" s="9" t="s">
        <v>148</v>
      </c>
      <c r="B42" s="6">
        <v>-41714</v>
      </c>
      <c r="D42" s="5"/>
      <c r="E42" s="6"/>
      <c r="F42" s="5"/>
    </row>
    <row r="44" spans="1:8" ht="15.75" thickBot="1" x14ac:dyDescent="0.3">
      <c r="A44" s="11" t="s">
        <v>155</v>
      </c>
      <c r="D44" t="s">
        <v>157</v>
      </c>
      <c r="E44" t="s">
        <v>158</v>
      </c>
      <c r="F44" t="s">
        <v>159</v>
      </c>
      <c r="G44" t="s">
        <v>160</v>
      </c>
      <c r="H44" t="s">
        <v>161</v>
      </c>
    </row>
    <row r="45" spans="1:8" ht="30.75" thickBot="1" x14ac:dyDescent="0.3">
      <c r="A45" s="7" t="s">
        <v>151</v>
      </c>
      <c r="B45" s="8">
        <v>674593</v>
      </c>
      <c r="D45" s="1">
        <v>307</v>
      </c>
      <c r="E45" s="8">
        <f>$B$45+$B$46*(O2)+$B$47*(AC2)+$B$48*(AD2)+$B$49*(BV2)+$B$50*(BR2)+$B$51*(DP2)+$B$52*(DR2)+$B$53*(DU2)</f>
        <v>504995.87847940472</v>
      </c>
      <c r="F45" s="1">
        <v>358776.66480000003</v>
      </c>
      <c r="G45">
        <f t="shared" si="0"/>
        <v>-146219.2136794047</v>
      </c>
      <c r="H45">
        <f t="shared" si="2"/>
        <v>0.40754939778737997</v>
      </c>
    </row>
    <row r="46" spans="1:8" ht="30.75" thickBot="1" x14ac:dyDescent="0.3">
      <c r="A46" s="9" t="s">
        <v>14</v>
      </c>
      <c r="B46" s="6">
        <v>-8.7777700000000003</v>
      </c>
      <c r="D46" s="1">
        <v>308</v>
      </c>
      <c r="E46" s="8">
        <f t="shared" ref="E46:E49" si="5">$B$45+$B$46*(O3)+$B$47*(AC3)+$B$48*(AD3)+$B$49*(BV3)+$B$50*(BR3)+$B$51*(DP3)+$B$52*(DR3)+$B$53*(DU3)</f>
        <v>750532.31022569875</v>
      </c>
      <c r="F46" s="1">
        <v>819011.75399999996</v>
      </c>
      <c r="G46">
        <f t="shared" si="0"/>
        <v>68479.443774301209</v>
      </c>
      <c r="H46">
        <f t="shared" si="2"/>
        <v>8.3612284487801392E-2</v>
      </c>
    </row>
    <row r="47" spans="1:8" ht="60.75" thickBot="1" x14ac:dyDescent="0.3">
      <c r="A47" s="9" t="s">
        <v>28</v>
      </c>
      <c r="B47" s="6">
        <v>-28007</v>
      </c>
      <c r="D47" s="1">
        <v>309</v>
      </c>
      <c r="E47" s="8">
        <f t="shared" si="5"/>
        <v>1172653.675946021</v>
      </c>
      <c r="F47" s="1">
        <v>1258944.3108000001</v>
      </c>
      <c r="G47">
        <f t="shared" si="0"/>
        <v>86290.634853979107</v>
      </c>
      <c r="H47">
        <f t="shared" si="2"/>
        <v>6.8542058702457984E-2</v>
      </c>
    </row>
    <row r="48" spans="1:8" ht="45.75" thickBot="1" x14ac:dyDescent="0.3">
      <c r="A48" s="9" t="s">
        <v>29</v>
      </c>
      <c r="B48" s="5">
        <v>2625.9291600000001</v>
      </c>
      <c r="D48" s="1">
        <v>310</v>
      </c>
      <c r="E48" s="8">
        <f t="shared" si="5"/>
        <v>788062.06040035421</v>
      </c>
      <c r="F48" s="1">
        <v>668492.02590000001</v>
      </c>
      <c r="G48">
        <f t="shared" si="0"/>
        <v>-119570.0345003542</v>
      </c>
      <c r="H48">
        <f t="shared" si="2"/>
        <v>0.17886531157851199</v>
      </c>
    </row>
    <row r="49" spans="1:8" ht="45" x14ac:dyDescent="0.25">
      <c r="A49" s="9" t="s">
        <v>129</v>
      </c>
      <c r="B49" s="5">
        <v>15.679309999999999</v>
      </c>
      <c r="D49" s="1">
        <v>311</v>
      </c>
      <c r="E49" s="8">
        <f t="shared" si="5"/>
        <v>733601.22021739488</v>
      </c>
      <c r="F49" s="1">
        <v>1286160.9282</v>
      </c>
      <c r="G49">
        <f t="shared" si="0"/>
        <v>552559.70798260509</v>
      </c>
      <c r="H49">
        <f t="shared" si="2"/>
        <v>0.42961941687648686</v>
      </c>
    </row>
    <row r="50" spans="1:8" ht="45" x14ac:dyDescent="0.25">
      <c r="A50" s="9" t="s">
        <v>88</v>
      </c>
      <c r="B50" s="5">
        <v>1.16479</v>
      </c>
      <c r="D50" s="5"/>
      <c r="E50" s="5"/>
      <c r="F50" s="5"/>
    </row>
    <row r="51" spans="1:8" x14ac:dyDescent="0.25">
      <c r="A51" s="9" t="s">
        <v>142</v>
      </c>
      <c r="B51" s="6">
        <v>-274990</v>
      </c>
      <c r="D51" s="5"/>
      <c r="E51" s="6"/>
      <c r="F51" s="5"/>
      <c r="G51" t="s">
        <v>150</v>
      </c>
      <c r="H51">
        <f>SUM(H45:H49)/5</f>
        <v>0.23363769388652761</v>
      </c>
    </row>
    <row r="52" spans="1:8" x14ac:dyDescent="0.25">
      <c r="A52" s="9" t="s">
        <v>144</v>
      </c>
      <c r="B52" s="5">
        <v>456691</v>
      </c>
      <c r="D52" s="5"/>
      <c r="E52" s="5"/>
      <c r="F52" s="5"/>
    </row>
    <row r="53" spans="1:8" ht="30" x14ac:dyDescent="0.25">
      <c r="A53" s="9" t="s">
        <v>148</v>
      </c>
      <c r="B53" s="6">
        <v>-40552</v>
      </c>
      <c r="D53" s="5"/>
      <c r="E53" s="6"/>
      <c r="F53" s="5"/>
    </row>
    <row r="55" spans="1:8" ht="15.75" thickBot="1" x14ac:dyDescent="0.3">
      <c r="A55" s="11" t="s">
        <v>156</v>
      </c>
      <c r="D55" t="s">
        <v>157</v>
      </c>
      <c r="E55" t="s">
        <v>158</v>
      </c>
      <c r="F55" t="s">
        <v>159</v>
      </c>
      <c r="G55" t="s">
        <v>160</v>
      </c>
      <c r="H55" t="s">
        <v>161</v>
      </c>
    </row>
    <row r="56" spans="1:8" ht="30.75" thickBot="1" x14ac:dyDescent="0.3">
      <c r="A56" s="7" t="s">
        <v>151</v>
      </c>
      <c r="B56" s="8">
        <v>673778</v>
      </c>
      <c r="D56" s="1">
        <v>307</v>
      </c>
      <c r="E56" s="8">
        <f>$B$56+$B$57*(O2)+$B$58*(AD2)+$B$59*(BV2)+$B$60*(BR2)+$B$61*(EL2)+$B$62*(DP2)+$B$63*(DR2)+$B$64*(DU2)</f>
        <v>509967.00825897313</v>
      </c>
      <c r="F56" s="1">
        <v>358776.66480000003</v>
      </c>
      <c r="G56">
        <f t="shared" si="0"/>
        <v>-151190.3434589731</v>
      </c>
      <c r="H56">
        <f>ABS(G56/F56)</f>
        <v>0.4214051756773371</v>
      </c>
    </row>
    <row r="57" spans="1:8" ht="30.75" thickBot="1" x14ac:dyDescent="0.3">
      <c r="A57" s="9" t="s">
        <v>14</v>
      </c>
      <c r="B57" s="6">
        <v>-9.2691700000000008</v>
      </c>
      <c r="D57" s="1">
        <v>308</v>
      </c>
      <c r="E57" s="8">
        <f t="shared" ref="E57:E60" si="6">$B$56+$B$57*(O3)+$B$58*(AD3)+$B$59*(BV3)+$B$60*(BR3)+$B$61*(EL3)+$B$62*(DP3)+$B$63*(DR3)+$B$64*(DU3)</f>
        <v>751750.70046316402</v>
      </c>
      <c r="F57" s="1">
        <v>819011.75399999996</v>
      </c>
      <c r="G57">
        <f t="shared" si="0"/>
        <v>67261.053536835941</v>
      </c>
      <c r="H57">
        <f t="shared" si="2"/>
        <v>8.2124649870209246E-2</v>
      </c>
    </row>
    <row r="58" spans="1:8" ht="45.75" thickBot="1" x14ac:dyDescent="0.3">
      <c r="A58" s="9" t="s">
        <v>29</v>
      </c>
      <c r="B58" s="5">
        <v>2508.20183</v>
      </c>
      <c r="D58" s="1">
        <v>309</v>
      </c>
      <c r="E58" s="8">
        <f t="shared" si="6"/>
        <v>1170754.5320015042</v>
      </c>
      <c r="F58" s="1">
        <v>1258944.3108000001</v>
      </c>
      <c r="G58">
        <f t="shared" si="0"/>
        <v>88189.778798495885</v>
      </c>
      <c r="H58">
        <f t="shared" si="2"/>
        <v>7.0050579713454852E-2</v>
      </c>
    </row>
    <row r="59" spans="1:8" ht="45.75" thickBot="1" x14ac:dyDescent="0.3">
      <c r="A59" s="9" t="s">
        <v>129</v>
      </c>
      <c r="B59" s="5">
        <v>16.580760000000001</v>
      </c>
      <c r="D59" s="1">
        <v>310</v>
      </c>
      <c r="E59" s="8">
        <f t="shared" si="6"/>
        <v>788638.99051649089</v>
      </c>
      <c r="F59" s="1">
        <v>668492.02590000001</v>
      </c>
      <c r="G59">
        <f t="shared" si="0"/>
        <v>-120146.96461649088</v>
      </c>
      <c r="H59">
        <f t="shared" si="2"/>
        <v>0.17972834373713786</v>
      </c>
    </row>
    <row r="60" spans="1:8" ht="45" x14ac:dyDescent="0.25">
      <c r="A60" s="9" t="s">
        <v>88</v>
      </c>
      <c r="B60" s="5">
        <v>1.1967099999999999</v>
      </c>
      <c r="D60" s="1">
        <v>311</v>
      </c>
      <c r="E60" s="8">
        <f t="shared" si="6"/>
        <v>736742.44746263837</v>
      </c>
      <c r="F60" s="1">
        <v>1286160.9282</v>
      </c>
      <c r="G60">
        <f t="shared" si="0"/>
        <v>549418.48073736159</v>
      </c>
      <c r="H60">
        <f t="shared" si="2"/>
        <v>0.42717708856719849</v>
      </c>
    </row>
    <row r="61" spans="1:8" ht="60" x14ac:dyDescent="0.25">
      <c r="A61" s="9" t="s">
        <v>152</v>
      </c>
      <c r="B61" s="6">
        <v>-29429</v>
      </c>
      <c r="D61" s="5"/>
      <c r="E61" s="6"/>
      <c r="F61" s="5"/>
    </row>
    <row r="62" spans="1:8" x14ac:dyDescent="0.25">
      <c r="A62" s="9" t="s">
        <v>142</v>
      </c>
      <c r="B62" s="6">
        <v>-274874</v>
      </c>
      <c r="D62" s="5"/>
      <c r="E62" s="6"/>
      <c r="F62" s="5"/>
      <c r="G62" t="s">
        <v>150</v>
      </c>
      <c r="H62">
        <f>SUM(H56:H60)/5</f>
        <v>0.2360971675130675</v>
      </c>
    </row>
    <row r="63" spans="1:8" x14ac:dyDescent="0.25">
      <c r="A63" s="9" t="s">
        <v>144</v>
      </c>
      <c r="B63" s="5">
        <v>454646</v>
      </c>
      <c r="D63" s="5"/>
      <c r="E63" s="5"/>
      <c r="F63" s="5"/>
    </row>
    <row r="64" spans="1:8" ht="30" x14ac:dyDescent="0.25">
      <c r="A64" s="9" t="s">
        <v>148</v>
      </c>
      <c r="B64" s="6">
        <v>-41477</v>
      </c>
      <c r="D64" s="5"/>
      <c r="E64" s="6"/>
      <c r="F64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Hampton</dc:creator>
  <dc:description/>
  <cp:lastModifiedBy>Hallgren, William</cp:lastModifiedBy>
  <dcterms:created xsi:type="dcterms:W3CDTF">2018-01-11T00:22:30Z</dcterms:created>
  <dcterms:modified xsi:type="dcterms:W3CDTF">2021-04-07T18:38:39Z</dcterms:modified>
</cp:coreProperties>
</file>