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C:\Users\shaio\Downloads\"/>
    </mc:Choice>
  </mc:AlternateContent>
  <xr:revisionPtr revIDLastSave="0" documentId="13_ncr:1_{8EFF339E-602F-4C83-919F-4760C2303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Drone Electrica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4" l="1"/>
  <c r="P22" i="4"/>
  <c r="P14" i="4"/>
  <c r="P15" i="4"/>
  <c r="P16" i="4"/>
  <c r="P17" i="4"/>
  <c r="P18" i="4"/>
  <c r="P19" i="4"/>
  <c r="P20" i="4"/>
  <c r="P13" i="4"/>
  <c r="P31" i="4" s="1"/>
  <c r="O13" i="4"/>
  <c r="O14" i="4"/>
  <c r="O15" i="4"/>
  <c r="O16" i="4"/>
  <c r="O17" i="4"/>
  <c r="O18" i="4"/>
  <c r="O19" i="4"/>
  <c r="O20" i="4"/>
  <c r="O24" i="4"/>
  <c r="O25" i="4"/>
  <c r="O27" i="4"/>
  <c r="O12" i="4"/>
  <c r="O31" i="4"/>
  <c r="Q31" i="4" s="1"/>
  <c r="N4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<sst xmlns="http://schemas.openxmlformats.org/spreadsheetml/2006/main" count="188" uniqueCount="164">
  <si>
    <t>2026 Parts List for G.N.C Electrical Side</t>
  </si>
  <si>
    <t>Category</t>
  </si>
  <si>
    <t>Name</t>
  </si>
  <si>
    <t>Cost</t>
  </si>
  <si>
    <t>Link</t>
  </si>
  <si>
    <t>Voltage</t>
  </si>
  <si>
    <t xml:space="preserve">Current Cont. </t>
  </si>
  <si>
    <t>Current Burst</t>
  </si>
  <si>
    <t>Total Power (Watts)</t>
  </si>
  <si>
    <t>Gauge Wire</t>
  </si>
  <si>
    <t>Dimensions</t>
  </si>
  <si>
    <t>Count</t>
  </si>
  <si>
    <t>Weight (per unit in  grams)</t>
  </si>
  <si>
    <t>Total Weight (g)</t>
  </si>
  <si>
    <t>Total Power (W)</t>
  </si>
  <si>
    <t>Note</t>
  </si>
  <si>
    <t>Additional Links</t>
  </si>
  <si>
    <t>PDB</t>
  </si>
  <si>
    <t>SmartAP PDB</t>
  </si>
  <si>
    <t>skydrone</t>
  </si>
  <si>
    <t xml:space="preserve">60V </t>
  </si>
  <si>
    <t>400A</t>
  </si>
  <si>
    <t>5V  5A 12V 5A</t>
  </si>
  <si>
    <t>65x65x14mm</t>
  </si>
  <si>
    <t xml:space="preserve">px4 doc         </t>
  </si>
  <si>
    <t>Bus Bar</t>
  </si>
  <si>
    <t>DC Powerstrip with populated XT60</t>
  </si>
  <si>
    <t xml:space="preserve">jag35 </t>
  </si>
  <si>
    <t>6S</t>
  </si>
  <si>
    <t>160A</t>
  </si>
  <si>
    <t>11 x 2.25 inch                   280 x 32mm</t>
  </si>
  <si>
    <t>Weight is including the presoldered connectors</t>
  </si>
  <si>
    <t>tape</t>
  </si>
  <si>
    <t>Legend</t>
  </si>
  <si>
    <t>DuPont 2.54mm</t>
  </si>
  <si>
    <t>jst.gh 1.25mm</t>
  </si>
  <si>
    <t>PB.1.25mm</t>
  </si>
  <si>
    <t>Molex Clikmate 6 pin (Pixhawk POWER port)</t>
  </si>
  <si>
    <t>Anti Spark Switch</t>
  </si>
  <si>
    <t>Anti-Spark Switch 200A</t>
  </si>
  <si>
    <t>amazon</t>
  </si>
  <si>
    <t>60V</t>
  </si>
  <si>
    <t>200A</t>
  </si>
  <si>
    <t>1200A theoretical  280AMAX</t>
  </si>
  <si>
    <t>1.46 x 0.63 x 2.83 inches</t>
  </si>
  <si>
    <t>ESC</t>
  </si>
  <si>
    <t>AMPX 60A (5-14S) Drone BLDC ESC</t>
  </si>
  <si>
    <t>MAD</t>
  </si>
  <si>
    <t>60A</t>
  </si>
  <si>
    <t>72A</t>
  </si>
  <si>
    <t>71 x 31.44  x 15.88mm</t>
  </si>
  <si>
    <t>Priority</t>
  </si>
  <si>
    <t xml:space="preserve">From </t>
  </si>
  <si>
    <t>To</t>
  </si>
  <si>
    <t>Connector 1</t>
  </si>
  <si>
    <t>Connector 2</t>
  </si>
  <si>
    <t>Wire Gauge</t>
  </si>
  <si>
    <t>Purpose</t>
  </si>
  <si>
    <t>Pixhawk Connection</t>
  </si>
  <si>
    <t>PDB Connection</t>
  </si>
  <si>
    <t>Motors</t>
  </si>
  <si>
    <t>5015 IPE V3.0 320KV</t>
  </si>
  <si>
    <t>15A</t>
  </si>
  <si>
    <t xml:space="preserve"> 320KV MOTORS</t>
  </si>
  <si>
    <t>prop</t>
  </si>
  <si>
    <t>F.C</t>
  </si>
  <si>
    <t>Pixhawk Cube Orange</t>
  </si>
  <si>
    <t>https://docs.px4.io/main/en/flight_controller/cubepilot_cube_orange</t>
  </si>
  <si>
    <t>4.1-5.7V</t>
  </si>
  <si>
    <t>2.5A</t>
  </si>
  <si>
    <t>Pixhawk(CAN1)</t>
  </si>
  <si>
    <t>GPS</t>
  </si>
  <si>
    <t>jst.gh 4pin</t>
  </si>
  <si>
    <t>CAN1</t>
  </si>
  <si>
    <t>Jetson C.C</t>
  </si>
  <si>
    <t>Jetson Orin Nano Super</t>
  </si>
  <si>
    <t>orin SUPERRR</t>
  </si>
  <si>
    <t>5V</t>
  </si>
  <si>
    <t>12V</t>
  </si>
  <si>
    <t>Pixhawk (TELEM1)</t>
  </si>
  <si>
    <t>RFD900x(Telem)</t>
  </si>
  <si>
    <t>jstgh 6 pin</t>
  </si>
  <si>
    <t>Dupont 6p</t>
  </si>
  <si>
    <t>28, thicker for power/gnd</t>
  </si>
  <si>
    <t>Telemetry</t>
  </si>
  <si>
    <t>TELEM1</t>
  </si>
  <si>
    <t xml:space="preserve">5V from PDB </t>
  </si>
  <si>
    <t>LiDAR</t>
  </si>
  <si>
    <t>Unitree L1</t>
  </si>
  <si>
    <t>unitree</t>
  </si>
  <si>
    <t>Pixhawk (MAIN RAIL / CAN2)</t>
  </si>
  <si>
    <t>jst.gh 4p</t>
  </si>
  <si>
    <t xml:space="preserve">DuPont </t>
  </si>
  <si>
    <t>26/28</t>
  </si>
  <si>
    <t>Throttle/ CAN</t>
  </si>
  <si>
    <t>MAIN RAIL / CAN2</t>
  </si>
  <si>
    <t>Gimbal Camera</t>
  </si>
  <si>
    <t xml:space="preserve">Siyi ZR30 Gimbal </t>
  </si>
  <si>
    <t>SIYI</t>
  </si>
  <si>
    <t>Pixhawk (TELEM2)</t>
  </si>
  <si>
    <t>Jetson</t>
  </si>
  <si>
    <t>jst.gh 6p</t>
  </si>
  <si>
    <t xml:space="preserve">USB </t>
  </si>
  <si>
    <t>UART USB to TTL</t>
  </si>
  <si>
    <t>TELEM2</t>
  </si>
  <si>
    <t xml:space="preserve">RFD900X </t>
  </si>
  <si>
    <t>RFD900x</t>
  </si>
  <si>
    <t>800mA</t>
  </si>
  <si>
    <t>1A</t>
  </si>
  <si>
    <t>Weight is including the two long antennas</t>
  </si>
  <si>
    <t>Gimbal</t>
  </si>
  <si>
    <t>ethernet</t>
  </si>
  <si>
    <t>jst.gh 9p</t>
  </si>
  <si>
    <t>Ethernet Cable</t>
  </si>
  <si>
    <t>Ethernet</t>
  </si>
  <si>
    <t>R.C Receiver</t>
  </si>
  <si>
    <t xml:space="preserve">Archer SR10+ </t>
  </si>
  <si>
    <t>frsky</t>
  </si>
  <si>
    <t>&lt;100mA</t>
  </si>
  <si>
    <t>100mA</t>
  </si>
  <si>
    <t>PDB (VIN)</t>
  </si>
  <si>
    <t>Barrel Jack</t>
  </si>
  <si>
    <t>Jetson Power</t>
  </si>
  <si>
    <t xml:space="preserve">Vin </t>
  </si>
  <si>
    <t>Here3+ GPS</t>
  </si>
  <si>
    <t>cubepilot</t>
  </si>
  <si>
    <t>150mA</t>
  </si>
  <si>
    <t>200mA</t>
  </si>
  <si>
    <t>PDB (12V)</t>
  </si>
  <si>
    <t>Dupont</t>
  </si>
  <si>
    <t>pb 1.25  4pin</t>
  </si>
  <si>
    <t>Gimbal Power</t>
  </si>
  <si>
    <t xml:space="preserve">Payload </t>
  </si>
  <si>
    <t>MG90 Servos</t>
  </si>
  <si>
    <t>500mA</t>
  </si>
  <si>
    <t>Servo Board</t>
  </si>
  <si>
    <t>XT30</t>
  </si>
  <si>
    <t>Payload Power</t>
  </si>
  <si>
    <t>AUX RAIL</t>
  </si>
  <si>
    <t>Payload Electronics</t>
  </si>
  <si>
    <t>250mA</t>
  </si>
  <si>
    <t>Not included in Final Power Consumption</t>
  </si>
  <si>
    <t>PDB(1.25 connector)</t>
  </si>
  <si>
    <t>Pixhawk</t>
  </si>
  <si>
    <t>PB 1.25 6pin</t>
  </si>
  <si>
    <t>Clikmate 6p</t>
  </si>
  <si>
    <t>Pixhawk Power</t>
  </si>
  <si>
    <t>POWER1</t>
  </si>
  <si>
    <t>PB 1.25 connector</t>
  </si>
  <si>
    <t>Connectors</t>
  </si>
  <si>
    <t>XT60</t>
  </si>
  <si>
    <t xml:space="preserve"> 9 on bus bar, 18 for batteries to BB extensions, 6 for motors</t>
  </si>
  <si>
    <t xml:space="preserve">MT60 </t>
  </si>
  <si>
    <t xml:space="preserve">2 MT per motor </t>
  </si>
  <si>
    <t xml:space="preserve">Battery </t>
  </si>
  <si>
    <t>Battery Pack</t>
  </si>
  <si>
    <t>Molicel</t>
  </si>
  <si>
    <t>470g +- 5 g,      12S batteries weigh ~480g weight includes shrink wrap, wire and XT 60 connector</t>
  </si>
  <si>
    <t>Propellors</t>
  </si>
  <si>
    <t>Payload Battery</t>
  </si>
  <si>
    <t>LiHV 1S 450mah 3.8V 80C LiPo</t>
  </si>
  <si>
    <t>Hobby King</t>
  </si>
  <si>
    <t>TOTALS</t>
  </si>
  <si>
    <t>8 pair xt30 16awg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</si>
</sst>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3A3939"/>
      <name val="Montserrat"/>
    </font>
    <font>
      <sz val="11"/>
      <color rgb="FF000000"/>
      <name val="Aptos Narrow"/>
      <family val="2"/>
      <scheme val="minor"/>
    </font>
    <font>
      <sz val="10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1" fillId="0" borderId="1" xfId="1" applyBorder="1" applyAlignment="1">
      <alignment wrapText="1"/>
    </xf>
    <xf numFmtId="0" fontId="0" fillId="0" borderId="3" xfId="0" applyBorder="1"/>
    <xf numFmtId="0" fontId="1" fillId="0" borderId="0" xfId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/>
    <xf numFmtId="0" fontId="1" fillId="0" borderId="1" xfId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1" applyBorder="1"/>
    <xf numFmtId="0" fontId="0" fillId="0" borderId="2" xfId="0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/>
    <xf numFmtId="164" fontId="0" fillId="3" borderId="1" xfId="0" applyNumberFormat="1" applyFill="1" applyBorder="1"/>
    <xf numFmtId="0" fontId="0" fillId="0" borderId="1" xfId="0" applyBorder="1" applyAlignment="1">
      <alignment horizontal="left" vertical="center"/>
    </xf>
    <xf numFmtId="0" fontId="1" fillId="0" borderId="1" xfId="1" applyBorder="1" applyAlignment="1"/>
    <xf numFmtId="0" fontId="3" fillId="0" borderId="1" xfId="1" applyFont="1" applyBorder="1"/>
    <xf numFmtId="0" fontId="5" fillId="0" borderId="1" xfId="1" applyFont="1" applyBorder="1" applyAlignment="1">
      <alignment wrapText="1"/>
    </xf>
    <xf numFmtId="0" fontId="1" fillId="0" borderId="0" xfId="1" applyBorder="1" applyAlignment="1">
      <alignment readingOrder="1"/>
    </xf>
    <xf numFmtId="8" fontId="0" fillId="0" borderId="1" xfId="0" applyNumberFormat="1" applyBorder="1"/>
    <xf numFmtId="0" fontId="1" fillId="0" borderId="1" xfId="1" applyFill="1" applyBorder="1"/>
    <xf numFmtId="0" fontId="1" fillId="0" borderId="1" xfId="1" applyBorder="1" applyAlignment="1">
      <alignment vertical="center"/>
    </xf>
    <xf numFmtId="0" fontId="4" fillId="5" borderId="1" xfId="0" applyFont="1" applyFill="1" applyBorder="1" applyAlignment="1">
      <alignment wrapText="1"/>
    </xf>
    <xf numFmtId="0" fontId="1" fillId="0" borderId="3" xfId="1" applyBorder="1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1" applyFill="1" applyBorder="1"/>
    <xf numFmtId="164" fontId="0" fillId="6" borderId="1" xfId="0" applyNumberFormat="1" applyFill="1" applyBorder="1"/>
    <xf numFmtId="0" fontId="5" fillId="6" borderId="1" xfId="1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1" fillId="6" borderId="1" xfId="1" applyFill="1" applyBorder="1" applyAlignment="1"/>
    <xf numFmtId="0" fontId="1" fillId="0" borderId="0" xfId="1" applyAlignment="1">
      <alignment wrapText="1"/>
    </xf>
    <xf numFmtId="0" fontId="6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Flipsky-Antispark-Electric-Skateboard-Scooter/dp/B0C7GX5JJT/ref=pd_sbs_d_sccl_2_3/134-7308299-5801607?pd_rd_w=Prkdn&amp;content-id=amzn1.sym.2cd14f8d-eb5c-4042-b934-4a05eafd2874&amp;pf_rd_p=2cd14f8d-eb5c-4042-b934-4a05eafd2874&amp;pf_rd_r=MY3JNAKQTHGXHZEF3RAK&amp;pd_rd_wg=Jd4B3&amp;pd_rd_r=396eee20-40b4-4ecc-bc3a-380f118b164b&amp;pd_rd_i=B0C7GX5JJT&amp;psc=1" TargetMode="External"/><Relationship Id="rId13" Type="http://schemas.openxmlformats.org/officeDocument/2006/relationships/hyperlink" Target="https://www.frsky-rc.com/product/archer-plus-sr10/" TargetMode="External"/><Relationship Id="rId18" Type="http://schemas.openxmlformats.org/officeDocument/2006/relationships/hyperlink" Target="https://www.digikey.com/en/products/filter/jumper-wire/640" TargetMode="External"/><Relationship Id="rId3" Type="http://schemas.openxmlformats.org/officeDocument/2006/relationships/hyperlink" Target="https://docs.px4.io/main/en/power_module/sky-drones_smartap-pdb" TargetMode="External"/><Relationship Id="rId21" Type="http://schemas.openxmlformats.org/officeDocument/2006/relationships/hyperlink" Target="https://www.madcomponentsusa.com/20-2x6-6-inch-fluxer-pro-glossy-carbon-fiber-folding-propeller.html" TargetMode="External"/><Relationship Id="rId7" Type="http://schemas.openxmlformats.org/officeDocument/2006/relationships/hyperlink" Target="https://sunnyskyusa.com/products/eolo-cn17-6-2-prop?variant=15908807704670&amp;country=US&#164;cy=USD&amp;utm_medium=product_sync&amp;utm_source=google&amp;utm_content=sag_organic&amp;utm_campaign=sag_organic&amp;utm_campaign=gs-2019-01-29&amp;utm_source=google&amp;utm_medium=smart_campaign&amp;gad_source=1&amp;gad_campaignid=17508895674&amp;gbraid=0AAAAAC7XoGuhroe_Mdy8HPSSP1kiBWraf&amp;gclid=CjwKCAiA8bvIBhBJEiwAu5ayrGG_xwWoBWr2WFN-FmzWiCVmShSx6GWI9ZnxRODKXZGxFGL2u6lj5hoCzVcQAvD_BwE" TargetMode="External"/><Relationship Id="rId12" Type="http://schemas.openxmlformats.org/officeDocument/2006/relationships/hyperlink" Target="https://shop.unitree.com/products/unitree-4d-lidar-l1?variant=44806258589929" TargetMode="External"/><Relationship Id="rId17" Type="http://schemas.openxmlformats.org/officeDocument/2006/relationships/hyperlink" Target="https://www.digikey.com/en/ptm/j/jst-sales-america/ghghd-series-1-25mm-wire-to-board-connectors" TargetMode="External"/><Relationship Id="rId2" Type="http://schemas.openxmlformats.org/officeDocument/2006/relationships/hyperlink" Target="https://jag35.com/products/dc-pcb-powerstrip-populated?variant=32110720483443" TargetMode="External"/><Relationship Id="rId16" Type="http://schemas.openxmlformats.org/officeDocument/2006/relationships/hyperlink" Target="https://www.amazon.com/Pairs-Female-Connector-Silicone-Battery/dp/B07C5KJX24/ref=sr_1_6?crid=2H3LB8TNJVIJI&amp;dib=eyJ2IjoiMSJ9.Ca_PNT51wVTGyEBXBEfWEQSkcQNccrOWvUAegIfRRDxUnhuUQpt5befNJ_TFXbjCpbtlUnc2l5wnW78l9wKfry0g4OCO5fPGRE2PcVOpQ2aMVEuDlDZ1iVua4sJSr97TdvzPkp8nmvVc85szNcV-Y4zDB2dy7nG1DQrHDv9gXMYoi6_mXbvKnys6E-l4GPPz9LdvJ_-vQltwjwyGdf_sf8ZEIwmPX9GbfV2uMApA4gRo3Pd3Wnc6VUHMKwDebRT6J7zwqB7nn_10udXRi0aB69h8CF6bJ8Mc0-R-G1_dLbQ.PiJq5pI7KBNM168eMxIncgQwTBPeCOkOcIV9hLvuX10&amp;dib_tag=se&amp;keywords=xt30+16awg&amp;qid=1770752141&amp;sprefix=xt30+1awg%2Caps%2C173&amp;sr=8-6" TargetMode="External"/><Relationship Id="rId20" Type="http://schemas.openxmlformats.org/officeDocument/2006/relationships/hyperlink" Target="https://www.digikey.com/en/products/detail/molex/0151350602/6833483?gclsrc=aw.ds&amp;gad_source=1&amp;gad_campaignid=20232005509&amp;gclid=Cj0KCQjwgr_NBhDFARIsAHiUWr7KYp5eLPyH9FO33M3UdeJsESV27hGx1bAU2o8WfLVcX6vm_7fbD34aAtOGEALw_wcB" TargetMode="External"/><Relationship Id="rId1" Type="http://schemas.openxmlformats.org/officeDocument/2006/relationships/hyperlink" Target="https://sky-drones.com/power/smartap-pdb.html" TargetMode="External"/><Relationship Id="rId6" Type="http://schemas.openxmlformats.org/officeDocument/2006/relationships/hyperlink" Target="https://mad-motor.com/products/mad-components-5015-ipe-v3?VariantsId=10472" TargetMode="External"/><Relationship Id="rId11" Type="http://schemas.openxmlformats.org/officeDocument/2006/relationships/hyperlink" Target="https://shop.siyi.biz/products/zr30-4k-8mp-ultra-hd-180x-hybrid-30x-optical-gimbal-camera" TargetMode="External"/><Relationship Id="rId5" Type="http://schemas.openxmlformats.org/officeDocument/2006/relationships/hyperlink" Target="https://mad-motor.com/products/mad-ampx-esc-60a-5-14s-wbox?VariantsId=11210" TargetMode="External"/><Relationship Id="rId15" Type="http://schemas.openxmlformats.org/officeDocument/2006/relationships/hyperlink" Target="https://18650battery.com/products/molicel-p45b-21700-4500mah-45a-battery?variant=48752350200118&amp;country=US&#164;cy=USD&amp;utm_medium=product_sync&amp;utm_source=google&amp;utm_content=sag_organic&amp;utm_campaign=sag_organic&amp;srsltid=AfmBOorWQg1rFfQStwcRZfjoIl57htXpHnpQJm3T0IaIKPIRwJco28T1rFA" TargetMode="External"/><Relationship Id="rId10" Type="http://schemas.openxmlformats.org/officeDocument/2006/relationships/hyperlink" Target="https://docs.px4.io/main/en/flight_controller/cubepilot_cube_orange" TargetMode="External"/><Relationship Id="rId19" Type="http://schemas.openxmlformats.org/officeDocument/2006/relationships/hyperlink" Target="https://www.molex.com/en-us/products/connectors/wire-to-board-connectors/picoblade-connectors" TargetMode="External"/><Relationship Id="rId4" Type="http://schemas.openxmlformats.org/officeDocument/2006/relationships/hyperlink" Target="https://www.amazon.com/gp/product/B07B63NDDY/ref=as_li_ss_tl?smid=ALM0AUUTE78RO&amp;psc=1&amp;linkCode=sl1&amp;tag=jag35com05-20&amp;linkId=ee39c307e47009dd920857118612e69a&amp;language=en_US" TargetMode="External"/><Relationship Id="rId9" Type="http://schemas.openxmlformats.org/officeDocument/2006/relationships/hyperlink" Target="https://ardupilot.org/copter/docs/common-rfd900.html" TargetMode="External"/><Relationship Id="rId14" Type="http://schemas.openxmlformats.org/officeDocument/2006/relationships/hyperlink" Target="https://docs.cubepilot.org/user-guides/here-3/here-3-manual" TargetMode="External"/><Relationship Id="rId22" Type="http://schemas.openxmlformats.org/officeDocument/2006/relationships/hyperlink" Target="https://hobbyking.com/en_us/450mah-1s-ph-2-0-70c-lihv-pack-of-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1B0B-F069-489F-82C4-217D7A1B2531}">
  <sheetPr>
    <pageSetUpPr fitToPage="1"/>
  </sheetPr>
  <dimension ref="C4:AS47"/>
  <sheetViews>
    <sheetView tabSelected="1" zoomScaleNormal="100" workbookViewId="0">
      <selection activeCell="F34" sqref="F34"/>
    </sheetView>
  </sheetViews>
  <sheetFormatPr defaultRowHeight="15" customHeight="1" x14ac:dyDescent="0.3"/>
  <cols>
    <col min="3" max="3" width="24.109375" customWidth="1"/>
    <col min="4" max="4" width="31.88671875" bestFit="1" customWidth="1"/>
    <col min="6" max="6" width="13.109375" customWidth="1"/>
    <col min="8" max="8" width="13.33203125" bestFit="1" customWidth="1"/>
    <col min="9" max="9" width="12.5546875" bestFit="1" customWidth="1"/>
    <col min="10" max="10" width="18.109375" bestFit="1" customWidth="1"/>
    <col min="11" max="11" width="11" bestFit="1" customWidth="1"/>
    <col min="12" max="13" width="19" customWidth="1"/>
    <col min="14" max="14" width="23.88671875" bestFit="1" customWidth="1"/>
    <col min="15" max="15" width="14.5546875" bestFit="1" customWidth="1"/>
    <col min="16" max="16" width="14.5546875" customWidth="1"/>
    <col min="17" max="17" width="48.5546875" customWidth="1"/>
    <col min="18" max="18" width="14.88671875" bestFit="1" customWidth="1"/>
    <col min="22" max="22" width="24.88671875" customWidth="1"/>
    <col min="23" max="23" width="11.44140625" bestFit="1" customWidth="1"/>
    <col min="24" max="24" width="15.33203125" bestFit="1" customWidth="1"/>
    <col min="25" max="25" width="13.5546875" bestFit="1" customWidth="1"/>
    <col min="26" max="26" width="11" bestFit="1" customWidth="1"/>
    <col min="27" max="27" width="15.33203125" bestFit="1" customWidth="1"/>
    <col min="28" max="28" width="18.6640625" bestFit="1" customWidth="1"/>
    <col min="29" max="29" width="15.33203125" bestFit="1" customWidth="1"/>
  </cols>
  <sheetData>
    <row r="4" spans="3:45" ht="15" customHeight="1" x14ac:dyDescent="0.3">
      <c r="N4">
        <f>SUM(O9,O10,O11,O14,O15,O16,O17,O18,O19,O20,O24,O25)</f>
        <v>1658</v>
      </c>
    </row>
    <row r="7" spans="3:45" ht="14.4" x14ac:dyDescent="0.3">
      <c r="C7" s="43" t="s">
        <v>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3:45" ht="14.4" x14ac:dyDescent="0.3">
      <c r="C8" s="12" t="s">
        <v>1</v>
      </c>
      <c r="D8" s="12" t="s">
        <v>2</v>
      </c>
      <c r="E8" s="12" t="s">
        <v>3</v>
      </c>
      <c r="F8" s="13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4" t="s">
        <v>9</v>
      </c>
      <c r="L8" s="15" t="s">
        <v>10</v>
      </c>
      <c r="M8" s="15" t="s">
        <v>11</v>
      </c>
      <c r="N8" s="14" t="s">
        <v>12</v>
      </c>
      <c r="O8" s="14" t="s">
        <v>13</v>
      </c>
      <c r="P8" s="14" t="s">
        <v>14</v>
      </c>
      <c r="Q8" s="14" t="s">
        <v>15</v>
      </c>
      <c r="R8" s="14" t="s">
        <v>16</v>
      </c>
    </row>
    <row r="9" spans="3:45" ht="14.4" x14ac:dyDescent="0.3">
      <c r="C9" s="17" t="s">
        <v>17</v>
      </c>
      <c r="D9" s="25" t="s">
        <v>18</v>
      </c>
      <c r="E9" s="7">
        <v>90</v>
      </c>
      <c r="F9" s="23" t="s">
        <v>19</v>
      </c>
      <c r="G9" s="16" t="s">
        <v>20</v>
      </c>
      <c r="H9" s="2"/>
      <c r="I9" s="5" t="s">
        <v>21</v>
      </c>
      <c r="J9" s="1"/>
      <c r="K9" s="1" t="s">
        <v>22</v>
      </c>
      <c r="L9" s="9" t="s">
        <v>23</v>
      </c>
      <c r="M9" s="27">
        <v>1</v>
      </c>
      <c r="N9" s="1">
        <v>16</v>
      </c>
      <c r="O9" s="1">
        <v>16</v>
      </c>
      <c r="P9" s="1"/>
      <c r="Q9" s="18"/>
      <c r="R9" s="18" t="s">
        <v>24</v>
      </c>
      <c r="S9" s="26"/>
      <c r="T9" s="18"/>
      <c r="AG9" s="44" t="e" vm="1">
        <v>#VALUE!</v>
      </c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</row>
    <row r="10" spans="3:45" ht="43.2" x14ac:dyDescent="0.3">
      <c r="C10" s="17" t="s">
        <v>25</v>
      </c>
      <c r="D10" s="1" t="s">
        <v>26</v>
      </c>
      <c r="E10" s="7">
        <v>52</v>
      </c>
      <c r="F10" s="2" t="s">
        <v>27</v>
      </c>
      <c r="G10" s="1" t="s">
        <v>28</v>
      </c>
      <c r="H10" s="1" t="s">
        <v>29</v>
      </c>
      <c r="I10" s="1"/>
      <c r="J10" s="1"/>
      <c r="K10" s="9"/>
      <c r="L10" s="9" t="s">
        <v>30</v>
      </c>
      <c r="M10" s="28">
        <v>1</v>
      </c>
      <c r="N10" s="19">
        <v>93</v>
      </c>
      <c r="O10" s="19">
        <v>94</v>
      </c>
      <c r="P10" s="19"/>
      <c r="Q10" s="20" t="s">
        <v>31</v>
      </c>
      <c r="R10" s="10" t="s">
        <v>32</v>
      </c>
      <c r="W10" t="s">
        <v>33</v>
      </c>
      <c r="X10" s="4" t="s">
        <v>34</v>
      </c>
      <c r="Y10" s="4" t="s">
        <v>35</v>
      </c>
      <c r="Z10" s="4" t="s">
        <v>36</v>
      </c>
      <c r="AA10" s="41" t="s">
        <v>37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</row>
    <row r="11" spans="3:45" ht="43.2" x14ac:dyDescent="0.3">
      <c r="C11" s="17" t="s">
        <v>38</v>
      </c>
      <c r="D11" s="1" t="s">
        <v>39</v>
      </c>
      <c r="E11" s="7">
        <v>32.99</v>
      </c>
      <c r="F11" s="24" t="s">
        <v>40</v>
      </c>
      <c r="G11" s="16" t="s">
        <v>41</v>
      </c>
      <c r="H11" s="20" t="s">
        <v>42</v>
      </c>
      <c r="I11" s="5" t="s">
        <v>43</v>
      </c>
      <c r="J11" s="5"/>
      <c r="K11" s="1">
        <v>8</v>
      </c>
      <c r="L11" s="9" t="s">
        <v>44</v>
      </c>
      <c r="M11" s="28">
        <v>1</v>
      </c>
      <c r="N11" s="1">
        <v>120</v>
      </c>
      <c r="O11" s="19">
        <v>120</v>
      </c>
      <c r="P11" s="19"/>
      <c r="Q11" s="6"/>
      <c r="R11" s="18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</row>
    <row r="12" spans="3:45" ht="14.4" x14ac:dyDescent="0.3">
      <c r="C12" s="17" t="s">
        <v>45</v>
      </c>
      <c r="D12" s="1" t="s">
        <v>46</v>
      </c>
      <c r="E12" s="7">
        <v>99</v>
      </c>
      <c r="F12" s="10" t="s">
        <v>47</v>
      </c>
      <c r="G12" s="16" t="s">
        <v>28</v>
      </c>
      <c r="H12" s="20" t="s">
        <v>48</v>
      </c>
      <c r="I12" s="5" t="s">
        <v>49</v>
      </c>
      <c r="J12" s="1"/>
      <c r="K12" s="1">
        <v>14</v>
      </c>
      <c r="L12" s="9" t="s">
        <v>50</v>
      </c>
      <c r="M12" s="28">
        <v>6</v>
      </c>
      <c r="N12" s="1">
        <v>111</v>
      </c>
      <c r="O12" s="1">
        <f>PRODUCT(M12,N12)</f>
        <v>666</v>
      </c>
      <c r="P12" s="1"/>
      <c r="Q12" s="6"/>
      <c r="R12" s="18"/>
      <c r="U12" s="1" t="s">
        <v>51</v>
      </c>
      <c r="V12" s="3" t="s">
        <v>52</v>
      </c>
      <c r="W12" s="1" t="s">
        <v>53</v>
      </c>
      <c r="X12" s="1" t="s">
        <v>54</v>
      </c>
      <c r="Y12" s="1" t="s">
        <v>55</v>
      </c>
      <c r="Z12" s="1" t="s">
        <v>56</v>
      </c>
      <c r="AA12" s="1" t="s">
        <v>57</v>
      </c>
      <c r="AB12" s="11" t="s">
        <v>58</v>
      </c>
      <c r="AC12" s="1" t="s">
        <v>59</v>
      </c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</row>
    <row r="13" spans="3:45" ht="14.4" x14ac:dyDescent="0.3">
      <c r="C13" s="17" t="s">
        <v>60</v>
      </c>
      <c r="D13" s="1" t="s">
        <v>61</v>
      </c>
      <c r="E13" s="7">
        <v>108</v>
      </c>
      <c r="F13" s="10" t="s">
        <v>47</v>
      </c>
      <c r="G13" s="16" t="s">
        <v>28</v>
      </c>
      <c r="H13" s="20" t="s">
        <v>62</v>
      </c>
      <c r="I13" s="5">
        <v>37.33</v>
      </c>
      <c r="J13" s="1">
        <v>729.4</v>
      </c>
      <c r="K13" s="9"/>
      <c r="L13" s="1"/>
      <c r="M13" s="29">
        <v>6</v>
      </c>
      <c r="N13" s="1">
        <v>220</v>
      </c>
      <c r="O13" s="1">
        <f>PRODUCT(M13,N13)</f>
        <v>1320</v>
      </c>
      <c r="P13" s="1">
        <f>PRODUCT(M13,J13)</f>
        <v>4376.3999999999996</v>
      </c>
      <c r="Q13" s="6" t="s">
        <v>63</v>
      </c>
      <c r="R13" s="8" t="s">
        <v>64</v>
      </c>
      <c r="U13" s="1"/>
      <c r="V13" s="3"/>
      <c r="W13" s="1"/>
      <c r="X13" s="1"/>
      <c r="Y13" s="1"/>
      <c r="Z13" s="1"/>
      <c r="AA13" s="1"/>
      <c r="AB13" s="11"/>
      <c r="AC13" s="1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</row>
    <row r="14" spans="3:45" ht="14.4" x14ac:dyDescent="0.3">
      <c r="C14" s="17" t="s">
        <v>65</v>
      </c>
      <c r="D14" s="17" t="s">
        <v>66</v>
      </c>
      <c r="E14" s="22"/>
      <c r="F14" s="10" t="s">
        <v>67</v>
      </c>
      <c r="G14" s="16" t="s">
        <v>68</v>
      </c>
      <c r="H14" s="20"/>
      <c r="I14" s="5" t="s">
        <v>69</v>
      </c>
      <c r="J14" s="5">
        <v>14</v>
      </c>
      <c r="K14" s="1"/>
      <c r="L14" s="9"/>
      <c r="M14" s="28">
        <v>1</v>
      </c>
      <c r="N14" s="1">
        <v>75</v>
      </c>
      <c r="O14" s="1">
        <f t="shared" ref="O14:O27" si="0">PRODUCT(M14,N14)</f>
        <v>75</v>
      </c>
      <c r="P14" s="1">
        <f t="shared" ref="P14:P22" si="1">PRODUCT(M14,J14)</f>
        <v>14</v>
      </c>
      <c r="Q14" s="6"/>
      <c r="R14" s="18"/>
      <c r="U14" s="29"/>
      <c r="V14" s="3" t="s">
        <v>70</v>
      </c>
      <c r="W14" s="1" t="s">
        <v>71</v>
      </c>
      <c r="X14" s="1" t="s">
        <v>72</v>
      </c>
      <c r="Y14" s="1"/>
      <c r="Z14" s="1">
        <v>28</v>
      </c>
      <c r="AA14" s="1" t="s">
        <v>71</v>
      </c>
      <c r="AB14" s="11" t="s">
        <v>73</v>
      </c>
      <c r="AC14" s="1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</row>
    <row r="15" spans="3:45" ht="14.4" x14ac:dyDescent="0.3">
      <c r="C15" s="17" t="s">
        <v>74</v>
      </c>
      <c r="D15" s="17" t="s">
        <v>75</v>
      </c>
      <c r="E15" s="22"/>
      <c r="F15" s="10" t="s">
        <v>76</v>
      </c>
      <c r="G15" s="16" t="s">
        <v>77</v>
      </c>
      <c r="H15" s="20" t="s">
        <v>78</v>
      </c>
      <c r="I15" s="5"/>
      <c r="J15" s="5">
        <v>25</v>
      </c>
      <c r="K15" s="1"/>
      <c r="L15" s="9"/>
      <c r="M15" s="28">
        <v>1</v>
      </c>
      <c r="N15" s="1">
        <v>176</v>
      </c>
      <c r="O15" s="1">
        <f t="shared" si="0"/>
        <v>176</v>
      </c>
      <c r="P15" s="1">
        <f t="shared" si="1"/>
        <v>25</v>
      </c>
      <c r="Q15" s="6"/>
      <c r="R15" s="18"/>
      <c r="U15" s="29"/>
      <c r="V15" s="3" t="s">
        <v>79</v>
      </c>
      <c r="W15" s="1" t="s">
        <v>80</v>
      </c>
      <c r="X15" s="1" t="s">
        <v>81</v>
      </c>
      <c r="Y15" s="1" t="s">
        <v>82</v>
      </c>
      <c r="Z15" s="1" t="s">
        <v>83</v>
      </c>
      <c r="AA15" s="1" t="s">
        <v>84</v>
      </c>
      <c r="AB15" s="11" t="s">
        <v>85</v>
      </c>
      <c r="AC15" s="1" t="s">
        <v>86</v>
      </c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</row>
    <row r="16" spans="3:45" ht="14.4" x14ac:dyDescent="0.3">
      <c r="C16" s="17" t="s">
        <v>87</v>
      </c>
      <c r="D16" s="17" t="s">
        <v>88</v>
      </c>
      <c r="E16" s="22"/>
      <c r="F16" s="10" t="s">
        <v>89</v>
      </c>
      <c r="G16" s="16" t="s">
        <v>78</v>
      </c>
      <c r="H16" s="20"/>
      <c r="I16" s="5"/>
      <c r="J16" s="5">
        <v>6</v>
      </c>
      <c r="K16" s="1"/>
      <c r="L16" s="9"/>
      <c r="M16" s="28">
        <v>1</v>
      </c>
      <c r="N16" s="1">
        <v>230</v>
      </c>
      <c r="O16" s="1">
        <f t="shared" si="0"/>
        <v>230</v>
      </c>
      <c r="P16" s="1">
        <f t="shared" si="1"/>
        <v>6</v>
      </c>
      <c r="Q16" s="6"/>
      <c r="R16" s="18"/>
      <c r="U16" s="29">
        <v>4</v>
      </c>
      <c r="V16" s="3" t="s">
        <v>90</v>
      </c>
      <c r="W16" s="1" t="s">
        <v>45</v>
      </c>
      <c r="X16" s="1" t="s">
        <v>91</v>
      </c>
      <c r="Y16" s="1" t="s">
        <v>92</v>
      </c>
      <c r="Z16" s="1" t="s">
        <v>93</v>
      </c>
      <c r="AA16" s="1" t="s">
        <v>94</v>
      </c>
      <c r="AB16" s="11" t="s">
        <v>95</v>
      </c>
      <c r="AC16" s="1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</row>
    <row r="17" spans="3:45" ht="14.4" x14ac:dyDescent="0.3">
      <c r="C17" s="17" t="s">
        <v>96</v>
      </c>
      <c r="D17" s="17" t="s">
        <v>97</v>
      </c>
      <c r="E17" s="22"/>
      <c r="F17" s="10" t="s">
        <v>98</v>
      </c>
      <c r="G17" s="16" t="s">
        <v>78</v>
      </c>
      <c r="H17" s="20"/>
      <c r="I17" s="5"/>
      <c r="J17" s="5">
        <v>12</v>
      </c>
      <c r="K17" s="1"/>
      <c r="L17" s="9"/>
      <c r="M17" s="28">
        <v>1</v>
      </c>
      <c r="N17" s="1">
        <v>668</v>
      </c>
      <c r="O17" s="1">
        <f t="shared" si="0"/>
        <v>668</v>
      </c>
      <c r="P17" s="1">
        <f t="shared" si="1"/>
        <v>12</v>
      </c>
      <c r="Q17" s="6"/>
      <c r="R17" s="18"/>
      <c r="U17" s="29"/>
      <c r="V17" s="3" t="s">
        <v>99</v>
      </c>
      <c r="W17" s="1" t="s">
        <v>100</v>
      </c>
      <c r="X17" s="1" t="s">
        <v>101</v>
      </c>
      <c r="Y17" s="1" t="s">
        <v>102</v>
      </c>
      <c r="Z17" s="1">
        <v>28</v>
      </c>
      <c r="AA17" s="1" t="s">
        <v>103</v>
      </c>
      <c r="AB17" s="11" t="s">
        <v>104</v>
      </c>
      <c r="AC17" s="1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</row>
    <row r="18" spans="3:45" ht="14.4" x14ac:dyDescent="0.3">
      <c r="C18" s="17" t="s">
        <v>84</v>
      </c>
      <c r="D18" s="1" t="s">
        <v>105</v>
      </c>
      <c r="E18" s="22"/>
      <c r="F18" s="10" t="s">
        <v>106</v>
      </c>
      <c r="G18" s="16" t="s">
        <v>77</v>
      </c>
      <c r="H18" s="20" t="s">
        <v>107</v>
      </c>
      <c r="I18" s="5" t="s">
        <v>108</v>
      </c>
      <c r="J18" s="5">
        <v>5</v>
      </c>
      <c r="K18" s="1"/>
      <c r="L18" s="9"/>
      <c r="M18" s="28">
        <v>1</v>
      </c>
      <c r="N18" s="1">
        <v>70</v>
      </c>
      <c r="O18" s="1">
        <f t="shared" si="0"/>
        <v>70</v>
      </c>
      <c r="P18" s="1">
        <f t="shared" si="1"/>
        <v>5</v>
      </c>
      <c r="Q18" s="6" t="s">
        <v>109</v>
      </c>
      <c r="R18" s="18"/>
      <c r="U18" s="29"/>
      <c r="V18" s="3" t="s">
        <v>100</v>
      </c>
      <c r="W18" s="1" t="s">
        <v>110</v>
      </c>
      <c r="X18" s="1" t="s">
        <v>111</v>
      </c>
      <c r="Y18" s="1" t="s">
        <v>112</v>
      </c>
      <c r="Z18" s="1">
        <v>16</v>
      </c>
      <c r="AA18" s="1" t="s">
        <v>113</v>
      </c>
      <c r="AB18" s="11" t="s">
        <v>114</v>
      </c>
      <c r="AC18" s="1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</row>
    <row r="19" spans="3:45" ht="14.4" x14ac:dyDescent="0.3">
      <c r="C19" s="17" t="s">
        <v>115</v>
      </c>
      <c r="D19" s="1" t="s">
        <v>116</v>
      </c>
      <c r="E19" s="22"/>
      <c r="F19" s="10" t="s">
        <v>117</v>
      </c>
      <c r="G19" s="16" t="s">
        <v>77</v>
      </c>
      <c r="H19" s="20" t="s">
        <v>118</v>
      </c>
      <c r="I19" s="5" t="s">
        <v>119</v>
      </c>
      <c r="J19" s="5">
        <v>0.5</v>
      </c>
      <c r="K19" s="1"/>
      <c r="L19" s="9"/>
      <c r="M19" s="28">
        <v>1</v>
      </c>
      <c r="N19" s="1">
        <v>13</v>
      </c>
      <c r="O19" s="1">
        <f t="shared" si="0"/>
        <v>13</v>
      </c>
      <c r="P19" s="1">
        <f t="shared" si="1"/>
        <v>0.5</v>
      </c>
      <c r="Q19" s="6"/>
      <c r="R19" s="18"/>
      <c r="U19" s="29">
        <v>2</v>
      </c>
      <c r="V19" s="3" t="s">
        <v>120</v>
      </c>
      <c r="W19" s="1" t="s">
        <v>100</v>
      </c>
      <c r="X19" s="1"/>
      <c r="Y19" s="1" t="s">
        <v>121</v>
      </c>
      <c r="Z19" s="1">
        <v>20</v>
      </c>
      <c r="AA19" s="1" t="s">
        <v>122</v>
      </c>
      <c r="AB19" s="11"/>
      <c r="AC19" s="1" t="s">
        <v>123</v>
      </c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</row>
    <row r="20" spans="3:45" ht="14.4" x14ac:dyDescent="0.3">
      <c r="C20" s="17" t="s">
        <v>71</v>
      </c>
      <c r="D20" s="1" t="s">
        <v>124</v>
      </c>
      <c r="E20" s="22"/>
      <c r="F20" s="10" t="s">
        <v>125</v>
      </c>
      <c r="G20" s="16" t="s">
        <v>77</v>
      </c>
      <c r="H20" s="20" t="s">
        <v>126</v>
      </c>
      <c r="I20" s="5" t="s">
        <v>127</v>
      </c>
      <c r="J20" s="5">
        <v>1</v>
      </c>
      <c r="K20" s="1"/>
      <c r="L20" s="9"/>
      <c r="M20" s="28">
        <v>1</v>
      </c>
      <c r="N20" s="1">
        <v>52</v>
      </c>
      <c r="O20" s="1">
        <f t="shared" si="0"/>
        <v>52</v>
      </c>
      <c r="P20" s="1">
        <f t="shared" si="1"/>
        <v>1</v>
      </c>
      <c r="Q20" s="6"/>
      <c r="R20" s="18"/>
      <c r="U20" s="29">
        <v>3</v>
      </c>
      <c r="V20" s="3" t="s">
        <v>128</v>
      </c>
      <c r="W20" s="1" t="s">
        <v>110</v>
      </c>
      <c r="X20" s="1" t="s">
        <v>129</v>
      </c>
      <c r="Y20" s="1" t="s">
        <v>130</v>
      </c>
      <c r="Z20" s="1">
        <v>20</v>
      </c>
      <c r="AA20" s="1" t="s">
        <v>131</v>
      </c>
      <c r="AB20" s="11"/>
      <c r="AC20" s="1" t="s">
        <v>78</v>
      </c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</row>
    <row r="21" spans="3:45" ht="14.4" x14ac:dyDescent="0.3">
      <c r="C21" s="17" t="s">
        <v>132</v>
      </c>
      <c r="D21" s="1" t="s">
        <v>133</v>
      </c>
      <c r="E21" s="22"/>
      <c r="F21" s="10"/>
      <c r="G21" s="16" t="s">
        <v>77</v>
      </c>
      <c r="H21" s="20"/>
      <c r="I21" s="5" t="s">
        <v>134</v>
      </c>
      <c r="J21" s="5">
        <v>1.25</v>
      </c>
      <c r="K21" s="1"/>
      <c r="L21" s="9"/>
      <c r="M21" s="28">
        <v>1</v>
      </c>
      <c r="N21" s="1"/>
      <c r="O21" s="1"/>
      <c r="P21" s="1">
        <f t="shared" si="1"/>
        <v>1.25</v>
      </c>
      <c r="Q21" s="6"/>
      <c r="R21" s="18"/>
      <c r="U21" s="29"/>
      <c r="V21" s="3" t="s">
        <v>17</v>
      </c>
      <c r="W21" s="1" t="s">
        <v>135</v>
      </c>
      <c r="X21" s="1" t="s">
        <v>129</v>
      </c>
      <c r="Y21" s="1" t="s">
        <v>136</v>
      </c>
      <c r="Z21" s="1">
        <v>20</v>
      </c>
      <c r="AA21" s="1" t="s">
        <v>137</v>
      </c>
      <c r="AB21" s="11" t="s">
        <v>138</v>
      </c>
      <c r="AC21" s="1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</row>
    <row r="22" spans="3:45" ht="14.4" x14ac:dyDescent="0.3">
      <c r="C22" s="17"/>
      <c r="D22" s="1" t="s">
        <v>139</v>
      </c>
      <c r="E22" s="22"/>
      <c r="F22" s="10"/>
      <c r="G22" s="16" t="s">
        <v>77</v>
      </c>
      <c r="H22" s="20" t="s">
        <v>140</v>
      </c>
      <c r="I22" s="5" t="s">
        <v>134</v>
      </c>
      <c r="J22" s="5">
        <v>1.25</v>
      </c>
      <c r="K22" s="1"/>
      <c r="L22" s="9"/>
      <c r="M22" s="28">
        <v>1</v>
      </c>
      <c r="N22" s="1"/>
      <c r="O22" s="1"/>
      <c r="P22" s="1">
        <f t="shared" si="1"/>
        <v>1.25</v>
      </c>
      <c r="Q22" s="6" t="s">
        <v>141</v>
      </c>
      <c r="R22" s="18"/>
      <c r="U22" s="29">
        <v>1</v>
      </c>
      <c r="V22" s="3" t="s">
        <v>142</v>
      </c>
      <c r="W22" s="1" t="s">
        <v>143</v>
      </c>
      <c r="X22" s="1" t="s">
        <v>144</v>
      </c>
      <c r="Y22" s="1" t="s">
        <v>145</v>
      </c>
      <c r="Z22" s="1">
        <v>28</v>
      </c>
      <c r="AA22" s="1" t="s">
        <v>146</v>
      </c>
      <c r="AB22" s="11" t="s">
        <v>147</v>
      </c>
      <c r="AC22" s="1" t="s">
        <v>148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</row>
    <row r="23" spans="3:45" ht="14.4" x14ac:dyDescent="0.3">
      <c r="C23" s="30"/>
      <c r="D23" s="31"/>
      <c r="E23" s="32"/>
      <c r="F23" s="33"/>
      <c r="G23" s="34"/>
      <c r="H23" s="35"/>
      <c r="I23" s="36"/>
      <c r="J23" s="36"/>
      <c r="K23" s="31"/>
      <c r="L23" s="37"/>
      <c r="M23" s="38"/>
      <c r="N23" s="31"/>
      <c r="O23" s="31"/>
      <c r="P23" s="31"/>
      <c r="Q23" s="39"/>
      <c r="R23" s="40"/>
      <c r="U23" s="29"/>
      <c r="V23" s="3" t="s">
        <v>17</v>
      </c>
      <c r="W23" s="1" t="s">
        <v>87</v>
      </c>
      <c r="X23" s="1"/>
      <c r="Y23" s="1"/>
      <c r="Z23" s="1"/>
      <c r="AA23" s="1"/>
      <c r="AB23" s="11"/>
      <c r="AC23" s="1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</row>
    <row r="24" spans="3:45" ht="14.4" x14ac:dyDescent="0.3">
      <c r="C24" s="17" t="s">
        <v>149</v>
      </c>
      <c r="D24" s="1" t="s">
        <v>150</v>
      </c>
      <c r="E24" s="22"/>
      <c r="F24" s="10"/>
      <c r="G24" s="16"/>
      <c r="H24" s="20"/>
      <c r="I24" s="5"/>
      <c r="J24" s="5"/>
      <c r="K24" s="1"/>
      <c r="L24" s="9"/>
      <c r="M24" s="28">
        <v>33</v>
      </c>
      <c r="N24" s="1">
        <v>4</v>
      </c>
      <c r="O24" s="1">
        <f t="shared" si="0"/>
        <v>132</v>
      </c>
      <c r="P24" s="1"/>
      <c r="Q24" s="6" t="s">
        <v>151</v>
      </c>
      <c r="R24" s="18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</row>
    <row r="25" spans="3:45" ht="14.4" x14ac:dyDescent="0.3">
      <c r="C25" s="17"/>
      <c r="D25" s="1" t="s">
        <v>152</v>
      </c>
      <c r="E25" s="22"/>
      <c r="F25" s="10"/>
      <c r="G25" s="16"/>
      <c r="H25" s="20"/>
      <c r="I25" s="5"/>
      <c r="J25" s="5"/>
      <c r="K25" s="1"/>
      <c r="L25" s="9" t="s">
        <v>153</v>
      </c>
      <c r="M25" s="28">
        <v>12</v>
      </c>
      <c r="N25" s="1"/>
      <c r="O25" s="1">
        <f t="shared" si="0"/>
        <v>12</v>
      </c>
      <c r="P25" s="1"/>
      <c r="Q25" s="6"/>
      <c r="R25" s="18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</row>
    <row r="26" spans="3:45" ht="14.4" x14ac:dyDescent="0.3">
      <c r="C26" s="30"/>
      <c r="D26" s="31"/>
      <c r="E26" s="32"/>
      <c r="F26" s="33"/>
      <c r="G26" s="34"/>
      <c r="H26" s="35"/>
      <c r="I26" s="36"/>
      <c r="J26" s="36"/>
      <c r="K26" s="31"/>
      <c r="L26" s="37"/>
      <c r="M26" s="38"/>
      <c r="N26" s="31"/>
      <c r="O26" s="31"/>
      <c r="P26" s="31"/>
      <c r="Q26" s="39"/>
      <c r="R26" s="40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</row>
    <row r="27" spans="3:45" ht="28.8" x14ac:dyDescent="0.3">
      <c r="C27" s="17" t="s">
        <v>154</v>
      </c>
      <c r="D27" s="1" t="s">
        <v>155</v>
      </c>
      <c r="E27" s="22"/>
      <c r="F27" s="10" t="s">
        <v>156</v>
      </c>
      <c r="G27" s="16"/>
      <c r="H27" s="20"/>
      <c r="I27" s="5"/>
      <c r="J27" s="5"/>
      <c r="K27" s="1"/>
      <c r="L27" s="9"/>
      <c r="M27" s="28">
        <v>9</v>
      </c>
      <c r="N27" s="1">
        <v>470</v>
      </c>
      <c r="O27" s="1">
        <f t="shared" si="0"/>
        <v>4230</v>
      </c>
      <c r="P27" s="1"/>
      <c r="Q27" s="6" t="s">
        <v>157</v>
      </c>
      <c r="R27" s="18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</row>
    <row r="28" spans="3:45" ht="14.4" x14ac:dyDescent="0.3">
      <c r="C28" s="17" t="s">
        <v>158</v>
      </c>
      <c r="D28" s="1"/>
      <c r="E28" s="22"/>
      <c r="F28" s="10" t="s">
        <v>47</v>
      </c>
      <c r="H28" s="20"/>
      <c r="I28" s="5"/>
      <c r="J28" s="5"/>
      <c r="K28" s="1"/>
      <c r="L28" s="9"/>
      <c r="M28" s="28"/>
      <c r="N28" s="1"/>
      <c r="O28" s="1"/>
      <c r="P28" s="1"/>
      <c r="Q28" s="6"/>
      <c r="R28" s="18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</row>
    <row r="29" spans="3:45" ht="14.4" x14ac:dyDescent="0.3">
      <c r="C29" s="17" t="s">
        <v>159</v>
      </c>
      <c r="D29" s="42" t="s">
        <v>160</v>
      </c>
      <c r="E29" s="22"/>
      <c r="F29" s="10" t="s">
        <v>161</v>
      </c>
      <c r="H29" s="20"/>
      <c r="I29" s="5"/>
      <c r="J29" s="5"/>
      <c r="K29" s="1"/>
      <c r="L29" s="9"/>
      <c r="M29" s="28"/>
      <c r="N29" s="1"/>
      <c r="O29" s="1"/>
      <c r="P29" s="1"/>
      <c r="Q29" s="6"/>
      <c r="R29" s="18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</row>
    <row r="30" spans="3:45" ht="14.4" x14ac:dyDescent="0.3">
      <c r="C30" s="30"/>
      <c r="D30" s="31"/>
      <c r="E30" s="32"/>
      <c r="F30" s="33"/>
      <c r="G30" s="34"/>
      <c r="H30" s="35"/>
      <c r="I30" s="36"/>
      <c r="J30" s="36"/>
      <c r="K30" s="31"/>
      <c r="L30" s="37"/>
      <c r="M30" s="38"/>
      <c r="N30" s="31"/>
      <c r="O30" s="31"/>
      <c r="P30" s="31"/>
      <c r="Q30" s="39"/>
      <c r="R30" s="40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</row>
    <row r="31" spans="3:45" ht="14.4" x14ac:dyDescent="0.3">
      <c r="C31" s="17" t="s">
        <v>162</v>
      </c>
      <c r="D31" s="1"/>
      <c r="E31" s="22"/>
      <c r="F31" s="10"/>
      <c r="G31" s="16"/>
      <c r="H31" s="20"/>
      <c r="I31" s="5"/>
      <c r="J31" s="5"/>
      <c r="K31" s="1"/>
      <c r="L31" s="9"/>
      <c r="M31" s="28"/>
      <c r="N31" s="1"/>
      <c r="O31" s="1">
        <f>SUM(O9:O28)</f>
        <v>7874</v>
      </c>
      <c r="P31" s="1">
        <f>SUM(P9:P22)</f>
        <v>4442.3999999999996</v>
      </c>
      <c r="Q31" s="6">
        <f>O31/ 0.00220462</f>
        <v>3571590.5688962271</v>
      </c>
      <c r="R31" s="18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</row>
    <row r="32" spans="3:45" ht="14.4" x14ac:dyDescent="0.3">
      <c r="C32" s="17"/>
      <c r="D32" s="1"/>
      <c r="E32" s="22"/>
      <c r="F32" s="10"/>
      <c r="G32" s="16"/>
      <c r="H32" s="20"/>
      <c r="I32" s="5"/>
      <c r="J32" s="5"/>
      <c r="K32" s="1"/>
      <c r="L32" s="9"/>
      <c r="M32" s="28"/>
      <c r="N32" s="1"/>
      <c r="O32" s="1"/>
      <c r="P32" s="1"/>
      <c r="Q32" s="6"/>
      <c r="R32" s="18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</row>
    <row r="33" spans="4:45" ht="14.4" x14ac:dyDescent="0.3">
      <c r="K33" s="21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</row>
    <row r="34" spans="4:45" ht="14.4" x14ac:dyDescent="0.3">
      <c r="K34" s="2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</row>
    <row r="35" spans="4:45" ht="14.4" x14ac:dyDescent="0.3">
      <c r="K35" s="21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</row>
    <row r="36" spans="4:45" ht="14.4" x14ac:dyDescent="0.3"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</row>
    <row r="37" spans="4:45" ht="14.4" x14ac:dyDescent="0.3"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</row>
    <row r="38" spans="4:45" ht="14.4" x14ac:dyDescent="0.3"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</row>
    <row r="39" spans="4:45" ht="14.4" x14ac:dyDescent="0.3">
      <c r="D39" s="4" t="s">
        <v>163</v>
      </c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</row>
    <row r="40" spans="4:45" ht="14.4" x14ac:dyDescent="0.3"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</row>
    <row r="41" spans="4:45" ht="14.4" x14ac:dyDescent="0.3"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</row>
    <row r="42" spans="4:45" ht="14.4" x14ac:dyDescent="0.3"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</row>
    <row r="43" spans="4:45" ht="14.4" x14ac:dyDescent="0.3"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</row>
    <row r="44" spans="4:45" ht="14.4" x14ac:dyDescent="0.3"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</row>
    <row r="45" spans="4:45" ht="14.4" x14ac:dyDescent="0.3"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</row>
    <row r="46" spans="4:45" ht="14.4" x14ac:dyDescent="0.3"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</row>
    <row r="47" spans="4:45" ht="14.4" x14ac:dyDescent="0.3"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</row>
  </sheetData>
  <mergeCells count="2">
    <mergeCell ref="C7:R7"/>
    <mergeCell ref="AG9:AS47"/>
  </mergeCells>
  <hyperlinks>
    <hyperlink ref="F9" r:id="rId1" xr:uid="{2F1E7C67-95D4-460C-A9C5-CAB595104CE1}"/>
    <hyperlink ref="F10" r:id="rId2" xr:uid="{452E89C7-3415-433C-9175-C588EA934700}"/>
    <hyperlink ref="R9" r:id="rId3" xr:uid="{383E8E6A-BB58-4BBD-ABCE-49C41EC69DE0}"/>
    <hyperlink ref="R10" r:id="rId4" location="averageCustomerReviewsAnchor" xr:uid="{89EAE767-1E9A-493D-85C8-C2EE9CFA5C1F}"/>
    <hyperlink ref="F12" r:id="rId5" xr:uid="{3C46BDF8-5CFB-4C15-856F-1E1E22F281D3}"/>
    <hyperlink ref="F13" r:id="rId6" xr:uid="{87084C28-BF85-47A7-A66F-E3C05A84A658}"/>
    <hyperlink ref="R13" r:id="rId7" xr:uid="{AFA6E5DC-FBAE-4A72-A965-3BD84ED6C7E2}"/>
    <hyperlink ref="F11" r:id="rId8" xr:uid="{F56630D1-A554-450E-B804-676385809366}"/>
    <hyperlink ref="F18" r:id="rId9" xr:uid="{01972337-3B55-454A-8B83-228786E38E4C}"/>
    <hyperlink ref="F14" r:id="rId10" xr:uid="{0373650B-DF68-4F73-8743-6A1023C00B32}"/>
    <hyperlink ref="F17" r:id="rId11" xr:uid="{F7C84365-BD50-47A5-B8A1-1542BB4CA5C2}"/>
    <hyperlink ref="F16" r:id="rId12" xr:uid="{AFA4CF06-457E-4154-8A9A-13CAE3E0057A}"/>
    <hyperlink ref="F19" r:id="rId13" xr:uid="{68BAFA41-CECB-4C9C-AEE4-717D1870820B}"/>
    <hyperlink ref="F20" r:id="rId14" xr:uid="{A8D45FB8-17D7-49CB-B447-A40366185433}"/>
    <hyperlink ref="F27" r:id="rId15" xr:uid="{97299ADE-F033-49CD-BA28-9565FD624A10}"/>
    <hyperlink ref="D39" r:id="rId16" xr:uid="{19C5E106-1D70-40D4-9B65-6BD6BE3C6943}"/>
    <hyperlink ref="Y10" r:id="rId17" xr:uid="{120D05A3-F02E-4C40-9E45-A989BAFBC02A}"/>
    <hyperlink ref="X10" r:id="rId18" xr:uid="{69BB6E63-7C16-4F94-BCC0-38F6AD18B131}"/>
    <hyperlink ref="Z10" r:id="rId19" xr:uid="{41DAB15B-690F-4479-91D8-6A78F3EEEDE1}"/>
    <hyperlink ref="AA10" r:id="rId20" xr:uid="{3E5F4D7D-AE01-4C60-9E95-A1D73524C616}"/>
    <hyperlink ref="F28" r:id="rId21" xr:uid="{4498AEB3-5F42-4E27-9DBF-B9D28D7CA975}"/>
    <hyperlink ref="F29" r:id="rId22" xr:uid="{613FF41A-0D0A-46E9-A4A9-D99A9E99C12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Drone Electrical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Waamiq Sharrar</cp:lastModifiedBy>
  <cp:revision/>
  <dcterms:created xsi:type="dcterms:W3CDTF">2025-11-20T03:06:37Z</dcterms:created>
  <dcterms:modified xsi:type="dcterms:W3CDTF">2026-10-28T04:05:54Z</dcterms:modified>
  <cp:category/>
  <cp:contentStatus/>
</cp:coreProperties>
</file>