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home\rnd\python\virtual_assets\doc1\"/>
    </mc:Choice>
  </mc:AlternateContent>
  <xr:revisionPtr revIDLastSave="0" documentId="13_ncr:1_{D3F5B009-95B2-402A-9ED8-7BD1932B7439}" xr6:coauthVersionLast="47" xr6:coauthVersionMax="47" xr10:uidLastSave="{00000000-0000-0000-0000-000000000000}"/>
  <bookViews>
    <workbookView xWindow="-108" yWindow="-108" windowWidth="23256" windowHeight="12576" firstSheet="3" activeTab="11" xr2:uid="{DEE3EEE5-7F3D-40D3-9C59-BDDC6CDFC707}"/>
  </bookViews>
  <sheets>
    <sheet name="일결산" sheetId="14" r:id="rId1"/>
    <sheet name="추천" sheetId="3" r:id="rId2"/>
    <sheet name="일정" sheetId="17" r:id="rId3"/>
    <sheet name="시총" sheetId="7" r:id="rId4"/>
    <sheet name="커플링" sheetId="9" r:id="rId5"/>
    <sheet name="선택 방법" sheetId="8" r:id="rId6"/>
    <sheet name="인덱스 2" sheetId="12" r:id="rId7"/>
    <sheet name="top53" sheetId="13" r:id="rId8"/>
    <sheet name="통계" sheetId="15" r:id="rId9"/>
    <sheet name="도미넌스" sheetId="10" r:id="rId10"/>
    <sheet name="일결산(old)" sheetId="1" r:id="rId11"/>
    <sheet name="Sheet1" sheetId="11" r:id="rId12"/>
    <sheet name="Sheet2" sheetId="18" r:id="rId13"/>
    <sheet name="Sheet3" sheetId="19" r:id="rId14"/>
  </sheets>
  <externalReferences>
    <externalReference r:id="rId15"/>
  </externalReferences>
  <definedNames>
    <definedName name="_xlnm._FilterDatabase" localSheetId="7" hidden="1">'top53'!$B$4:$E$4</definedName>
    <definedName name="달력연도">'[1]1월'!$K$5</definedName>
    <definedName name="요일및주">{0,1,2,3,4,5,6} + {0;1;2;3;4;5}*7</definedName>
    <definedName name="주시작">'[1]1월'!$L$5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0" i="14" l="1"/>
  <c r="F30" i="14" s="1"/>
  <c r="E29" i="14"/>
  <c r="F29" i="14" s="1"/>
  <c r="E28" i="14"/>
  <c r="F28" i="14"/>
  <c r="E27" i="14"/>
  <c r="F27" i="14" s="1"/>
  <c r="C26" i="14"/>
  <c r="E26" i="14" s="1"/>
  <c r="F26" i="14" s="1"/>
  <c r="F21" i="14"/>
  <c r="F25" i="14"/>
  <c r="E25" i="14"/>
  <c r="F11" i="14"/>
  <c r="C24" i="14"/>
  <c r="E24" i="14" s="1"/>
  <c r="F24" i="14" s="1"/>
  <c r="E22" i="14"/>
  <c r="F22" i="14" s="1"/>
  <c r="E23" i="14"/>
  <c r="F23" i="14" s="1"/>
  <c r="E21" i="14"/>
  <c r="E20" i="14"/>
  <c r="F20" i="14" s="1"/>
  <c r="E19" i="14"/>
  <c r="F19" i="14" s="1"/>
  <c r="E18" i="14"/>
  <c r="F18" i="14" s="1"/>
  <c r="E17" i="14"/>
  <c r="F17" i="14" s="1"/>
  <c r="E16" i="14"/>
  <c r="F16" i="14" s="1"/>
  <c r="E9" i="18"/>
  <c r="E8" i="18"/>
  <c r="E7" i="18"/>
  <c r="E6" i="18"/>
  <c r="E5" i="18"/>
  <c r="E15" i="14"/>
  <c r="F15" i="14" s="1"/>
  <c r="E14" i="14"/>
  <c r="F14" i="14" s="1"/>
  <c r="E13" i="14"/>
  <c r="F13" i="14" s="1"/>
  <c r="E12" i="14"/>
  <c r="F12" i="14" s="1"/>
  <c r="E8" i="14"/>
  <c r="F8" i="14" s="1"/>
  <c r="E11" i="14"/>
  <c r="X95" i="15"/>
  <c r="E10" i="14"/>
  <c r="F10" i="14" s="1"/>
  <c r="V110" i="15"/>
  <c r="U110" i="15"/>
  <c r="S110" i="15"/>
  <c r="R110" i="15"/>
  <c r="P110" i="15"/>
  <c r="O110" i="15"/>
  <c r="M110" i="15"/>
  <c r="L110" i="15"/>
  <c r="J110" i="15"/>
  <c r="I110" i="15"/>
  <c r="G110" i="15"/>
  <c r="F110" i="15"/>
  <c r="D110" i="15"/>
  <c r="C110" i="15"/>
  <c r="W99" i="15"/>
  <c r="W58" i="15"/>
  <c r="W37" i="15"/>
  <c r="W78" i="15"/>
  <c r="W13" i="15"/>
  <c r="W105" i="15"/>
  <c r="W77" i="15"/>
  <c r="W109" i="15"/>
  <c r="W27" i="15"/>
  <c r="W76" i="15"/>
  <c r="W26" i="15"/>
  <c r="W20" i="15"/>
  <c r="W90" i="15"/>
  <c r="W75" i="15"/>
  <c r="W83" i="15"/>
  <c r="W16" i="15"/>
  <c r="W67" i="15"/>
  <c r="W15" i="15"/>
  <c r="W36" i="15"/>
  <c r="W47" i="15"/>
  <c r="W66" i="15"/>
  <c r="W89" i="15"/>
  <c r="W98" i="15"/>
  <c r="W12" i="15"/>
  <c r="W103" i="15"/>
  <c r="W92" i="15"/>
  <c r="W30" i="15"/>
  <c r="W25" i="15"/>
  <c r="W11" i="15"/>
  <c r="W19" i="15"/>
  <c r="W57" i="15"/>
  <c r="W56" i="15"/>
  <c r="W74" i="15"/>
  <c r="W73" i="15"/>
  <c r="W91" i="15"/>
  <c r="W65" i="15"/>
  <c r="W35" i="15"/>
  <c r="W64" i="15"/>
  <c r="W46" i="15"/>
  <c r="W34" i="15"/>
  <c r="W55" i="15"/>
  <c r="W82" i="15"/>
  <c r="W54" i="15"/>
  <c r="W45" i="15"/>
  <c r="W104" i="15"/>
  <c r="W63" i="15"/>
  <c r="W10" i="15"/>
  <c r="W88" i="15"/>
  <c r="W53" i="15"/>
  <c r="W8" i="15"/>
  <c r="W72" i="15"/>
  <c r="W18" i="15"/>
  <c r="W71" i="15"/>
  <c r="W29" i="15"/>
  <c r="W17" i="15"/>
  <c r="W97" i="15"/>
  <c r="W62" i="15"/>
  <c r="W96" i="15"/>
  <c r="W95" i="15"/>
  <c r="W81" i="15"/>
  <c r="W87" i="15"/>
  <c r="W44" i="15"/>
  <c r="W70" i="15"/>
  <c r="W24" i="15"/>
  <c r="W61" i="15"/>
  <c r="W86" i="15"/>
  <c r="W52" i="15"/>
  <c r="W43" i="15"/>
  <c r="W51" i="15"/>
  <c r="W107" i="15"/>
  <c r="W102" i="15"/>
  <c r="W106" i="15"/>
  <c r="W42" i="15"/>
  <c r="W9" i="15"/>
  <c r="W94" i="15"/>
  <c r="W69" i="15"/>
  <c r="W68" i="15"/>
  <c r="W80" i="15"/>
  <c r="W41" i="15"/>
  <c r="W40" i="15"/>
  <c r="W50" i="15"/>
  <c r="W49" i="15"/>
  <c r="W48" i="15"/>
  <c r="W60" i="15"/>
  <c r="W108" i="15"/>
  <c r="W33" i="15"/>
  <c r="W39" i="15"/>
  <c r="W23" i="15"/>
  <c r="W38" i="15"/>
  <c r="W32" i="15"/>
  <c r="W85" i="15"/>
  <c r="W31" i="15"/>
  <c r="W7" i="15"/>
  <c r="W101" i="15"/>
  <c r="W28" i="15"/>
  <c r="W22" i="15"/>
  <c r="W59" i="15"/>
  <c r="W5" i="15"/>
  <c r="W84" i="15"/>
  <c r="W93" i="15"/>
  <c r="W21" i="15"/>
  <c r="W100" i="15"/>
  <c r="W79" i="15"/>
  <c r="W14" i="15"/>
  <c r="W6" i="15"/>
  <c r="T99" i="15"/>
  <c r="T58" i="15"/>
  <c r="T37" i="15"/>
  <c r="T78" i="15"/>
  <c r="T13" i="15"/>
  <c r="T105" i="15"/>
  <c r="T77" i="15"/>
  <c r="T109" i="15"/>
  <c r="T27" i="15"/>
  <c r="T76" i="15"/>
  <c r="T26" i="15"/>
  <c r="T20" i="15"/>
  <c r="T90" i="15"/>
  <c r="T75" i="15"/>
  <c r="T83" i="15"/>
  <c r="T16" i="15"/>
  <c r="T67" i="15"/>
  <c r="T15" i="15"/>
  <c r="T36" i="15"/>
  <c r="T47" i="15"/>
  <c r="T66" i="15"/>
  <c r="T89" i="15"/>
  <c r="T98" i="15"/>
  <c r="T12" i="15"/>
  <c r="T103" i="15"/>
  <c r="T92" i="15"/>
  <c r="T30" i="15"/>
  <c r="T25" i="15"/>
  <c r="T11" i="15"/>
  <c r="T19" i="15"/>
  <c r="T57" i="15"/>
  <c r="T56" i="15"/>
  <c r="T74" i="15"/>
  <c r="T73" i="15"/>
  <c r="T91" i="15"/>
  <c r="T65" i="15"/>
  <c r="T35" i="15"/>
  <c r="T64" i="15"/>
  <c r="T46" i="15"/>
  <c r="T34" i="15"/>
  <c r="T55" i="15"/>
  <c r="T82" i="15"/>
  <c r="T54" i="15"/>
  <c r="T45" i="15"/>
  <c r="T104" i="15"/>
  <c r="T63" i="15"/>
  <c r="T10" i="15"/>
  <c r="T88" i="15"/>
  <c r="T53" i="15"/>
  <c r="T8" i="15"/>
  <c r="T72" i="15"/>
  <c r="T18" i="15"/>
  <c r="T71" i="15"/>
  <c r="T29" i="15"/>
  <c r="T17" i="15"/>
  <c r="T97" i="15"/>
  <c r="T62" i="15"/>
  <c r="T96" i="15"/>
  <c r="T95" i="15"/>
  <c r="T81" i="15"/>
  <c r="T87" i="15"/>
  <c r="T44" i="15"/>
  <c r="T70" i="15"/>
  <c r="T24" i="15"/>
  <c r="T61" i="15"/>
  <c r="T86" i="15"/>
  <c r="T52" i="15"/>
  <c r="T43" i="15"/>
  <c r="T51" i="15"/>
  <c r="T107" i="15"/>
  <c r="T102" i="15"/>
  <c r="T106" i="15"/>
  <c r="T42" i="15"/>
  <c r="T9" i="15"/>
  <c r="T94" i="15"/>
  <c r="T69" i="15"/>
  <c r="T68" i="15"/>
  <c r="T80" i="15"/>
  <c r="T41" i="15"/>
  <c r="T40" i="15"/>
  <c r="T50" i="15"/>
  <c r="T49" i="15"/>
  <c r="T48" i="15"/>
  <c r="T60" i="15"/>
  <c r="T108" i="15"/>
  <c r="T33" i="15"/>
  <c r="T39" i="15"/>
  <c r="T23" i="15"/>
  <c r="T38" i="15"/>
  <c r="T32" i="15"/>
  <c r="T85" i="15"/>
  <c r="T31" i="15"/>
  <c r="T7" i="15"/>
  <c r="T101" i="15"/>
  <c r="T28" i="15"/>
  <c r="T22" i="15"/>
  <c r="T59" i="15"/>
  <c r="T5" i="15"/>
  <c r="T84" i="15"/>
  <c r="T93" i="15"/>
  <c r="T21" i="15"/>
  <c r="T100" i="15"/>
  <c r="T79" i="15"/>
  <c r="T14" i="15"/>
  <c r="T6" i="15"/>
  <c r="Q99" i="15"/>
  <c r="Q58" i="15"/>
  <c r="Q37" i="15"/>
  <c r="Q78" i="15"/>
  <c r="Q13" i="15"/>
  <c r="Q105" i="15"/>
  <c r="Q77" i="15"/>
  <c r="Q109" i="15"/>
  <c r="Q27" i="15"/>
  <c r="Q76" i="15"/>
  <c r="Q26" i="15"/>
  <c r="Q20" i="15"/>
  <c r="Q90" i="15"/>
  <c r="Q75" i="15"/>
  <c r="Q83" i="15"/>
  <c r="Q16" i="15"/>
  <c r="Q67" i="15"/>
  <c r="Q15" i="15"/>
  <c r="Q36" i="15"/>
  <c r="Q47" i="15"/>
  <c r="Q66" i="15"/>
  <c r="Q89" i="15"/>
  <c r="Q98" i="15"/>
  <c r="Q12" i="15"/>
  <c r="Q103" i="15"/>
  <c r="Q92" i="15"/>
  <c r="Q30" i="15"/>
  <c r="Q25" i="15"/>
  <c r="Q11" i="15"/>
  <c r="Q19" i="15"/>
  <c r="Q57" i="15"/>
  <c r="Q56" i="15"/>
  <c r="Q74" i="15"/>
  <c r="Q73" i="15"/>
  <c r="Q91" i="15"/>
  <c r="Q65" i="15"/>
  <c r="Q35" i="15"/>
  <c r="Q64" i="15"/>
  <c r="Q46" i="15"/>
  <c r="Q34" i="15"/>
  <c r="Q55" i="15"/>
  <c r="Q82" i="15"/>
  <c r="Q54" i="15"/>
  <c r="Q45" i="15"/>
  <c r="Q104" i="15"/>
  <c r="Q63" i="15"/>
  <c r="Q10" i="15"/>
  <c r="Q88" i="15"/>
  <c r="Q53" i="15"/>
  <c r="Q8" i="15"/>
  <c r="Q72" i="15"/>
  <c r="Q18" i="15"/>
  <c r="Q71" i="15"/>
  <c r="Q29" i="15"/>
  <c r="Q17" i="15"/>
  <c r="Q97" i="15"/>
  <c r="Q62" i="15"/>
  <c r="Q96" i="15"/>
  <c r="Q95" i="15"/>
  <c r="Q81" i="15"/>
  <c r="Q87" i="15"/>
  <c r="Q44" i="15"/>
  <c r="Q70" i="15"/>
  <c r="Q24" i="15"/>
  <c r="Q61" i="15"/>
  <c r="Q86" i="15"/>
  <c r="Q52" i="15"/>
  <c r="Q43" i="15"/>
  <c r="Q51" i="15"/>
  <c r="Q107" i="15"/>
  <c r="Q102" i="15"/>
  <c r="Q106" i="15"/>
  <c r="Q42" i="15"/>
  <c r="Q9" i="15"/>
  <c r="Q94" i="15"/>
  <c r="Q69" i="15"/>
  <c r="Q68" i="15"/>
  <c r="Q80" i="15"/>
  <c r="Q41" i="15"/>
  <c r="Q40" i="15"/>
  <c r="Q50" i="15"/>
  <c r="Q49" i="15"/>
  <c r="Q48" i="15"/>
  <c r="Q60" i="15"/>
  <c r="Q108" i="15"/>
  <c r="Q33" i="15"/>
  <c r="Q39" i="15"/>
  <c r="Q23" i="15"/>
  <c r="Q38" i="15"/>
  <c r="Q32" i="15"/>
  <c r="Q85" i="15"/>
  <c r="Q31" i="15"/>
  <c r="Q7" i="15"/>
  <c r="Q101" i="15"/>
  <c r="Q28" i="15"/>
  <c r="Q22" i="15"/>
  <c r="Q59" i="15"/>
  <c r="Q5" i="15"/>
  <c r="Q84" i="15"/>
  <c r="Q93" i="15"/>
  <c r="Q21" i="15"/>
  <c r="Q100" i="15"/>
  <c r="Q79" i="15"/>
  <c r="Q14" i="15"/>
  <c r="Q6" i="15"/>
  <c r="N99" i="15"/>
  <c r="N58" i="15"/>
  <c r="N37" i="15"/>
  <c r="N78" i="15"/>
  <c r="N13" i="15"/>
  <c r="N105" i="15"/>
  <c r="N77" i="15"/>
  <c r="N109" i="15"/>
  <c r="N27" i="15"/>
  <c r="N76" i="15"/>
  <c r="N26" i="15"/>
  <c r="N20" i="15"/>
  <c r="N90" i="15"/>
  <c r="N75" i="15"/>
  <c r="N83" i="15"/>
  <c r="N16" i="15"/>
  <c r="N67" i="15"/>
  <c r="N15" i="15"/>
  <c r="N36" i="15"/>
  <c r="N47" i="15"/>
  <c r="N66" i="15"/>
  <c r="N89" i="15"/>
  <c r="N98" i="15"/>
  <c r="N12" i="15"/>
  <c r="N103" i="15"/>
  <c r="N92" i="15"/>
  <c r="N30" i="15"/>
  <c r="N25" i="15"/>
  <c r="N11" i="15"/>
  <c r="N19" i="15"/>
  <c r="N57" i="15"/>
  <c r="N56" i="15"/>
  <c r="N74" i="15"/>
  <c r="N73" i="15"/>
  <c r="N91" i="15"/>
  <c r="N65" i="15"/>
  <c r="N35" i="15"/>
  <c r="N64" i="15"/>
  <c r="N46" i="15"/>
  <c r="N34" i="15"/>
  <c r="N55" i="15"/>
  <c r="N82" i="15"/>
  <c r="N54" i="15"/>
  <c r="N45" i="15"/>
  <c r="N104" i="15"/>
  <c r="N63" i="15"/>
  <c r="N10" i="15"/>
  <c r="N88" i="15"/>
  <c r="N53" i="15"/>
  <c r="N8" i="15"/>
  <c r="N72" i="15"/>
  <c r="N18" i="15"/>
  <c r="N71" i="15"/>
  <c r="N29" i="15"/>
  <c r="N17" i="15"/>
  <c r="N97" i="15"/>
  <c r="N62" i="15"/>
  <c r="N96" i="15"/>
  <c r="N95" i="15"/>
  <c r="N81" i="15"/>
  <c r="N87" i="15"/>
  <c r="N44" i="15"/>
  <c r="N70" i="15"/>
  <c r="N24" i="15"/>
  <c r="N61" i="15"/>
  <c r="N86" i="15"/>
  <c r="N52" i="15"/>
  <c r="N43" i="15"/>
  <c r="N51" i="15"/>
  <c r="N107" i="15"/>
  <c r="N102" i="15"/>
  <c r="N106" i="15"/>
  <c r="N42" i="15"/>
  <c r="N9" i="15"/>
  <c r="N94" i="15"/>
  <c r="N69" i="15"/>
  <c r="N68" i="15"/>
  <c r="N80" i="15"/>
  <c r="N41" i="15"/>
  <c r="N40" i="15"/>
  <c r="N50" i="15"/>
  <c r="N49" i="15"/>
  <c r="N48" i="15"/>
  <c r="N60" i="15"/>
  <c r="N108" i="15"/>
  <c r="N33" i="15"/>
  <c r="N39" i="15"/>
  <c r="N23" i="15"/>
  <c r="N38" i="15"/>
  <c r="N32" i="15"/>
  <c r="N85" i="15"/>
  <c r="N31" i="15"/>
  <c r="N7" i="15"/>
  <c r="N101" i="15"/>
  <c r="N28" i="15"/>
  <c r="N22" i="15"/>
  <c r="N59" i="15"/>
  <c r="N5" i="15"/>
  <c r="N84" i="15"/>
  <c r="N93" i="15"/>
  <c r="N21" i="15"/>
  <c r="N100" i="15"/>
  <c r="N79" i="15"/>
  <c r="N14" i="15"/>
  <c r="N6" i="15"/>
  <c r="N110" i="15" s="1"/>
  <c r="K99" i="15"/>
  <c r="K58" i="15"/>
  <c r="K37" i="15"/>
  <c r="K78" i="15"/>
  <c r="K13" i="15"/>
  <c r="K105" i="15"/>
  <c r="K77" i="15"/>
  <c r="K109" i="15"/>
  <c r="K27" i="15"/>
  <c r="K76" i="15"/>
  <c r="K26" i="15"/>
  <c r="K20" i="15"/>
  <c r="K90" i="15"/>
  <c r="K75" i="15"/>
  <c r="K83" i="15"/>
  <c r="K16" i="15"/>
  <c r="K67" i="15"/>
  <c r="K15" i="15"/>
  <c r="K36" i="15"/>
  <c r="K47" i="15"/>
  <c r="K66" i="15"/>
  <c r="K89" i="15"/>
  <c r="K98" i="15"/>
  <c r="K12" i="15"/>
  <c r="K103" i="15"/>
  <c r="K92" i="15"/>
  <c r="K30" i="15"/>
  <c r="K25" i="15"/>
  <c r="K11" i="15"/>
  <c r="K19" i="15"/>
  <c r="K57" i="15"/>
  <c r="K56" i="15"/>
  <c r="K74" i="15"/>
  <c r="K73" i="15"/>
  <c r="K91" i="15"/>
  <c r="K65" i="15"/>
  <c r="K35" i="15"/>
  <c r="K64" i="15"/>
  <c r="K46" i="15"/>
  <c r="K34" i="15"/>
  <c r="K55" i="15"/>
  <c r="K82" i="15"/>
  <c r="K54" i="15"/>
  <c r="K45" i="15"/>
  <c r="K104" i="15"/>
  <c r="K63" i="15"/>
  <c r="K10" i="15"/>
  <c r="K88" i="15"/>
  <c r="K53" i="15"/>
  <c r="K8" i="15"/>
  <c r="K72" i="15"/>
  <c r="K18" i="15"/>
  <c r="K71" i="15"/>
  <c r="K29" i="15"/>
  <c r="K17" i="15"/>
  <c r="K97" i="15"/>
  <c r="K62" i="15"/>
  <c r="K96" i="15"/>
  <c r="K95" i="15"/>
  <c r="K81" i="15"/>
  <c r="K87" i="15"/>
  <c r="K44" i="15"/>
  <c r="K70" i="15"/>
  <c r="K24" i="15"/>
  <c r="K61" i="15"/>
  <c r="K86" i="15"/>
  <c r="K52" i="15"/>
  <c r="K43" i="15"/>
  <c r="K51" i="15"/>
  <c r="K107" i="15"/>
  <c r="K102" i="15"/>
  <c r="K106" i="15"/>
  <c r="K42" i="15"/>
  <c r="K9" i="15"/>
  <c r="K94" i="15"/>
  <c r="K69" i="15"/>
  <c r="K68" i="15"/>
  <c r="K80" i="15"/>
  <c r="K41" i="15"/>
  <c r="K40" i="15"/>
  <c r="K50" i="15"/>
  <c r="K49" i="15"/>
  <c r="K48" i="15"/>
  <c r="K60" i="15"/>
  <c r="K108" i="15"/>
  <c r="K33" i="15"/>
  <c r="K39" i="15"/>
  <c r="K23" i="15"/>
  <c r="K38" i="15"/>
  <c r="K32" i="15"/>
  <c r="K85" i="15"/>
  <c r="K31" i="15"/>
  <c r="K7" i="15"/>
  <c r="K101" i="15"/>
  <c r="K28" i="15"/>
  <c r="K22" i="15"/>
  <c r="K59" i="15"/>
  <c r="K5" i="15"/>
  <c r="K84" i="15"/>
  <c r="K93" i="15"/>
  <c r="K21" i="15"/>
  <c r="K100" i="15"/>
  <c r="K79" i="15"/>
  <c r="K14" i="15"/>
  <c r="K6" i="15"/>
  <c r="H99" i="15"/>
  <c r="H58" i="15"/>
  <c r="H37" i="15"/>
  <c r="H78" i="15"/>
  <c r="H13" i="15"/>
  <c r="H105" i="15"/>
  <c r="H77" i="15"/>
  <c r="H109" i="15"/>
  <c r="H27" i="15"/>
  <c r="H76" i="15"/>
  <c r="H26" i="15"/>
  <c r="H20" i="15"/>
  <c r="H90" i="15"/>
  <c r="H75" i="15"/>
  <c r="H83" i="15"/>
  <c r="H16" i="15"/>
  <c r="H67" i="15"/>
  <c r="H15" i="15"/>
  <c r="H36" i="15"/>
  <c r="H47" i="15"/>
  <c r="H66" i="15"/>
  <c r="H89" i="15"/>
  <c r="H98" i="15"/>
  <c r="H12" i="15"/>
  <c r="H103" i="15"/>
  <c r="H92" i="15"/>
  <c r="H30" i="15"/>
  <c r="H25" i="15"/>
  <c r="H11" i="15"/>
  <c r="H19" i="15"/>
  <c r="H57" i="15"/>
  <c r="H56" i="15"/>
  <c r="H74" i="15"/>
  <c r="H73" i="15"/>
  <c r="H91" i="15"/>
  <c r="H65" i="15"/>
  <c r="H35" i="15"/>
  <c r="H64" i="15"/>
  <c r="H46" i="15"/>
  <c r="H34" i="15"/>
  <c r="H55" i="15"/>
  <c r="H82" i="15"/>
  <c r="H54" i="15"/>
  <c r="H45" i="15"/>
  <c r="H104" i="15"/>
  <c r="H63" i="15"/>
  <c r="H10" i="15"/>
  <c r="H88" i="15"/>
  <c r="H53" i="15"/>
  <c r="H8" i="15"/>
  <c r="H72" i="15"/>
  <c r="H18" i="15"/>
  <c r="H71" i="15"/>
  <c r="H29" i="15"/>
  <c r="H17" i="15"/>
  <c r="H97" i="15"/>
  <c r="H62" i="15"/>
  <c r="H96" i="15"/>
  <c r="H95" i="15"/>
  <c r="H81" i="15"/>
  <c r="H87" i="15"/>
  <c r="H44" i="15"/>
  <c r="H70" i="15"/>
  <c r="H24" i="15"/>
  <c r="H61" i="15"/>
  <c r="H86" i="15"/>
  <c r="H52" i="15"/>
  <c r="H43" i="15"/>
  <c r="H51" i="15"/>
  <c r="H107" i="15"/>
  <c r="H102" i="15"/>
  <c r="H106" i="15"/>
  <c r="H42" i="15"/>
  <c r="H9" i="15"/>
  <c r="H94" i="15"/>
  <c r="H69" i="15"/>
  <c r="H68" i="15"/>
  <c r="H80" i="15"/>
  <c r="H41" i="15"/>
  <c r="H40" i="15"/>
  <c r="H50" i="15"/>
  <c r="H49" i="15"/>
  <c r="H48" i="15"/>
  <c r="H60" i="15"/>
  <c r="H108" i="15"/>
  <c r="H33" i="15"/>
  <c r="H39" i="15"/>
  <c r="H23" i="15"/>
  <c r="H38" i="15"/>
  <c r="H32" i="15"/>
  <c r="H85" i="15"/>
  <c r="H31" i="15"/>
  <c r="H7" i="15"/>
  <c r="H101" i="15"/>
  <c r="H28" i="15"/>
  <c r="H22" i="15"/>
  <c r="H59" i="15"/>
  <c r="H5" i="15"/>
  <c r="H84" i="15"/>
  <c r="H93" i="15"/>
  <c r="H21" i="15"/>
  <c r="H100" i="15"/>
  <c r="H79" i="15"/>
  <c r="H14" i="15"/>
  <c r="H6" i="15"/>
  <c r="E99" i="15"/>
  <c r="X99" i="15" s="1"/>
  <c r="Y99" i="15" s="1"/>
  <c r="E58" i="15"/>
  <c r="X58" i="15" s="1"/>
  <c r="Y58" i="15" s="1"/>
  <c r="E37" i="15"/>
  <c r="X37" i="15" s="1"/>
  <c r="Y37" i="15" s="1"/>
  <c r="E78" i="15"/>
  <c r="X78" i="15" s="1"/>
  <c r="Y78" i="15" s="1"/>
  <c r="E13" i="15"/>
  <c r="X13" i="15" s="1"/>
  <c r="Y13" i="15" s="1"/>
  <c r="E105" i="15"/>
  <c r="X105" i="15" s="1"/>
  <c r="Y105" i="15" s="1"/>
  <c r="E77" i="15"/>
  <c r="X77" i="15" s="1"/>
  <c r="Y77" i="15" s="1"/>
  <c r="E109" i="15"/>
  <c r="X109" i="15" s="1"/>
  <c r="Y109" i="15" s="1"/>
  <c r="E27" i="15"/>
  <c r="X27" i="15" s="1"/>
  <c r="Y27" i="15" s="1"/>
  <c r="E76" i="15"/>
  <c r="X76" i="15" s="1"/>
  <c r="Y76" i="15" s="1"/>
  <c r="E26" i="15"/>
  <c r="X26" i="15" s="1"/>
  <c r="Y26" i="15" s="1"/>
  <c r="E20" i="15"/>
  <c r="X20" i="15" s="1"/>
  <c r="Y20" i="15" s="1"/>
  <c r="E90" i="15"/>
  <c r="X90" i="15" s="1"/>
  <c r="Y90" i="15" s="1"/>
  <c r="E75" i="15"/>
  <c r="X75" i="15" s="1"/>
  <c r="Y75" i="15" s="1"/>
  <c r="E83" i="15"/>
  <c r="X83" i="15" s="1"/>
  <c r="Y83" i="15" s="1"/>
  <c r="E16" i="15"/>
  <c r="X16" i="15" s="1"/>
  <c r="Y16" i="15" s="1"/>
  <c r="E67" i="15"/>
  <c r="X67" i="15" s="1"/>
  <c r="Y67" i="15" s="1"/>
  <c r="E15" i="15"/>
  <c r="X15" i="15" s="1"/>
  <c r="Y15" i="15" s="1"/>
  <c r="E36" i="15"/>
  <c r="X36" i="15" s="1"/>
  <c r="Y36" i="15" s="1"/>
  <c r="E47" i="15"/>
  <c r="X47" i="15" s="1"/>
  <c r="Y47" i="15" s="1"/>
  <c r="E66" i="15"/>
  <c r="X66" i="15" s="1"/>
  <c r="Y66" i="15" s="1"/>
  <c r="E89" i="15"/>
  <c r="X89" i="15" s="1"/>
  <c r="Y89" i="15" s="1"/>
  <c r="E98" i="15"/>
  <c r="X98" i="15" s="1"/>
  <c r="Y98" i="15" s="1"/>
  <c r="E12" i="15"/>
  <c r="X12" i="15" s="1"/>
  <c r="Y12" i="15" s="1"/>
  <c r="E103" i="15"/>
  <c r="X103" i="15" s="1"/>
  <c r="Y103" i="15" s="1"/>
  <c r="E92" i="15"/>
  <c r="X92" i="15" s="1"/>
  <c r="Y92" i="15" s="1"/>
  <c r="E30" i="15"/>
  <c r="X30" i="15" s="1"/>
  <c r="Y30" i="15" s="1"/>
  <c r="E25" i="15"/>
  <c r="X25" i="15" s="1"/>
  <c r="Y25" i="15" s="1"/>
  <c r="E11" i="15"/>
  <c r="X11" i="15" s="1"/>
  <c r="Y11" i="15" s="1"/>
  <c r="E19" i="15"/>
  <c r="X19" i="15" s="1"/>
  <c r="Y19" i="15" s="1"/>
  <c r="E57" i="15"/>
  <c r="X57" i="15" s="1"/>
  <c r="Y57" i="15" s="1"/>
  <c r="E56" i="15"/>
  <c r="X56" i="15" s="1"/>
  <c r="Y56" i="15" s="1"/>
  <c r="E74" i="15"/>
  <c r="X74" i="15" s="1"/>
  <c r="Y74" i="15" s="1"/>
  <c r="E73" i="15"/>
  <c r="X73" i="15" s="1"/>
  <c r="Y73" i="15" s="1"/>
  <c r="E91" i="15"/>
  <c r="X91" i="15" s="1"/>
  <c r="Y91" i="15" s="1"/>
  <c r="E65" i="15"/>
  <c r="X65" i="15" s="1"/>
  <c r="Y65" i="15" s="1"/>
  <c r="E35" i="15"/>
  <c r="X35" i="15" s="1"/>
  <c r="Y35" i="15" s="1"/>
  <c r="E64" i="15"/>
  <c r="X64" i="15" s="1"/>
  <c r="Y64" i="15" s="1"/>
  <c r="E46" i="15"/>
  <c r="X46" i="15" s="1"/>
  <c r="Y46" i="15" s="1"/>
  <c r="E34" i="15"/>
  <c r="X34" i="15" s="1"/>
  <c r="Y34" i="15" s="1"/>
  <c r="E55" i="15"/>
  <c r="X55" i="15" s="1"/>
  <c r="Y55" i="15" s="1"/>
  <c r="E82" i="15"/>
  <c r="X82" i="15" s="1"/>
  <c r="Y82" i="15" s="1"/>
  <c r="E54" i="15"/>
  <c r="X54" i="15" s="1"/>
  <c r="Y54" i="15" s="1"/>
  <c r="E45" i="15"/>
  <c r="X45" i="15" s="1"/>
  <c r="Y45" i="15" s="1"/>
  <c r="E104" i="15"/>
  <c r="X104" i="15" s="1"/>
  <c r="Y104" i="15" s="1"/>
  <c r="E63" i="15"/>
  <c r="X63" i="15" s="1"/>
  <c r="Y63" i="15" s="1"/>
  <c r="E10" i="15"/>
  <c r="X10" i="15" s="1"/>
  <c r="Y10" i="15" s="1"/>
  <c r="E88" i="15"/>
  <c r="X88" i="15" s="1"/>
  <c r="Y88" i="15" s="1"/>
  <c r="E53" i="15"/>
  <c r="X53" i="15" s="1"/>
  <c r="Y53" i="15" s="1"/>
  <c r="E8" i="15"/>
  <c r="X8" i="15" s="1"/>
  <c r="Y8" i="15" s="1"/>
  <c r="E72" i="15"/>
  <c r="X72" i="15" s="1"/>
  <c r="Y72" i="15" s="1"/>
  <c r="E18" i="15"/>
  <c r="X18" i="15" s="1"/>
  <c r="Y18" i="15" s="1"/>
  <c r="E71" i="15"/>
  <c r="X71" i="15" s="1"/>
  <c r="Y71" i="15" s="1"/>
  <c r="E29" i="15"/>
  <c r="X29" i="15" s="1"/>
  <c r="Y29" i="15" s="1"/>
  <c r="E17" i="15"/>
  <c r="X17" i="15" s="1"/>
  <c r="Y17" i="15" s="1"/>
  <c r="E97" i="15"/>
  <c r="X97" i="15" s="1"/>
  <c r="Y97" i="15" s="1"/>
  <c r="E62" i="15"/>
  <c r="X62" i="15" s="1"/>
  <c r="Y62" i="15" s="1"/>
  <c r="E96" i="15"/>
  <c r="X96" i="15" s="1"/>
  <c r="Y96" i="15" s="1"/>
  <c r="E95" i="15"/>
  <c r="Y95" i="15" s="1"/>
  <c r="E81" i="15"/>
  <c r="X81" i="15" s="1"/>
  <c r="Y81" i="15" s="1"/>
  <c r="E87" i="15"/>
  <c r="X87" i="15" s="1"/>
  <c r="Y87" i="15" s="1"/>
  <c r="E44" i="15"/>
  <c r="X44" i="15" s="1"/>
  <c r="Y44" i="15" s="1"/>
  <c r="E70" i="15"/>
  <c r="X70" i="15" s="1"/>
  <c r="Y70" i="15" s="1"/>
  <c r="E24" i="15"/>
  <c r="X24" i="15" s="1"/>
  <c r="Y24" i="15" s="1"/>
  <c r="E61" i="15"/>
  <c r="X61" i="15" s="1"/>
  <c r="Y61" i="15" s="1"/>
  <c r="E86" i="15"/>
  <c r="X86" i="15" s="1"/>
  <c r="Y86" i="15" s="1"/>
  <c r="E52" i="15"/>
  <c r="X52" i="15" s="1"/>
  <c r="Y52" i="15" s="1"/>
  <c r="E43" i="15"/>
  <c r="X43" i="15" s="1"/>
  <c r="Y43" i="15" s="1"/>
  <c r="E51" i="15"/>
  <c r="X51" i="15" s="1"/>
  <c r="Y51" i="15" s="1"/>
  <c r="E107" i="15"/>
  <c r="X107" i="15" s="1"/>
  <c r="Y107" i="15" s="1"/>
  <c r="E102" i="15"/>
  <c r="X102" i="15" s="1"/>
  <c r="Y102" i="15" s="1"/>
  <c r="E106" i="15"/>
  <c r="X106" i="15" s="1"/>
  <c r="Y106" i="15" s="1"/>
  <c r="E42" i="15"/>
  <c r="X42" i="15" s="1"/>
  <c r="Y42" i="15" s="1"/>
  <c r="E9" i="15"/>
  <c r="X9" i="15" s="1"/>
  <c r="Y9" i="15" s="1"/>
  <c r="E94" i="15"/>
  <c r="X94" i="15" s="1"/>
  <c r="Y94" i="15" s="1"/>
  <c r="E69" i="15"/>
  <c r="X69" i="15" s="1"/>
  <c r="Y69" i="15" s="1"/>
  <c r="E68" i="15"/>
  <c r="X68" i="15" s="1"/>
  <c r="Y68" i="15" s="1"/>
  <c r="E80" i="15"/>
  <c r="X80" i="15" s="1"/>
  <c r="Y80" i="15" s="1"/>
  <c r="E41" i="15"/>
  <c r="X41" i="15" s="1"/>
  <c r="Y41" i="15" s="1"/>
  <c r="E40" i="15"/>
  <c r="X40" i="15" s="1"/>
  <c r="Y40" i="15" s="1"/>
  <c r="E50" i="15"/>
  <c r="X50" i="15" s="1"/>
  <c r="Y50" i="15" s="1"/>
  <c r="E49" i="15"/>
  <c r="X49" i="15" s="1"/>
  <c r="Y49" i="15" s="1"/>
  <c r="E48" i="15"/>
  <c r="X48" i="15" s="1"/>
  <c r="Y48" i="15" s="1"/>
  <c r="E60" i="15"/>
  <c r="X60" i="15" s="1"/>
  <c r="Y60" i="15" s="1"/>
  <c r="E108" i="15"/>
  <c r="X108" i="15" s="1"/>
  <c r="Y108" i="15" s="1"/>
  <c r="E33" i="15"/>
  <c r="X33" i="15" s="1"/>
  <c r="Y33" i="15" s="1"/>
  <c r="E39" i="15"/>
  <c r="X39" i="15" s="1"/>
  <c r="Y39" i="15" s="1"/>
  <c r="E23" i="15"/>
  <c r="X23" i="15" s="1"/>
  <c r="Y23" i="15" s="1"/>
  <c r="E38" i="15"/>
  <c r="X38" i="15" s="1"/>
  <c r="Y38" i="15" s="1"/>
  <c r="E32" i="15"/>
  <c r="X32" i="15" s="1"/>
  <c r="Y32" i="15" s="1"/>
  <c r="E85" i="15"/>
  <c r="X85" i="15" s="1"/>
  <c r="Y85" i="15" s="1"/>
  <c r="E31" i="15"/>
  <c r="X31" i="15" s="1"/>
  <c r="Y31" i="15" s="1"/>
  <c r="E7" i="15"/>
  <c r="X7" i="15" s="1"/>
  <c r="Y7" i="15" s="1"/>
  <c r="E101" i="15"/>
  <c r="X101" i="15" s="1"/>
  <c r="Y101" i="15" s="1"/>
  <c r="E28" i="15"/>
  <c r="X28" i="15" s="1"/>
  <c r="Y28" i="15" s="1"/>
  <c r="E22" i="15"/>
  <c r="X22" i="15" s="1"/>
  <c r="Y22" i="15" s="1"/>
  <c r="E59" i="15"/>
  <c r="X59" i="15" s="1"/>
  <c r="Y59" i="15" s="1"/>
  <c r="E5" i="15"/>
  <c r="X5" i="15" s="1"/>
  <c r="Y5" i="15" s="1"/>
  <c r="E84" i="15"/>
  <c r="X84" i="15" s="1"/>
  <c r="Y84" i="15" s="1"/>
  <c r="E93" i="15"/>
  <c r="X93" i="15" s="1"/>
  <c r="Y93" i="15" s="1"/>
  <c r="E21" i="15"/>
  <c r="X21" i="15" s="1"/>
  <c r="Y21" i="15" s="1"/>
  <c r="E100" i="15"/>
  <c r="X100" i="15" s="1"/>
  <c r="Y100" i="15" s="1"/>
  <c r="E79" i="15"/>
  <c r="X79" i="15" s="1"/>
  <c r="Y79" i="15" s="1"/>
  <c r="E14" i="15"/>
  <c r="X14" i="15" s="1"/>
  <c r="Y14" i="15" s="1"/>
  <c r="E6" i="15"/>
  <c r="X6" i="15" s="1"/>
  <c r="Y6" i="15" s="1"/>
  <c r="E9" i="14"/>
  <c r="F9" i="14" s="1"/>
  <c r="E7" i="14"/>
  <c r="F7" i="14" s="1"/>
  <c r="E6" i="14"/>
  <c r="F6" i="14" s="1"/>
  <c r="E5" i="14"/>
  <c r="F5" i="14" s="1"/>
  <c r="E4" i="14"/>
  <c r="F4" i="14" s="1"/>
  <c r="F5" i="1"/>
  <c r="F60" i="1"/>
  <c r="E60" i="1"/>
  <c r="F59" i="1"/>
  <c r="E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1" i="1"/>
  <c r="F20" i="1"/>
  <c r="F19" i="1"/>
  <c r="F18" i="1"/>
  <c r="F17" i="1"/>
  <c r="F16" i="1"/>
  <c r="F15" i="1"/>
  <c r="F14" i="1"/>
  <c r="F13" i="1"/>
  <c r="F12" i="1"/>
  <c r="F11" i="1"/>
  <c r="F10" i="1"/>
  <c r="F9" i="1"/>
  <c r="F8" i="1"/>
  <c r="F7" i="1"/>
  <c r="F6"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1" i="1"/>
  <c r="E20" i="1"/>
  <c r="E19" i="1"/>
  <c r="E18" i="1"/>
  <c r="E17" i="1"/>
  <c r="E16" i="1"/>
  <c r="E15" i="1"/>
  <c r="E14" i="1"/>
  <c r="E13" i="1"/>
  <c r="E12" i="1"/>
  <c r="E11" i="1"/>
  <c r="E10" i="1"/>
  <c r="E9" i="1"/>
  <c r="E8" i="1"/>
  <c r="E7" i="1"/>
  <c r="E6" i="1"/>
  <c r="E5" i="1"/>
  <c r="F4" i="1"/>
  <c r="E4" i="1"/>
  <c r="D6" i="11"/>
  <c r="D5" i="11"/>
  <c r="C12" i="11"/>
  <c r="C23" i="11" s="1"/>
  <c r="H110" i="15" l="1"/>
  <c r="Q110" i="15"/>
  <c r="T110" i="15"/>
  <c r="K110" i="15"/>
  <c r="W110" i="15"/>
  <c r="E110" i="15"/>
  <c r="X110" i="15" s="1"/>
  <c r="Y110" i="15" s="1"/>
  <c r="G23" i="11"/>
  <c r="F23" i="11"/>
  <c r="E23" i="11"/>
  <c r="H23" i="11"/>
  <c r="D23" i="11"/>
  <c r="C14" i="11"/>
  <c r="C20" i="11"/>
  <c r="F20" i="11" s="1"/>
  <c r="F12" i="11"/>
  <c r="C16" i="11"/>
  <c r="C17" i="11"/>
  <c r="C22" i="11"/>
  <c r="D12" i="11"/>
  <c r="H12" i="11"/>
  <c r="C18" i="11"/>
  <c r="G12" i="11"/>
  <c r="E12" i="11"/>
  <c r="C13" i="11"/>
  <c r="C15" i="11"/>
  <c r="C19" i="11"/>
  <c r="C21" i="11"/>
  <c r="G21" i="11" l="1"/>
  <c r="E21" i="11"/>
  <c r="F21" i="11"/>
  <c r="H21" i="11"/>
  <c r="D21" i="11"/>
  <c r="G19" i="11"/>
  <c r="F19" i="11"/>
  <c r="E19" i="11"/>
  <c r="H19" i="11"/>
  <c r="D19" i="11"/>
  <c r="E22" i="11"/>
  <c r="H22" i="11"/>
  <c r="D22" i="11"/>
  <c r="F22" i="11"/>
  <c r="G22" i="11"/>
  <c r="E20" i="11"/>
  <c r="H20" i="11"/>
  <c r="D20" i="11"/>
  <c r="G20" i="11"/>
  <c r="H15" i="11"/>
  <c r="D15" i="11"/>
  <c r="G15" i="11"/>
  <c r="E15" i="11"/>
  <c r="F15" i="11"/>
  <c r="E18" i="11"/>
  <c r="G18" i="11"/>
  <c r="H18" i="11"/>
  <c r="D18" i="11"/>
  <c r="F18" i="11"/>
  <c r="F17" i="11"/>
  <c r="E17" i="11"/>
  <c r="D17" i="11"/>
  <c r="G17" i="11"/>
  <c r="H17" i="11"/>
  <c r="E14" i="11"/>
  <c r="G14" i="11"/>
  <c r="H14" i="11"/>
  <c r="D14" i="11"/>
  <c r="F14" i="11"/>
  <c r="G13" i="11"/>
  <c r="F13" i="11"/>
  <c r="E13" i="11"/>
  <c r="H13" i="11"/>
  <c r="D13" i="11"/>
  <c r="G16" i="11"/>
  <c r="E16" i="11"/>
  <c r="F16" i="11"/>
  <c r="H16" i="11"/>
  <c r="D16" i="11"/>
</calcChain>
</file>

<file path=xl/sharedStrings.xml><?xml version="1.0" encoding="utf-8"?>
<sst xmlns="http://schemas.openxmlformats.org/spreadsheetml/2006/main" count="1487" uniqueCount="1263">
  <si>
    <t>일자</t>
    <phoneticPr fontId="2" type="noConversion"/>
  </si>
  <si>
    <t>평가손익</t>
    <phoneticPr fontId="2" type="noConversion"/>
  </si>
  <si>
    <t>수익률</t>
    <phoneticPr fontId="2" type="noConversion"/>
  </si>
  <si>
    <t>입/출금</t>
    <phoneticPr fontId="2" type="noConversion"/>
  </si>
  <si>
    <t>요일</t>
    <phoneticPr fontId="2" type="noConversion"/>
  </si>
  <si>
    <t>화</t>
  </si>
  <si>
    <t>화</t>
    <phoneticPr fontId="2" type="noConversion"/>
  </si>
  <si>
    <t>수</t>
  </si>
  <si>
    <t>수</t>
    <phoneticPr fontId="2" type="noConversion"/>
  </si>
  <si>
    <t>목</t>
  </si>
  <si>
    <t>목</t>
    <phoneticPr fontId="2" type="noConversion"/>
  </si>
  <si>
    <t>금</t>
  </si>
  <si>
    <t>토</t>
  </si>
  <si>
    <t>일</t>
  </si>
  <si>
    <t>월</t>
  </si>
  <si>
    <t>비고</t>
    <phoneticPr fontId="2" type="noConversion"/>
  </si>
  <si>
    <t>선물 투자 상환일 (이전 2~3 일 떨어짐)</t>
    <phoneticPr fontId="2" type="noConversion"/>
  </si>
  <si>
    <t>ADA</t>
  </si>
  <si>
    <t>BTC</t>
    <phoneticPr fontId="2" type="noConversion"/>
  </si>
  <si>
    <t>ETH</t>
    <phoneticPr fontId="2" type="noConversion"/>
  </si>
  <si>
    <t>ENJ</t>
    <phoneticPr fontId="2" type="noConversion"/>
  </si>
  <si>
    <t>추천</t>
    <phoneticPr fontId="2" type="noConversion"/>
  </si>
  <si>
    <r>
      <rPr>
        <sz val="11"/>
        <color rgb="FFFF0000"/>
        <rFont val="맑은 고딕"/>
        <family val="3"/>
        <charset val="129"/>
        <scheme val="minor"/>
      </rPr>
      <t>XTZ  1,692,800</t>
    </r>
    <r>
      <rPr>
        <sz val="11"/>
        <color theme="1"/>
        <rFont val="맑은 고딕"/>
        <family val="2"/>
        <charset val="129"/>
        <scheme val="minor"/>
      </rPr>
      <t xml:space="preserve">
</t>
    </r>
    <r>
      <rPr>
        <sz val="11"/>
        <color rgb="FF0000FF"/>
        <rFont val="맑은 고딕"/>
        <family val="3"/>
        <charset val="129"/>
        <scheme val="minor"/>
      </rPr>
      <t>PLA  1,644,495 2~3 일간 홀드 후 매도 예정 (스캠 가능성)</t>
    </r>
    <r>
      <rPr>
        <sz val="11"/>
        <color theme="1"/>
        <rFont val="맑은 고딕"/>
        <family val="2"/>
        <charset val="129"/>
        <scheme val="minor"/>
      </rPr>
      <t xml:space="preserve">
</t>
    </r>
    <r>
      <rPr>
        <sz val="11"/>
        <color rgb="FFFF0000"/>
        <rFont val="맑은 고딕"/>
        <family val="3"/>
        <charset val="129"/>
        <scheme val="minor"/>
      </rPr>
      <t>IOST   586,637</t>
    </r>
    <phoneticPr fontId="2" type="noConversion"/>
  </si>
  <si>
    <t>XLM</t>
    <phoneticPr fontId="2" type="noConversion"/>
  </si>
  <si>
    <t>PLA 1,921,084
BFC 507,774
AXS 152,678
DAWN 603,320
KRW 793,792</t>
    <phoneticPr fontId="2" type="noConversion"/>
  </si>
  <si>
    <t>화요일</t>
    <phoneticPr fontId="2" type="noConversion"/>
  </si>
  <si>
    <r>
      <t xml:space="preserve">SXP 2,968,886 (3,117)
CHZ 404,075 (404)
</t>
    </r>
    <r>
      <rPr>
        <sz val="11"/>
        <color rgb="FF0000FF"/>
        <rFont val="맑은 고딕"/>
        <family val="3"/>
        <charset val="129"/>
        <scheme val="minor"/>
      </rPr>
      <t>역시 화요일은 피해야 함 (HUNT, HIVE 만 오름)</t>
    </r>
    <phoneticPr fontId="2" type="noConversion"/>
  </si>
  <si>
    <r>
      <t xml:space="preserve">MOC 3,048,336 (190)
</t>
    </r>
    <r>
      <rPr>
        <sz val="11"/>
        <color rgb="FF0000FF"/>
        <rFont val="맑은 고딕"/>
        <family val="3"/>
        <charset val="129"/>
        <scheme val="minor"/>
      </rPr>
      <t>hold 를 하지 못해서 실절 하락함</t>
    </r>
    <phoneticPr fontId="2" type="noConversion"/>
  </si>
  <si>
    <t>MOC (201), TFUEL(394), CBK(5045),ADA(3040), PCI(870)
소폭 상승 , 종목 조정 후 일요일 아침 까지 HOLD 예정, ADA 는 13일 하드포크 예정으로 차주 말 까지 HOLD 예정, 나머지 종목은 일요일 아침 매도 후 수요일 아침에 매입 예정.
종목 구성 이유:MOC, PCI HOLD, TFUEL 공지 후 오르지 않은 종목, ADA 하드 포크후 상승 기대, CBK site 에서 상승 기대</t>
    <phoneticPr fontId="2" type="noConversion"/>
  </si>
  <si>
    <t>IOST</t>
    <phoneticPr fontId="2" type="noConversion"/>
  </si>
  <si>
    <t>BAT</t>
    <phoneticPr fontId="2" type="noConversion"/>
  </si>
  <si>
    <t>QTUM</t>
    <phoneticPr fontId="2" type="noConversion"/>
  </si>
  <si>
    <t>WAVES</t>
    <phoneticPr fontId="2" type="noConversion"/>
  </si>
  <si>
    <t>IOTA</t>
    <phoneticPr fontId="2" type="noConversion"/>
  </si>
  <si>
    <t>XEM</t>
    <phoneticPr fontId="2" type="noConversion"/>
  </si>
  <si>
    <t>대장주인 BTC 가 내림 (-1.3, 전체 지수 -2.5)
그런데 실적은 더 빠짐 MOC 가 많이 빠져, 갈아 따면서 더 빠짐
IOTA(1,860: 추천 종목), TFUEL(386: 추가 매수/매도로 단가 조정), CBK(5045: HOLD)</t>
    <phoneticPr fontId="2" type="noConversion"/>
  </si>
  <si>
    <t>수</t>
    <phoneticPr fontId="2" type="noConversion"/>
  </si>
  <si>
    <t>중간에 결산을 하지 않아 수익률이 한번에 계산된 (당일 수익은 약 +2.0%)
IOTA(1860),  ETC(68930), PUNDIX(1880)
9월 25일에 팔고 9월 28일에 살것
10월은 오를것 으로 예상들을 많이함 (PlanB)</t>
    <phoneticPr fontId="2" type="noConversion"/>
  </si>
  <si>
    <t>목</t>
    <phoneticPr fontId="2" type="noConversion"/>
  </si>
  <si>
    <r>
      <t xml:space="preserve">전반적인 상승장에 힘입어 상승
STMX(40.80), XLM(403), IOST(92.70, 9월 말까지 holding) -&gt; 손절(91.30)
태조스 7000 원 초반에 매수 바람.
오미세고 9200~9300 정도에 매수 노려보세요.
아이오는 몇일째봤는데 88원이하에서 넣는게 속편한듯요ㅠ 그러다100원전후되면 가차없이 매도
다시88원매수예약 전 이런식ㅇㄷ로  해요
</t>
    </r>
    <r>
      <rPr>
        <b/>
        <sz val="11"/>
        <color rgb="FFFF0000"/>
        <rFont val="맑은 고딕"/>
        <family val="3"/>
        <charset val="129"/>
        <scheme val="minor"/>
      </rPr>
      <t>지지 저항-&gt;볼륨-&gt;이평선</t>
    </r>
    <phoneticPr fontId="2" type="noConversion"/>
  </si>
  <si>
    <t>통계가 증명 된 하루 (역시 목요일은 내리는날)
XLM(397), IOST(88.30), LOOM(154) 오늘은 미국 4 마녀의 날, 하지만 요일 통계는 오르는날
LOOM 은 제일 많이 오른 Ticker: 추가로 오르기를 기대 하며(10% 익절, 40882)</t>
    <phoneticPr fontId="2" type="noConversion"/>
  </si>
  <si>
    <t xml:space="preserve">미국 4 마녀의 날 영향 받음, 크게 폭락은 아니지만. 역시 나쁘다고 이야기 할때는 피해야 함.
장기 투자가 아니고는 남의 이야기 듣고 급하게 매수, 매도 하는건 위험이 있음, 참조는 하되 신중히 매매 할것
급하게 오르는 종목 선택시, 급하게 떨어지는위험을 줄리기 위해 예약 매도 (-2~-3%) 를 설정 해 놓을것.
XLM(399 -&gt; 389),  JST(116 -&gt; 109), ETH( 4140331 -&gt; 4152000)
토요일은 통계상 수요일 만큼 상승 기운이 놓은날, 기대 해봄
IOTA 를 놓친게 제일 아쉬움(좀더 내려 오기를 기다리다 매수 시기 놓침) . </t>
    <phoneticPr fontId="2" type="noConversion"/>
  </si>
  <si>
    <r>
      <t xml:space="preserve">보합 남의 이야기 듣고 급하게 매수 한 종목 모두 매도함
</t>
    </r>
    <r>
      <rPr>
        <sz val="11"/>
        <color rgb="FFFF0000"/>
        <rFont val="맑은 고딕"/>
        <family val="3"/>
        <charset val="129"/>
        <scheme val="minor"/>
      </rPr>
      <t xml:space="preserve">XEM(222, 1,322,677KRW), ADA(2,875, 568,737KRW), XTZ(7,680, 307,131KRW) </t>
    </r>
    <r>
      <rPr>
        <sz val="11"/>
        <color theme="1"/>
        <rFont val="맑은 고딕"/>
        <family val="2"/>
        <charset val="129"/>
        <scheme val="minor"/>
      </rPr>
      <t xml:space="preserve">
나머지는 현금화 하여 IOST(75.20 에 예약, 현재가 84) 매수시 전체 금액 잘못 선택 되는걸 방지 하기 위해 아주 낮은 금액으로 매수 걸어놓음.</t>
    </r>
    <phoneticPr fontId="2" type="noConversion"/>
  </si>
  <si>
    <t>일요일 통계상 내림. 증명
월요일 BTC 47K 무너짐, 전체 매도후 22일 매수 예정, 내일도 조심</t>
    <phoneticPr fontId="2" type="noConversion"/>
  </si>
  <si>
    <t>비트코인 폭락 (-6%, 바이낸스 기준 -8%) 일찍 감지 후 손절 하여 피해 최소화 함. 
(역시 lower limit  는 걸어야 함)
오늘도 내릴것 으로 예상됨. 비트는 김프(+5.7) 가 어느정도 버퍼링 역할을 함. 김프 사라지면 더 내릴 가능성 있음. 현재는 전체 매도 후 대기중. (3개의 항목 각 -10 ~15% 에서 매수 대기)
XTZ(5,635), - 6,705
SRM(8,625), 10,180
IOST(63.20), 70.80
BCHA (265,650) - 2.45989935</t>
    <phoneticPr fontId="2" type="noConversion"/>
  </si>
  <si>
    <t>중국발 악재(헝다그룹 파산설)로 비트코인 바이낸스 24 시간 기준 약 -5.67% 빠짐
IOST (평단 72.40) 은 존버 하고, 나머지 금액 으로 스윙 매매 하기로 함.
현재 DOGE(253) 에 들어감- ETC(58,000 에 매도 한 금액).
손실이 더 큰건 갈아타는것 때문임.</t>
    <phoneticPr fontId="2" type="noConversion"/>
  </si>
  <si>
    <t>악재 대부분 해소, IOST(68.95 -&gt;77.70, 74.00 에 예약 매도) , PUNDIX(1680 -&gt; 1670, 1595 에 예약 매도)
GO(36.09 -&gt; 37.49, 약 2배 상승에 예약 매도) 불장이 시작 되었으면 좋겠음</t>
    <phoneticPr fontId="2" type="noConversion"/>
  </si>
  <si>
    <t>비트코인</t>
  </si>
  <si>
    <t>약세장 속에 소폭 수익냄
ETC(62,549 -&gt; 61,870), IOST(76.43 -&gt; 80.00 ), MARO(148 -&gt; 147), BTC(53,969,000 -&gt; 147)
MARO 익절 후 재 진입, IOST 익절 후 재 진입, ETC 신규로 진입 - 9월말 10월 호재 있음. BTC 감시용.
요일 통계상 상승 예상. ETC 가 올라 주길 바램.</t>
    <phoneticPr fontId="2" type="noConversion"/>
  </si>
  <si>
    <t>이더리움</t>
  </si>
  <si>
    <t>에이다</t>
  </si>
  <si>
    <t>코스모스</t>
  </si>
  <si>
    <t>트론</t>
  </si>
  <si>
    <t>이더리움클래식</t>
  </si>
  <si>
    <t>비체인</t>
  </si>
  <si>
    <t>테조스</t>
  </si>
  <si>
    <t>아이오타</t>
  </si>
  <si>
    <t>네오</t>
  </si>
  <si>
    <t>비트코인에스브이</t>
  </si>
  <si>
    <t>쎄타퓨엘</t>
  </si>
  <si>
    <t>넴</t>
  </si>
  <si>
    <t>오미세고</t>
  </si>
  <si>
    <t>엔진코인</t>
  </si>
  <si>
    <t>아이오에스티</t>
  </si>
  <si>
    <t>플로우</t>
  </si>
  <si>
    <t>아이콘</t>
  </si>
  <si>
    <t>퀀텀</t>
  </si>
  <si>
    <t>베이직어텐션토큰</t>
  </si>
  <si>
    <t>시아코인</t>
  </si>
  <si>
    <t>온톨로지</t>
  </si>
  <si>
    <t>카바</t>
  </si>
  <si>
    <t>골렘</t>
  </si>
  <si>
    <t>왁스</t>
  </si>
  <si>
    <t>어거</t>
  </si>
  <si>
    <t>스팀</t>
  </si>
  <si>
    <t>플레이댑</t>
  </si>
  <si>
    <t>저스트</t>
  </si>
  <si>
    <t>디카르고</t>
  </si>
  <si>
    <t>쿼크체인</t>
  </si>
  <si>
    <t>메타디움</t>
  </si>
  <si>
    <t>썬더토큰</t>
  </si>
  <si>
    <t>밀크</t>
  </si>
  <si>
    <t>아르고</t>
  </si>
  <si>
    <t>리퍼리움</t>
  </si>
  <si>
    <t>무비블록</t>
  </si>
  <si>
    <t>리플</t>
    <phoneticPr fontId="2" type="noConversion"/>
  </si>
  <si>
    <t>중국발 악재(코인 강력규제)로 비트코인 바이낸스 24 시간 기준 약 -4.07% 빠짐
선물 반대 매매가 추가 되어 알트코인 대부분 빠짐 (07:07분 현재 BTC 빠지고 있음)</t>
    <phoneticPr fontId="2" type="noConversion"/>
  </si>
  <si>
    <r>
      <t xml:space="preserve">전반적인 횡보, 악재들이 다 해소 되지는 않은듯, 선물 반대매매 가 있었고 헝다그룹 악재는 해소되지 않음
</t>
    </r>
    <r>
      <rPr>
        <sz val="11"/>
        <color rgb="FFFF0000"/>
        <rFont val="맑은 고딕"/>
        <family val="3"/>
        <charset val="129"/>
        <scheme val="minor"/>
      </rPr>
      <t>ONG(1,355 -&gt; 1,380)</t>
    </r>
    <r>
      <rPr>
        <sz val="11"/>
        <color theme="1"/>
        <rFont val="맑은 고딕"/>
        <family val="2"/>
        <charset val="129"/>
        <scheme val="minor"/>
      </rPr>
      <t xml:space="preserve">, </t>
    </r>
    <r>
      <rPr>
        <sz val="11"/>
        <color rgb="FF0000FF"/>
        <rFont val="맑은 고딕"/>
        <family val="3"/>
        <charset val="129"/>
        <scheme val="minor"/>
      </rPr>
      <t xml:space="preserve">PUNDIX(1565 -&gt; 1,560) , </t>
    </r>
    <r>
      <rPr>
        <sz val="11"/>
        <color theme="1"/>
        <rFont val="맑은 고딕"/>
        <family val="3"/>
        <charset val="129"/>
        <scheme val="minor"/>
      </rPr>
      <t>ONG: 매수 시점에 약 4,58% 빠져 있었고 익일 펌핑을 노림.
PUNDIX: Graph 가 상승을 가리키고 있음. 떨어진 이후에 7~8% 오르는 경우 여러번 본 종목임.</t>
    </r>
    <r>
      <rPr>
        <sz val="11"/>
        <color theme="1"/>
        <rFont val="맑은 고딕"/>
        <family val="2"/>
        <charset val="129"/>
        <scheme val="minor"/>
      </rPr>
      <t xml:space="preserve">
ONG 25% 매도하여 PUNDIX 매수 했는데, 현재 까지 결과는 비관적. (공부중)
PUNDIX -&gt; KAVA(7,225 -6.66%) 갈아탐 (이게 실수임. 펀디 오르는데..)</t>
    </r>
    <phoneticPr fontId="2" type="noConversion"/>
  </si>
  <si>
    <t>횡보속 대응 미숙으로 인해 손실, 투자 방법 및 차트 보는법 공부중
ETC 58600 17.62361774  55670  (봉 차트를 보고 종복 선정함, 망치형 양봉)
KNC 1795 568.28298942  1750 (봉 차트를 보고 투자함, + 자형 양봉)</t>
    <phoneticPr fontId="2" type="noConversion"/>
  </si>
  <si>
    <t>횡보속 대응 미숙으로 인해 손실, 투자 방법 및 차트 보는법 공부중
IOST 69.85 17,546.57006292
XTZ 7,480 38.08870320
ETH 3,643,000 0.02111084</t>
    <phoneticPr fontId="2" type="noConversion"/>
  </si>
  <si>
    <t>하락장, 
IOST 67.88 31664.00070562 30.0   : 62 까지 더 빠질것 같음 (현재 65.70)
BCHA 324300 0.30804810 324300 : 리브렌딩, 액면분할 1/100만 기대감. 금일 14:00 ~~</t>
    <phoneticPr fontId="2" type="noConversion"/>
  </si>
  <si>
    <r>
      <t xml:space="preserve">비트코인 기준 약 상승(0.8)
IOST 67.83 32,133.71873335, MFT 11.30 26,991.15044247, IOTA 1,275 107.58705882
</t>
    </r>
    <r>
      <rPr>
        <sz val="11"/>
        <color rgb="FFFF0000"/>
        <rFont val="맑은 고딕"/>
        <family val="3"/>
        <charset val="129"/>
        <scheme val="minor"/>
      </rPr>
      <t xml:space="preserve">XEC 0.3243 308,048.1 : BCHA 리브렌딩 후 -13%,
</t>
    </r>
    <r>
      <rPr>
        <sz val="11"/>
        <color rgb="FF00B050"/>
        <rFont val="맑은 고딕"/>
        <family val="3"/>
        <charset val="129"/>
        <scheme val="minor"/>
      </rPr>
      <t>MFT, IOTA 그래프 보고 들어감. (볼린저 밴드), 시드 61 만원 추가</t>
    </r>
    <phoneticPr fontId="2" type="noConversion"/>
  </si>
  <si>
    <t>톤</t>
    <phoneticPr fontId="2" type="noConversion"/>
  </si>
  <si>
    <t>알파쿼크</t>
    <phoneticPr fontId="2" type="noConversion"/>
  </si>
  <si>
    <t>코박</t>
    <phoneticPr fontId="2" type="noConversion"/>
  </si>
  <si>
    <t>하이브</t>
    <phoneticPr fontId="2" type="noConversion"/>
  </si>
  <si>
    <t>파워렛져</t>
    <phoneticPr fontId="2" type="noConversion"/>
  </si>
  <si>
    <t>액시</t>
    <phoneticPr fontId="2" type="noConversion"/>
  </si>
  <si>
    <t>샌박</t>
    <phoneticPr fontId="2" type="noConversion"/>
  </si>
  <si>
    <t>플로우</t>
    <phoneticPr fontId="2" type="noConversion"/>
  </si>
  <si>
    <t>메디</t>
    <phoneticPr fontId="2" type="noConversion"/>
  </si>
  <si>
    <t>썸씽</t>
    <phoneticPr fontId="2" type="noConversion"/>
  </si>
  <si>
    <t>휴먼</t>
    <phoneticPr fontId="2" type="noConversion"/>
  </si>
  <si>
    <t>카바</t>
    <phoneticPr fontId="2" type="noConversion"/>
  </si>
  <si>
    <t>코스모스</t>
    <phoneticPr fontId="2" type="noConversion"/>
  </si>
  <si>
    <t>비토</t>
    <phoneticPr fontId="2" type="noConversion"/>
  </si>
  <si>
    <t>저스트</t>
    <phoneticPr fontId="2" type="noConversion"/>
  </si>
  <si>
    <t>트론</t>
    <phoneticPr fontId="2" type="noConversion"/>
  </si>
  <si>
    <t>이더</t>
    <phoneticPr fontId="2" type="noConversion"/>
  </si>
  <si>
    <t>이클</t>
    <phoneticPr fontId="2" type="noConversion"/>
  </si>
  <si>
    <t>이캐시</t>
    <phoneticPr fontId="2" type="noConversion"/>
  </si>
  <si>
    <t>비골</t>
    <phoneticPr fontId="2" type="noConversion"/>
  </si>
  <si>
    <t>폴카</t>
    <phoneticPr fontId="2" type="noConversion"/>
  </si>
  <si>
    <t>체링</t>
    <phoneticPr fontId="2" type="noConversion"/>
  </si>
  <si>
    <t>던프</t>
    <phoneticPr fontId="2" type="noConversion"/>
  </si>
  <si>
    <t>스택스</t>
    <phoneticPr fontId="2" type="noConversion"/>
  </si>
  <si>
    <t>스텔라</t>
    <phoneticPr fontId="2" type="noConversion"/>
  </si>
  <si>
    <t>디센</t>
    <phoneticPr fontId="2" type="noConversion"/>
  </si>
  <si>
    <t>엔진</t>
    <phoneticPr fontId="2" type="noConversion"/>
  </si>
  <si>
    <t>메탈</t>
    <phoneticPr fontId="2" type="noConversion"/>
  </si>
  <si>
    <t>그로스톨</t>
    <phoneticPr fontId="2" type="noConversion"/>
  </si>
  <si>
    <t>스트 형제들</t>
    <phoneticPr fontId="2" type="noConversion"/>
  </si>
  <si>
    <r>
      <t xml:space="preserve">비트코인 강한 상승(약 5%), IOST 회복(+0.7%), 다른 종목들은 불장을 보이나 IOST 는 횡보, 여기서 배우는것은
역시 계란은 한 바구니에 담으면 않된다는것. Plan B 의 예측 대로 10월 ~ 12 월 까지 불장이 왔으면 좋겠음.
</t>
    </r>
    <r>
      <rPr>
        <sz val="11"/>
        <color rgb="FF0000FF"/>
        <rFont val="맑은 고딕"/>
        <family val="3"/>
        <charset val="129"/>
        <scheme val="minor"/>
      </rPr>
      <t>IOST 67.69 33,024.55310835 (-2.50%)</t>
    </r>
    <r>
      <rPr>
        <sz val="11"/>
        <color theme="1"/>
        <rFont val="맑은 고딕"/>
        <family val="2"/>
        <charset val="129"/>
        <scheme val="minor"/>
      </rPr>
      <t xml:space="preserve">, </t>
    </r>
    <r>
      <rPr>
        <sz val="11"/>
        <color rgb="FFFF0000"/>
        <rFont val="맑은 고딕"/>
        <family val="3"/>
        <charset val="129"/>
        <scheme val="minor"/>
      </rPr>
      <t xml:space="preserve">FLOW 19,150 6.71578328 (0.84 %), </t>
    </r>
    <r>
      <rPr>
        <sz val="11"/>
        <color theme="1"/>
        <rFont val="맑은 고딕"/>
        <family val="2"/>
        <charset val="129"/>
        <scheme val="minor"/>
      </rPr>
      <t xml:space="preserve">
</t>
    </r>
    <r>
      <rPr>
        <sz val="11"/>
        <color rgb="FF0000FF"/>
        <rFont val="맑은 고딕"/>
        <family val="3"/>
        <charset val="129"/>
        <scheme val="minor"/>
      </rPr>
      <t>XEC, 0.3188 361,627.54250871 (-6.52 %)</t>
    </r>
    <phoneticPr fontId="2" type="noConversion"/>
  </si>
  <si>
    <t>비트</t>
    <phoneticPr fontId="2" type="noConversion"/>
  </si>
  <si>
    <t>메이저</t>
    <phoneticPr fontId="2" type="noConversion"/>
  </si>
  <si>
    <t>가격</t>
    <phoneticPr fontId="2" type="noConversion"/>
  </si>
  <si>
    <t>도미넌스</t>
    <phoneticPr fontId="2" type="noConversion"/>
  </si>
  <si>
    <t>잡주</t>
    <phoneticPr fontId="2" type="noConversion"/>
  </si>
  <si>
    <t>상승</t>
    <phoneticPr fontId="2" type="noConversion"/>
  </si>
  <si>
    <t>횡보</t>
    <phoneticPr fontId="2" type="noConversion"/>
  </si>
  <si>
    <t>하락</t>
    <phoneticPr fontId="2" type="noConversion"/>
  </si>
  <si>
    <t>불장</t>
    <phoneticPr fontId="2" type="noConversion"/>
  </si>
  <si>
    <t>폭락</t>
    <phoneticPr fontId="2" type="noConversion"/>
  </si>
  <si>
    <t>횡보 or 상승</t>
    <phoneticPr fontId="2" type="noConversion"/>
  </si>
  <si>
    <t>상승 or 폭등</t>
    <phoneticPr fontId="2" type="noConversion"/>
  </si>
  <si>
    <t>하락 or 폭락</t>
    <phoneticPr fontId="2" type="noConversion"/>
  </si>
  <si>
    <t>횡보 or 폭등</t>
    <phoneticPr fontId="2" type="noConversion"/>
  </si>
  <si>
    <t>소폭 하락</t>
    <phoneticPr fontId="2" type="noConversion"/>
  </si>
  <si>
    <t>현재가</t>
    <phoneticPr fontId="2" type="noConversion"/>
  </si>
  <si>
    <t>등락율</t>
    <phoneticPr fontId="2" type="noConversion"/>
  </si>
  <si>
    <t>전체적인 불장 으로 인해 약간의 수익 냄
IOST 69.10 10,101.143,  BTT 4.14, XEC 361,627.542</t>
    <phoneticPr fontId="2" type="noConversion"/>
  </si>
  <si>
    <t>매수/매도가</t>
    <phoneticPr fontId="2" type="noConversion"/>
  </si>
  <si>
    <t>헤데라해시그래프</t>
    <phoneticPr fontId="2" type="noConversion"/>
  </si>
  <si>
    <t>리스크</t>
    <phoneticPr fontId="2" type="noConversion"/>
  </si>
  <si>
    <t>1일</t>
    <phoneticPr fontId="2" type="noConversion"/>
  </si>
  <si>
    <t>분단위 계산</t>
    <phoneticPr fontId="2" type="noConversion"/>
  </si>
  <si>
    <t>2일</t>
    <phoneticPr fontId="2" type="noConversion"/>
  </si>
  <si>
    <t>구분</t>
    <phoneticPr fontId="2" type="noConversion"/>
  </si>
  <si>
    <t>1분</t>
    <phoneticPr fontId="2" type="noConversion"/>
  </si>
  <si>
    <t>5분</t>
    <phoneticPr fontId="2" type="noConversion"/>
  </si>
  <si>
    <t>15분</t>
    <phoneticPr fontId="2" type="noConversion"/>
  </si>
  <si>
    <t>30분</t>
    <phoneticPr fontId="2" type="noConversion"/>
  </si>
  <si>
    <t>60 분</t>
    <phoneticPr fontId="2" type="noConversion"/>
  </si>
  <si>
    <t>240 분</t>
    <phoneticPr fontId="2" type="noConversion"/>
  </si>
  <si>
    <t>3일</t>
    <phoneticPr fontId="2" type="noConversion"/>
  </si>
  <si>
    <t>4일</t>
  </si>
  <si>
    <t>5일</t>
  </si>
  <si>
    <t>6일</t>
  </si>
  <si>
    <t>7일</t>
  </si>
  <si>
    <t>10일</t>
    <phoneticPr fontId="2" type="noConversion"/>
  </si>
  <si>
    <t>14일</t>
    <phoneticPr fontId="2" type="noConversion"/>
  </si>
  <si>
    <t>21일</t>
    <phoneticPr fontId="2" type="noConversion"/>
  </si>
  <si>
    <t>28일</t>
    <phoneticPr fontId="2" type="noConversion"/>
  </si>
  <si>
    <t>30일</t>
    <phoneticPr fontId="2" type="noConversion"/>
  </si>
  <si>
    <t>실행</t>
    <phoneticPr fontId="2" type="noConversion"/>
  </si>
  <si>
    <t>OMG</t>
    <phoneticPr fontId="2" type="noConversion"/>
  </si>
  <si>
    <t>SRM</t>
    <phoneticPr fontId="2" type="noConversion"/>
  </si>
  <si>
    <t>XTZ</t>
    <phoneticPr fontId="2" type="noConversion"/>
  </si>
  <si>
    <r>
      <t xml:space="preserve">불장 초입으로 보임. 신중하게 대처가 필요. IOST 는 계륵임. Stady 종목 구분중
</t>
    </r>
    <r>
      <rPr>
        <sz val="11"/>
        <color rgb="FFFF0000"/>
        <rFont val="맑은 고딕"/>
        <family val="3"/>
        <charset val="129"/>
        <scheme val="minor"/>
      </rPr>
      <t>ETH(4,172,000, 0.278 ), IOTA(1,600, 722.072, ), IOST(69.60,  10,101.143)</t>
    </r>
    <r>
      <rPr>
        <sz val="11"/>
        <color theme="1"/>
        <rFont val="맑은 고딕"/>
        <family val="2"/>
        <charset val="129"/>
        <scheme val="minor"/>
      </rPr>
      <t xml:space="preserve">
IOST 를 버려야 할지 고민중,  다른 종목은 예약 매도가 올리며 계속 따라감.</t>
    </r>
    <phoneticPr fontId="2" type="noConversion"/>
  </si>
  <si>
    <r>
      <t xml:space="preserve">정산 금액을 잃어버려 기억 나는% 를 지정 하여 작성 함
작성 시점인 19:15 분 현재 BTC 가 약 1.14% 빠지고 있음.
평단 </t>
    </r>
    <r>
      <rPr>
        <sz val="11"/>
        <color rgb="FFFF0000"/>
        <rFont val="맑은 고딕"/>
        <family val="3"/>
        <charset val="129"/>
        <scheme val="minor"/>
      </rPr>
      <t>XEC 0.2800</t>
    </r>
    <r>
      <rPr>
        <sz val="11"/>
        <color theme="1"/>
        <rFont val="맑은 고딕"/>
        <family val="2"/>
        <charset val="129"/>
        <scheme val="minor"/>
      </rPr>
      <t xml:space="preserve">, </t>
    </r>
    <r>
      <rPr>
        <sz val="11"/>
        <color rgb="FF0000FF"/>
        <rFont val="맑은 고딕"/>
        <family val="3"/>
        <charset val="129"/>
        <scheme val="minor"/>
      </rPr>
      <t>MANA 965</t>
    </r>
    <r>
      <rPr>
        <sz val="11"/>
        <color theme="1"/>
        <rFont val="맑은 고딕"/>
        <family val="2"/>
        <charset val="129"/>
        <scheme val="minor"/>
      </rPr>
      <t xml:space="preserve">, </t>
    </r>
    <r>
      <rPr>
        <sz val="11"/>
        <color rgb="FFFF0000"/>
        <rFont val="맑은 고딕"/>
        <family val="3"/>
        <charset val="129"/>
        <scheme val="minor"/>
      </rPr>
      <t xml:space="preserve">AQT 3,911 </t>
    </r>
    <phoneticPr fontId="2" type="noConversion"/>
  </si>
  <si>
    <t>스마트컨트랙</t>
  </si>
  <si>
    <t>체인링크</t>
  </si>
  <si>
    <t>스텔라루멘</t>
  </si>
  <si>
    <t>이오스</t>
  </si>
  <si>
    <t>웨이브</t>
  </si>
  <si>
    <t>엑시인피니티</t>
  </si>
  <si>
    <t>쎄타토큰</t>
  </si>
  <si>
    <t>샌드박스</t>
  </si>
  <si>
    <t>오라클</t>
  </si>
  <si>
    <t>아이오티</t>
  </si>
  <si>
    <t>엠블</t>
  </si>
  <si>
    <t>파워렛저</t>
  </si>
  <si>
    <t>디파이</t>
  </si>
  <si>
    <t>카이버네트워크</t>
  </si>
  <si>
    <t>간편결제 플랫폼</t>
  </si>
  <si>
    <t>크립토닷컴체인</t>
  </si>
  <si>
    <t>게임시장</t>
  </si>
  <si>
    <t>데이터저장 서비스</t>
  </si>
  <si>
    <t>스토리지</t>
  </si>
  <si>
    <t>분산화거래소</t>
  </si>
  <si>
    <t>제로엑스</t>
  </si>
  <si>
    <t>소셜네트워킹</t>
  </si>
  <si>
    <t>스테이터스네트워크토큰</t>
  </si>
  <si>
    <t>연산력 임대 서비스</t>
  </si>
  <si>
    <t>앵커</t>
  </si>
  <si>
    <t>인증 서비스</t>
  </si>
  <si>
    <t>시빅</t>
  </si>
  <si>
    <t>컨텐츠 생산 및 중개</t>
  </si>
  <si>
    <t>에브리피디아</t>
  </si>
  <si>
    <t>플랫폼</t>
  </si>
  <si>
    <t>질리카</t>
  </si>
  <si>
    <t>리스크</t>
  </si>
  <si>
    <t>아더</t>
  </si>
  <si>
    <t>스톰엑스</t>
  </si>
  <si>
    <t>스트라티스</t>
  </si>
  <si>
    <t>아크</t>
  </si>
  <si>
    <t>룸네트워크</t>
  </si>
  <si>
    <t>SNS 컨텐츠</t>
  </si>
  <si>
    <t>비트코인 그룹</t>
  </si>
  <si>
    <t>비트코인캐시</t>
  </si>
  <si>
    <t>비트코인골드</t>
  </si>
  <si>
    <t>이캐시</t>
  </si>
  <si>
    <t xml:space="preserve">이더리움 그룹 </t>
  </si>
  <si>
    <t>모멘텀 Top 5</t>
  </si>
  <si>
    <t>오미세고</t>
    <phoneticPr fontId="2" type="noConversion"/>
  </si>
  <si>
    <t>로우볼 Top 5</t>
  </si>
  <si>
    <t>도지코인</t>
  </si>
  <si>
    <r>
      <t xml:space="preserve">비트코인 상승 (+1.8%), 변동성이 큰 하루임, 잘 오르던 종목들 조정이 있는듯
평단 </t>
    </r>
    <r>
      <rPr>
        <sz val="11"/>
        <color rgb="FFFF0000"/>
        <rFont val="맑은 고딕"/>
        <family val="3"/>
        <charset val="129"/>
        <scheme val="minor"/>
      </rPr>
      <t>HBAR 478, BTT 4.12, XTZ 10100</t>
    </r>
    <r>
      <rPr>
        <sz val="11"/>
        <color theme="1"/>
        <rFont val="맑은 고딕"/>
        <family val="2"/>
        <charset val="129"/>
        <scheme val="minor"/>
      </rPr>
      <t xml:space="preserve">
HBAR 호재, BTT 호재, XTZ -로 조정중 이기 때문에 매입</t>
    </r>
    <phoneticPr fontId="2" type="noConversion"/>
  </si>
  <si>
    <t xml:space="preserve">비트코인 상승 (+1.8%), 시총 저가 코인 약진
</t>
    <phoneticPr fontId="2" type="noConversion"/>
  </si>
  <si>
    <t>대처 미숙으로 손실</t>
    <phoneticPr fontId="2" type="noConversion"/>
  </si>
  <si>
    <r>
      <t xml:space="preserve">chart 보고 투자, </t>
    </r>
    <r>
      <rPr>
        <sz val="11"/>
        <color rgb="FFFF0000"/>
        <rFont val="맑은 고딕"/>
        <family val="3"/>
        <charset val="129"/>
        <scheme val="minor"/>
      </rPr>
      <t>급등주 따라 가서 한번 성공, 한번 실패 (실패 금액이 약 2배)</t>
    </r>
    <r>
      <rPr>
        <sz val="11"/>
        <color theme="1"/>
        <rFont val="맑은 고딕"/>
        <family val="2"/>
        <charset val="129"/>
        <scheme val="minor"/>
      </rPr>
      <t xml:space="preserve">
비트코인 조정 으로 약간 더 내림 </t>
    </r>
    <phoneticPr fontId="2" type="noConversion"/>
  </si>
  <si>
    <t>python view_chart.py -t iost -c 288 -i minute5 -l "20210929"</t>
    <phoneticPr fontId="2" type="noConversion"/>
  </si>
  <si>
    <t>손절 라인을 너무 높게 설정 하여 수익이 줄어듦
처음 진입시 손절 라인을 -5% 로 잡고, 수익이 10% 늘어 날때 마다 현재 가격의 -5% 씩 따라가는 방식으로 결정</t>
    <phoneticPr fontId="2" type="noConversion"/>
  </si>
  <si>
    <t>python view_chart.py -t pla -c 168 -i minute60</t>
    <phoneticPr fontId="2" type="noConversion"/>
  </si>
  <si>
    <t>던프로토콜</t>
  </si>
  <si>
    <t>김치코인 빠지기 시작 하며, 예약 손절 3개당함.
시장에 확신이 있으면 예약 하지 않는 방법도 생각 해야함.</t>
    <phoneticPr fontId="2" type="noConversion"/>
  </si>
  <si>
    <t>BTC 만 강세를 보임. 개장 후 강세를 보이다가 오후에 갑자기 떨어임.
익일 오전에 계속 떨어짐 Chart 는 XTZ</t>
    <phoneticPr fontId="2" type="noConversion"/>
  </si>
  <si>
    <t xml:space="preserve">BTC 만 강세를 보임. </t>
    <phoneticPr fontId="2" type="noConversion"/>
  </si>
  <si>
    <t>상위 30개 종목중 볼린저 밴드, 하락률, RSI 14 지수 등을 고려 하여 THETA 매수
500KW 추가 투입</t>
    <phoneticPr fontId="2" type="noConversion"/>
  </si>
  <si>
    <t>BTC 강 조정 (김치코인 약 10% 빠짐, )</t>
    <phoneticPr fontId="2" type="noConversion"/>
  </si>
  <si>
    <t>거래량이 적은 항목중 월봉 chart 를 보았을때 고점 대비 하락해 있는 종목들 선택, 매입당일 많이 오르지 않은 종목,  종목을 7 개로 분산</t>
    <phoneticPr fontId="2" type="noConversion"/>
  </si>
  <si>
    <t>순위</t>
    <phoneticPr fontId="2" type="noConversion"/>
  </si>
  <si>
    <t>종목</t>
    <phoneticPr fontId="2" type="noConversion"/>
  </si>
  <si>
    <t>시총</t>
    <phoneticPr fontId="2" type="noConversion"/>
  </si>
  <si>
    <t>솔라나</t>
  </si>
  <si>
    <t>TICKER</t>
    <phoneticPr fontId="2" type="noConversion"/>
  </si>
  <si>
    <t>비고</t>
    <phoneticPr fontId="2" type="noConversion"/>
  </si>
  <si>
    <t>횡보</t>
    <phoneticPr fontId="2" type="noConversion"/>
  </si>
  <si>
    <t>시가</t>
    <phoneticPr fontId="2" type="noConversion"/>
  </si>
  <si>
    <t>종가</t>
    <phoneticPr fontId="2" type="noConversion"/>
  </si>
  <si>
    <t>투자 일지</t>
    <phoneticPr fontId="2" type="noConversion"/>
  </si>
  <si>
    <t>일지누락</t>
    <phoneticPr fontId="2" type="noConversion"/>
  </si>
  <si>
    <t>역시 일요일은 빠지는날. 월요일 새벽 05:30 ~ 06:30 에 매입 필요
김치코인이 차래대로 튀면, 세력들의 장난임. 오르지 않은 종목 적은 가격 으로 1~2 개 매수 후 기다리거나 부러워도 추격 매수 금지.</t>
    <phoneticPr fontId="2" type="noConversion"/>
  </si>
  <si>
    <t>panic sell 로 인해 손해봄 이익을 남길 수 있었는데.  몇번의 빔으로 인한 트라우마 임.
전략을 바꿈. 손절가 10% 로 setting 후 특별한 이유가 없으면(익절, 다른 종목 관심) 내려도 팔지 말것.</t>
    <phoneticPr fontId="2" type="noConversion"/>
  </si>
  <si>
    <t>코인 선택 방법</t>
    <phoneticPr fontId="2" type="noConversion"/>
  </si>
  <si>
    <t>1. 개발자나 혹은 어드바이저 중에서 유명한 놈들이 있거나 현재 잘나가는 코인한테 조언 받은 경우 Ex : 지하니, 탈리기</t>
  </si>
  <si>
    <t>2. 기존에 있던 잘나가는 코인을 표명할 것 Ex : 리플 중국 버전, 이더리움 중국 버전</t>
  </si>
  <si>
    <t>3. 잘나가는 기관이 투자햇거나 혹은 ICO 때 최소 50억 이상 벌어들인 코인 Ex : 콤사</t>
  </si>
  <si>
    <t>4. 출시 된지 3개월 안에 급등하고 나름 유지하고 있는 코인 Ex : 트론</t>
  </si>
  <si>
    <t>5. 코인 투기국에서 빨아주는 코인 Ex : 에이다 (일본)</t>
  </si>
  <si>
    <t>6. 기반 기술이 좋은 코인</t>
  </si>
  <si>
    <t>8. 로드맵 실천 기간이 빠른 코인</t>
  </si>
  <si>
    <t>9. 가격 방어 존내 잘하는 코인 Ex : 카이버</t>
  </si>
  <si>
    <t>1.전고점을 향해서 가는 코인 ★★★</t>
  </si>
  <si>
    <t>2.다른 코인 펌핑 시에도 조용했던 코인 ★★</t>
  </si>
  <si>
    <t>3.이전 세력이 펌핑을 몇 차례 시행했던 코인 ★★</t>
  </si>
  <si>
    <t>4.거래량이 많은 코인 ★</t>
  </si>
  <si>
    <t xml:space="preserve">7. 시총 50위 안에 드는데 최근에 급등안한 코인 </t>
    <phoneticPr fontId="2" type="noConversion"/>
  </si>
  <si>
    <t>화요일이 돌아 왔다. 어떻게 되나 다시 한번 확인 중. (다행히 수익, 매도 시점 잘 잡았으면 좀더 수익을 낼 수 있었음)
왁스 WAXP 353(3,993.58394457) 1,409,736 -&gt; 1,421,715 -&gt; 0.85 % (호재, 저항선 부근)
펀디엑스 PUNDIX 1,810(439.71577747) 795,886 -&gt; 802,481 -&gt; 0.83 % (그동안 봐왔던 가격2k 보다 내려가서)
리퍼리움 RFR 20.30(30,374.58641369) 616,605 -&gt; 622,679 -&gt; 0.99 % (매입당일 많이 내려고 -6.4%, 저항선 부근)</t>
    <phoneticPr fontId="2" type="noConversion"/>
  </si>
  <si>
    <t>수요일은 전통적으로 오르는날
엠블 MVL 18.10(57196.87845303) 0.55 %, + 자형 반전 시그널
체인링크 LINK 31350(32.98975711) 0.45 %, 10월중 않오른 종목중 택일
엘프 ELF 715(1142.94740741) 0.14 %, 볼린저 밴드 하단 터치, 5일 하락 후 상승 반전</t>
    <phoneticPr fontId="2" type="noConversion"/>
  </si>
  <si>
    <t>1.고점에서 폭락한 김치코인을 찾는다.</t>
  </si>
  <si>
    <t>2.카페에서 해당코인 검색해서 언제 올려주냐 징징글이 몇개인지 카운팅한다.</t>
  </si>
  <si>
    <t>3.그 중 특히 해당코인에 몰빵 작성글 빈도가 높은 회원을 타게팅한다</t>
  </si>
  <si>
    <t>4.몰빵 회원이 더 이상 글을 쓰지 않거나 던졌다는 글썼을때 캐치와 징징글이 줄어들때 진입시기를 잡는다.</t>
  </si>
  <si>
    <t>주관적 이유는</t>
  </si>
  <si>
    <t>1. 김치코인 세력은 가장 많은 코인투자자가 모여있는 비트맨에서 동향을 살피며 알바들을 투입한다.</t>
  </si>
  <si>
    <t>2. 징징글이 많으면 흔들기가 덜해서 얘들이 안던졌나 판단</t>
  </si>
  <si>
    <t>3.세력 주포 화가들은 변태라서 징징대는 사람들이 던질수록 희열을 느낌</t>
  </si>
  <si>
    <t>​</t>
  </si>
  <si>
    <t>의외로 적중률이 어느정도 있는 타점 잡기입니다.</t>
  </si>
  <si>
    <t>주식의 경우는 해당 종목토론방에 들어가서 위 방법대로 카운팅해서 기술적분석과 혼용 진입할때가 있습니다.</t>
  </si>
  <si>
    <t>ㅡ 경험한 바로는 폭락한 주식이 오를때는 몸에서 사리나온다, 개잡주 쌍욕 나올때 보다 글리젠이 확 줄은 조용한 종토방이 됐을때 입니다. ㅡ</t>
  </si>
  <si>
    <t>고점 잡으셔 손해보신 분들도 안타까운 마음에 카페에 글쓰며 의지하고 싶은 마음 충분히 이해합니다.</t>
  </si>
  <si>
    <t>다만 글쓸때</t>
  </si>
  <si>
    <t>1. 본인 단가,수량 오픈은 안좋습니다.</t>
  </si>
  <si>
    <t>2. 물렸다고 밝히기 보단 이 종목 오를까요등의 내용으로 작성하는게 좋습니다</t>
  </si>
  <si>
    <t>주관적 뻘팁이니 투자하진 마시고 한번 종목 선택해서 맞는지 재미로 봐보세요</t>
  </si>
  <si>
    <t>모두 성투하시길</t>
  </si>
  <si>
    <t xml:space="preserve">BTC </t>
  </si>
  <si>
    <t xml:space="preserve">ETH </t>
  </si>
  <si>
    <t xml:space="preserve">NEO </t>
  </si>
  <si>
    <t xml:space="preserve">ETC </t>
  </si>
  <si>
    <t xml:space="preserve">OMG </t>
  </si>
  <si>
    <t xml:space="preserve">WAVES </t>
  </si>
  <si>
    <t xml:space="preserve">XEM </t>
  </si>
  <si>
    <t xml:space="preserve">QTUM </t>
  </si>
  <si>
    <t xml:space="preserve">XLM </t>
  </si>
  <si>
    <t xml:space="preserve">STORJ </t>
  </si>
  <si>
    <t xml:space="preserve">BTG </t>
  </si>
  <si>
    <t xml:space="preserve">ICX </t>
  </si>
  <si>
    <t xml:space="preserve">EOS </t>
  </si>
  <si>
    <t xml:space="preserve">SC </t>
  </si>
  <si>
    <t xml:space="preserve">ONT </t>
  </si>
  <si>
    <t xml:space="preserve">POLY </t>
  </si>
  <si>
    <t xml:space="preserve">BCH </t>
  </si>
  <si>
    <t xml:space="preserve">BSV </t>
  </si>
  <si>
    <t xml:space="preserve">THETA </t>
  </si>
  <si>
    <t xml:space="preserve">BTT </t>
  </si>
  <si>
    <t xml:space="preserve">ENJ </t>
  </si>
  <si>
    <t xml:space="preserve">MANA </t>
  </si>
  <si>
    <t xml:space="preserve">ANKR </t>
  </si>
  <si>
    <t xml:space="preserve">ATOM </t>
  </si>
  <si>
    <t xml:space="preserve">WAXP </t>
  </si>
  <si>
    <t xml:space="preserve">HBAR </t>
  </si>
  <si>
    <t xml:space="preserve">VET </t>
  </si>
  <si>
    <t xml:space="preserve">CHZ </t>
  </si>
  <si>
    <t xml:space="preserve">XTZ </t>
  </si>
  <si>
    <t xml:space="preserve">CRO </t>
  </si>
  <si>
    <t xml:space="preserve">DOT </t>
  </si>
  <si>
    <t xml:space="preserve">GLM </t>
  </si>
  <si>
    <t xml:space="preserve">SAND </t>
  </si>
  <si>
    <t xml:space="preserve">DOGE </t>
  </si>
  <si>
    <t xml:space="preserve">PUNDIX </t>
  </si>
  <si>
    <t xml:space="preserve">FLOW </t>
  </si>
  <si>
    <t xml:space="preserve">AXS </t>
  </si>
  <si>
    <t xml:space="preserve">STX </t>
  </si>
  <si>
    <t xml:space="preserve">XEC </t>
  </si>
  <si>
    <t>수요일</t>
    <phoneticPr fontId="2" type="noConversion"/>
  </si>
  <si>
    <t>투자 일지 - 전체 정리 후 재 시작 (도전 1,000KW 으로 10,000KW 만들기)</t>
    <phoneticPr fontId="2" type="noConversion"/>
  </si>
  <si>
    <t>10월중 않오른 종목중 택일(link)</t>
    <phoneticPr fontId="2" type="noConversion"/>
  </si>
  <si>
    <t>목요일</t>
  </si>
  <si>
    <t>link 에서 쪼개서 단투 한것이 이익 실현이 않됨. (UBMI 는 -2.0% 임), 나름대로 선방 했으나 종목 선정시 좀더 확실한
기준이 필요하다.</t>
    <phoneticPr fontId="2" type="noConversion"/>
  </si>
  <si>
    <t>금요일</t>
  </si>
  <si>
    <t>페어</t>
  </si>
  <si>
    <t>보유</t>
  </si>
  <si>
    <t>보유($)</t>
  </si>
  <si>
    <t>발행시장</t>
  </si>
  <si>
    <t>(Per Share)</t>
  </si>
  <si>
    <t>거래시장</t>
  </si>
  <si>
    <t>프리미엄</t>
  </si>
  <si>
    <t>마감 시간</t>
  </si>
  <si>
    <t>24H 변경</t>
  </si>
  <si>
    <t>7D 변경</t>
  </si>
  <si>
    <t>30D 변경</t>
  </si>
  <si>
    <t>업데이트 시간</t>
  </si>
  <si>
    <t> BTC</t>
  </si>
  <si>
    <t>GBTC</t>
  </si>
  <si>
    <t>647.54K BTC</t>
  </si>
  <si>
    <t>$40.44B</t>
  </si>
  <si>
    <t> ETH</t>
  </si>
  <si>
    <t>ETHE</t>
  </si>
  <si>
    <t>3.13M ETH</t>
  </si>
  <si>
    <t>$12.74B</t>
  </si>
  <si>
    <t> ETC</t>
  </si>
  <si>
    <t>ETCG</t>
  </si>
  <si>
    <t>12.23M ETC</t>
  </si>
  <si>
    <t>$681.93M</t>
  </si>
  <si>
    <t> LTC</t>
  </si>
  <si>
    <t>LTCN</t>
  </si>
  <si>
    <t>1.57M LTC</t>
  </si>
  <si>
    <t>$310.66M</t>
  </si>
  <si>
    <t> BCH</t>
  </si>
  <si>
    <t>BCHG</t>
  </si>
  <si>
    <t>317.95K BCH</t>
  </si>
  <si>
    <t>$198.95M</t>
  </si>
  <si>
    <t> ZEN</t>
  </si>
  <si>
    <t>631.31K ZEN</t>
  </si>
  <si>
    <t>$54.6M</t>
  </si>
  <si>
    <t> ZEC</t>
  </si>
  <si>
    <t>342.01K ZEC</t>
  </si>
  <si>
    <t>$53.33M</t>
  </si>
  <si>
    <t> XLM</t>
  </si>
  <si>
    <t>76.77M XLM</t>
  </si>
  <si>
    <t>$28.75M</t>
  </si>
  <si>
    <t> LPT</t>
  </si>
  <si>
    <t>601.21K LPT</t>
  </si>
  <si>
    <t>$15.42M</t>
  </si>
  <si>
    <t>-</t>
  </si>
  <si>
    <t> MANA</t>
  </si>
  <si>
    <t>18.48M MANA</t>
  </si>
  <si>
    <t>$14.62M</t>
  </si>
  <si>
    <t> LINK</t>
  </si>
  <si>
    <t>307.04K LINK</t>
  </si>
  <si>
    <t>$8.73M</t>
  </si>
  <si>
    <t> FIL</t>
  </si>
  <si>
    <t>94.21K FIL</t>
  </si>
  <si>
    <t>$6.03M</t>
  </si>
  <si>
    <t> BAT</t>
  </si>
  <si>
    <t>5.69M BAT</t>
  </si>
  <si>
    <t>$3.94M</t>
  </si>
  <si>
    <t>BTC 가 이틀동안 빠지고 있음. Link 는 매도, TFUEL(37%), IOST(25%) 매입, KRW(37%)
조정이 좀더 지속 될 수 있어서 현금 비중을 늘림. TFUEL 은 THETA 호재 후 들어가서 Hold 해야 하는데 바로 나와서
수익을 놓치고 조정(하락) 된걸 매입함</t>
    <phoneticPr fontId="2" type="noConversion"/>
  </si>
  <si>
    <t>토요일</t>
  </si>
  <si>
    <t>김치 코인이 오를 가능성 예상(x), 던 프로토콜 매수 했으나 손해 보고 있음, 좀더 보기로 함.
Link 매도가 가장 큰 실수, 오르는 종목도 중간에 하루씩 조정이 있을 수 있는데, 현재는 Link 를 매도 후 왁스(WAXP) 로
바꾸었음(오르고 있는데 1~2주 모니터링 필요)</t>
    <phoneticPr fontId="2" type="noConversion"/>
  </si>
  <si>
    <t>일요일</t>
  </si>
  <si>
    <t>보유 비중 : WAXP (49.6%), DAWN (23.2%), BTC (15.6%), KRW (11.6%)
매수 사유:  WAXP 호재(10월,11월),  DAWN 차트,  BTC 호재+차트+내림,
DAWN 은 3일 내리고 상승으로 돌아선 종목 이기 때문에 매입을 하였는데 선택 실패임.
최근에 2일 이상 오른 종목 중 선택 필요. DAWN -&gt; AERGO(50MA 위, 15MA 근접, -2, +2)</t>
    <phoneticPr fontId="2" type="noConversion"/>
  </si>
  <si>
    <t xml:space="preserve">STPT </t>
  </si>
  <si>
    <t xml:space="preserve">HUM </t>
  </si>
  <si>
    <t xml:space="preserve">QKC </t>
  </si>
  <si>
    <t xml:space="preserve">AHT </t>
  </si>
  <si>
    <t xml:space="preserve">CBK </t>
  </si>
  <si>
    <t xml:space="preserve">RFR </t>
  </si>
  <si>
    <t xml:space="preserve">TT </t>
  </si>
  <si>
    <t xml:space="preserve">IQ </t>
  </si>
  <si>
    <t xml:space="preserve">HIVE </t>
  </si>
  <si>
    <t xml:space="preserve">BORA </t>
  </si>
  <si>
    <t xml:space="preserve">MOC </t>
  </si>
  <si>
    <t xml:space="preserve">ARK </t>
  </si>
  <si>
    <t xml:space="preserve">TON </t>
  </si>
  <si>
    <t xml:space="preserve">MBL </t>
  </si>
  <si>
    <t xml:space="preserve">AQT </t>
  </si>
  <si>
    <t xml:space="preserve">CRE </t>
  </si>
  <si>
    <t xml:space="preserve">MFT </t>
  </si>
  <si>
    <t xml:space="preserve">FCT2 </t>
  </si>
  <si>
    <t xml:space="preserve">DAWN </t>
  </si>
  <si>
    <t xml:space="preserve">JST </t>
  </si>
  <si>
    <t xml:space="preserve">GRS </t>
  </si>
  <si>
    <t xml:space="preserve">MVL </t>
  </si>
  <si>
    <t xml:space="preserve">POWR </t>
  </si>
  <si>
    <t xml:space="preserve">AERGO </t>
  </si>
  <si>
    <t xml:space="preserve">LINK </t>
  </si>
  <si>
    <t xml:space="preserve">LTC </t>
  </si>
  <si>
    <t xml:space="preserve">META </t>
  </si>
  <si>
    <t xml:space="preserve">STEEM </t>
  </si>
  <si>
    <t xml:space="preserve">STMX </t>
  </si>
  <si>
    <t xml:space="preserve">DKA </t>
  </si>
  <si>
    <t xml:space="preserve">LSK </t>
  </si>
  <si>
    <t xml:space="preserve">REP </t>
  </si>
  <si>
    <t xml:space="preserve">ARDR </t>
  </si>
  <si>
    <t xml:space="preserve">HUNT </t>
  </si>
  <si>
    <t xml:space="preserve">IOTA </t>
  </si>
  <si>
    <t xml:space="preserve">ZIL </t>
  </si>
  <si>
    <t xml:space="preserve">SSX </t>
  </si>
  <si>
    <t xml:space="preserve">MED </t>
  </si>
  <si>
    <t xml:space="preserve">SNT </t>
  </si>
  <si>
    <t xml:space="preserve">UPP </t>
  </si>
  <si>
    <t xml:space="preserve">ORBS </t>
  </si>
  <si>
    <t xml:space="preserve">STRAX </t>
  </si>
  <si>
    <t xml:space="preserve">SBD </t>
  </si>
  <si>
    <t xml:space="preserve">LOOM </t>
  </si>
  <si>
    <t xml:space="preserve">MLK </t>
  </si>
  <si>
    <t xml:space="preserve">GAS </t>
  </si>
  <si>
    <t xml:space="preserve">ZRX </t>
  </si>
  <si>
    <t xml:space="preserve">TFUEL </t>
  </si>
  <si>
    <t xml:space="preserve">MTL </t>
  </si>
  <si>
    <t xml:space="preserve">CVC </t>
  </si>
  <si>
    <t xml:space="preserve">TRX </t>
  </si>
  <si>
    <t xml:space="preserve">KNC </t>
  </si>
  <si>
    <t xml:space="preserve">XRP </t>
  </si>
  <si>
    <t xml:space="preserve">ONG </t>
  </si>
  <si>
    <t xml:space="preserve">STRK </t>
  </si>
  <si>
    <t xml:space="preserve">BAT </t>
  </si>
  <si>
    <t xml:space="preserve">KAVA </t>
  </si>
  <si>
    <t xml:space="preserve">SXP </t>
  </si>
  <si>
    <t xml:space="preserve">SRM </t>
  </si>
  <si>
    <t xml:space="preserve">ELF </t>
  </si>
  <si>
    <t>월요일</t>
  </si>
  <si>
    <t>화요일</t>
  </si>
  <si>
    <t>LINK 로 수익 실현</t>
    <phoneticPr fontId="2" type="noConversion"/>
  </si>
  <si>
    <t xml:space="preserve">IOST </t>
  </si>
  <si>
    <t xml:space="preserve">SOL </t>
  </si>
  <si>
    <t xml:space="preserve">MATIC </t>
  </si>
  <si>
    <t xml:space="preserve">NU </t>
  </si>
  <si>
    <t>p</t>
    <phoneticPr fontId="2" type="noConversion"/>
  </si>
  <si>
    <t>m</t>
    <phoneticPr fontId="2" type="noConversion"/>
  </si>
  <si>
    <t>b</t>
    <phoneticPr fontId="2" type="noConversion"/>
  </si>
  <si>
    <t>월</t>
    <phoneticPr fontId="2" type="noConversion"/>
  </si>
  <si>
    <t>AVERAGE</t>
    <phoneticPr fontId="2" type="noConversion"/>
  </si>
  <si>
    <t>토</t>
    <phoneticPr fontId="2" type="noConversion"/>
  </si>
  <si>
    <t>remark</t>
    <phoneticPr fontId="2" type="noConversion"/>
  </si>
  <si>
    <t>remark-2</t>
    <phoneticPr fontId="2" type="noConversion"/>
  </si>
  <si>
    <t xml:space="preserve">bit coin (-2.33) 약세, ubmi (-0.98) 이나 알트코인 흐름은 좋음. </t>
    <phoneticPr fontId="2" type="noConversion"/>
  </si>
  <si>
    <t xml:space="preserve">ADA </t>
    <phoneticPr fontId="2" type="noConversion"/>
  </si>
  <si>
    <t>수요일</t>
  </si>
  <si>
    <t xml:space="preserve">PLA </t>
    <phoneticPr fontId="2" type="noConversion"/>
  </si>
  <si>
    <r>
      <t xml:space="preserve">투자 비중 ETH (64.8% 알테어 하드포크), HUM(17.7% 요일 통계), SAND(17.6% 요일 통계 + chart[요일 상승률 높은것] )
1000KW 추가 투입, </t>
    </r>
    <r>
      <rPr>
        <sz val="11"/>
        <color rgb="FF0000FF"/>
        <rFont val="맑은 고딕"/>
        <family val="3"/>
        <charset val="129"/>
        <scheme val="minor"/>
      </rPr>
      <t>코인 (1INCH, AAVE) 신규 상장</t>
    </r>
    <r>
      <rPr>
        <sz val="11"/>
        <color theme="1"/>
        <rFont val="맑은 고딕"/>
        <family val="2"/>
        <charset val="129"/>
        <scheme val="minor"/>
      </rPr>
      <t xml:space="preserve"> + BTC 약세로 인해 </t>
    </r>
    <r>
      <rPr>
        <sz val="11"/>
        <color rgb="FF0000FF"/>
        <rFont val="맑은 고딕"/>
        <family val="3"/>
        <charset val="129"/>
        <scheme val="minor"/>
      </rPr>
      <t>알트코인</t>
    </r>
    <r>
      <rPr>
        <sz val="11"/>
        <color theme="1"/>
        <rFont val="맑은 고딕"/>
        <family val="2"/>
        <charset val="129"/>
        <scheme val="minor"/>
      </rPr>
      <t xml:space="preserve"> 전체적으로 -10% 정도의 </t>
    </r>
    <r>
      <rPr>
        <sz val="11"/>
        <color rgb="FF0000FF"/>
        <rFont val="맑은 고딕"/>
        <family val="3"/>
        <charset val="129"/>
        <scheme val="minor"/>
      </rPr>
      <t>약세</t>
    </r>
    <r>
      <rPr>
        <sz val="11"/>
        <color theme="1"/>
        <rFont val="맑은 고딕"/>
        <family val="2"/>
        <charset val="129"/>
        <scheme val="minor"/>
      </rPr>
      <t>를 보임</t>
    </r>
    <phoneticPr fontId="2" type="noConversion"/>
  </si>
  <si>
    <t>UBMI 는 3.69% 상승 했는데, 투자 방식 다시 정립 해야함. -30% 전에는 손절 금지, 단타와 장타 자금 분리 필요.</t>
    <phoneticPr fontId="2" type="noConversion"/>
  </si>
  <si>
    <t>모스코인</t>
    <phoneticPr fontId="2" type="noConversion"/>
  </si>
  <si>
    <t>디센트럴랜드</t>
    <phoneticPr fontId="2" type="noConversion"/>
  </si>
  <si>
    <t>왁스</t>
    <phoneticPr fontId="2" type="noConversion"/>
  </si>
  <si>
    <t>칠리즈</t>
    <phoneticPr fontId="2" type="noConversion"/>
  </si>
  <si>
    <t>대체불가능 토큰</t>
    <phoneticPr fontId="2" type="noConversion"/>
  </si>
  <si>
    <t>엔진코인</t>
    <phoneticPr fontId="2" type="noConversion"/>
  </si>
  <si>
    <t>광고산업</t>
    <phoneticPr fontId="2" type="noConversion"/>
  </si>
  <si>
    <t>테조스</t>
    <phoneticPr fontId="2" type="noConversion"/>
  </si>
  <si>
    <t>보라</t>
    <phoneticPr fontId="2" type="noConversion"/>
  </si>
  <si>
    <t>메타디움</t>
    <phoneticPr fontId="2" type="noConversion"/>
  </si>
  <si>
    <t>전반적인 상승과 BAT(849 -&gt; 994 매도) 가 Meta 강세에 힘입어 20% 가까이 오름(익절)</t>
    <phoneticPr fontId="2" type="noConversion"/>
  </si>
  <si>
    <t>대응 잘못함</t>
    <phoneticPr fontId="2" type="noConversion"/>
  </si>
  <si>
    <t>UBMI -0.9% 로 약 보합. 종목 선택 잘 하여 약간의 수익</t>
    <phoneticPr fontId="2" type="noConversion"/>
  </si>
  <si>
    <t>11 월 장의 시작</t>
    <phoneticPr fontId="2" type="noConversion"/>
  </si>
  <si>
    <t>PUNDIX</t>
  </si>
  <si>
    <t>ETH</t>
  </si>
  <si>
    <t>LINK</t>
  </si>
  <si>
    <t>BTC</t>
  </si>
  <si>
    <t>QTUM</t>
  </si>
  <si>
    <t>BTT</t>
  </si>
  <si>
    <t>​🔥10월31일 추가사항</t>
  </si>
  <si>
    <t xml:space="preserve">🔴11월 5일 </t>
  </si>
  <si>
    <t>✅VeChain #비체인 (VET)</t>
  </si>
  <si>
    <t>👉POA2.0 Testnet</t>
  </si>
  <si>
    <t>테스트넷: 11월 5일, GMT 오전 8시 - 블록 #10606800</t>
  </si>
  <si>
    <t>우리는 vechanthor v1.6.0이 활성화되었다는 것을 알리며, 이것은 poa2.0 단계 1 활성화가 시작되었음을 의미한다.</t>
  </si>
  <si>
    <t>👉메인넷 11월 6일 , GMT 오전 8시 - 블록 #10653500"</t>
  </si>
  <si>
    <t>🔥11월 호재일정</t>
  </si>
  <si>
    <t xml:space="preserve">🔴11/1일~4일 중 </t>
  </si>
  <si>
    <t xml:space="preserve">✅#샌드박스 (SAND) </t>
  </si>
  <si>
    <t>👉중요 발표 예정</t>
  </si>
  <si>
    <t>(출처는 하단)</t>
  </si>
  <si>
    <t xml:space="preserve">🔴11월 첫째주 </t>
  </si>
  <si>
    <t>✅#아이콘 #ICX</t>
  </si>
  <si>
    <t>실시간 발표 소식은 톡방에서 전해 드리겠습니다.</t>
  </si>
  <si>
    <t>🔴11월1일</t>
  </si>
  <si>
    <t>✅BORA #보라 (BORA)</t>
  </si>
  <si>
    <t>👉메인넷 이전</t>
  </si>
  <si>
    <t>이더리움 - &gt;클레이튼 (생태계 이동이라고 보시면 됩니다.)</t>
  </si>
  <si>
    <t>ERC20에서 클레이튼 생태계로 이동</t>
  </si>
  <si>
    <t>BORA 토큰 전송 중지: 10월 29일 오전 10:00</t>
  </si>
  <si>
    <t>메인넷 이전 및 안정화: 10월 29일 오전 10:00 ~ 11월 1일 오전 8:00</t>
  </si>
  <si>
    <t>BORA 토큰 스왑 완료: 11월 1일 오전 8:00</t>
  </si>
  <si>
    <t xml:space="preserve">🔴11월3일 </t>
  </si>
  <si>
    <t xml:space="preserve">✅ #아이콘 (ICX) </t>
  </si>
  <si>
    <t>👉 2.0 메인넷 출시</t>
  </si>
  <si>
    <t>- 11월 3일, 오후 10시경 3단계 작업이 시작됩니다. 거래소는 ICX에 대한 입/출금 업무를 일시 중지하도록 권고할 예정입니다.</t>
  </si>
  <si>
    <t xml:space="preserve">10월25일 테스트 , 10월26일 노드공개 ,10월27일 네트워크 마이그레이션 2단계 ,11월3일 오후 10시 메인넷 </t>
  </si>
  <si>
    <t>출처 - http://www.iconkr.com/news/78547</t>
  </si>
  <si>
    <t>ICE에어드랍에 관한 오피셜은 아직 나오지 않았습니다.</t>
  </si>
  <si>
    <t>추후 공지시 추가 하겠습니다.</t>
  </si>
  <si>
    <t>🔴11월8일</t>
  </si>
  <si>
    <t>✅Crypto.com Coin #크립토닷컴체인 (CRO)</t>
  </si>
  <si>
    <t>👉Cronos Mainnet Launch</t>
  </si>
  <si>
    <t>안전한 런칭을 위해 메인넷 날짜를 11월 8일로 연기하였습니다</t>
  </si>
  <si>
    <t>​기존 10월19일 일정에서 11월8일로 연기</t>
  </si>
  <si>
    <t>🔴11월9일</t>
  </si>
  <si>
    <t xml:space="preserve">✅Ripple #리플 (XRP) </t>
  </si>
  <si>
    <t>👉Ripple Swell Global (컨퍼런스)</t>
  </si>
  <si>
    <t>Ripple Swell Global 2021은 11월 9일부터 10일까지 온라인으로 진행됩니다.</t>
  </si>
  <si>
    <t>참가자 명단 (FTX 창시자 샘 뱅크맨이 눈에 뜁니다.)</t>
  </si>
  <si>
    <t>🔴11월 10일</t>
  </si>
  <si>
    <t>✅Bitcoin #비트코인 (BTC)</t>
  </si>
  <si>
    <t>👉탭루트 소프트포크 (4년만의 업그레이드)</t>
  </si>
  <si>
    <t>UTC 2021.11.10 a.m 4:53</t>
  </si>
  <si>
    <t>한국시간 오후 1시 53분 적용-</t>
  </si>
  <si>
    <t>​🔴11월11일</t>
  </si>
  <si>
    <t>✅Polkadot #폴카닷 (DOT)</t>
  </si>
  <si>
    <t>👉Parachain Auction 파라체인 경매</t>
  </si>
  <si>
    <t>2021년 11월 11일 경매를 시작하기 위해 2개의 일괄 호출로 구성된 Motion 118이 Polkadot Council에 제출되었습니다.</t>
  </si>
  <si>
    <t>​🔴스냅샷 11월12일 ,에어드랍 11월19일</t>
  </si>
  <si>
    <t>✅ OMG #오미세고 (OMG) ​🔥</t>
  </si>
  <si>
    <t>👉 오미세고는 새로운 거버넌스 토큰 "BOBA"의 출시를 발표 했습니다.</t>
  </si>
  <si>
    <t>오미세고 : 보바네트워크 스냅샷, 에어드랍 날짜 확정</t>
  </si>
  <si>
    <t xml:space="preserve">*스냅샷 : 11월 12일 *코인지급: 11월 19일 </t>
  </si>
  <si>
    <t>*비율: 오미세고 1개당 보바네트워크 1개 지급( 1 OMG : 1 BOBA )</t>
  </si>
  <si>
    <t xml:space="preserve">*거래소에서 스냅샷을 지원할경우 오미세고만 들고있으면됨 </t>
  </si>
  <si>
    <t>*스냅샷지원거래소는 몇주간 차례로 공개예정</t>
  </si>
  <si>
    <t xml:space="preserve">에어드롭 지원거래소 </t>
  </si>
  <si>
    <t>✅#FTX , #업비트 , #바이낸스</t>
  </si>
  <si>
    <t>(다른 거래소도 후속 조치를 취할 것입니다)</t>
  </si>
  <si>
    <t xml:space="preserve">🔴11월15일 </t>
  </si>
  <si>
    <t>✅eCash #이캐시 (XEC)</t>
  </si>
  <si>
    <t>👉Network Upgrade</t>
  </si>
  <si>
    <t>eCash 네트워크는 현재 매년 5월 15일과 11월 15일에 업그레이드됩니다.​</t>
  </si>
  <si>
    <t>🔴11월27일</t>
  </si>
  <si>
    <t>✅Stacks #스택스 (STX)</t>
  </si>
  <si>
    <t>👉ALEX Mainnet</t>
  </si>
  <si>
    <t>스택을 통해 비트코인에 대한 최초의 원스톱 DeFi 서비스 플랫폼인 ALEX가 메인넷을 출시합니다.</t>
  </si>
  <si>
    <t>%</t>
    <phoneticPr fontId="2" type="noConversion"/>
  </si>
  <si>
    <t>매도</t>
    <phoneticPr fontId="2" type="noConversion"/>
  </si>
  <si>
    <t>매수</t>
    <phoneticPr fontId="2" type="noConversion"/>
  </si>
  <si>
    <t>WAVES</t>
  </si>
  <si>
    <t xml:space="preserve">UBMI +2.44% 전반적인 강세, </t>
    <phoneticPr fontId="2" type="noConversion"/>
  </si>
  <si>
    <t>KNC</t>
  </si>
  <si>
    <t>HIVE</t>
  </si>
  <si>
    <t>SRM</t>
  </si>
  <si>
    <t>FOMC 로 많일 흔들린 하루</t>
    <phoneticPr fontId="2" type="noConversion"/>
  </si>
  <si>
    <t>CBK</t>
  </si>
  <si>
    <t>TON</t>
  </si>
  <si>
    <t>스팀달러</t>
    <phoneticPr fontId="2" type="noConversion"/>
  </si>
  <si>
    <t>BIT 약세</t>
    <phoneticPr fontId="2" type="noConversion"/>
  </si>
  <si>
    <r>
      <t>-</t>
    </r>
    <r>
      <rPr>
        <u/>
        <sz val="11"/>
        <color theme="10"/>
        <rFont val="맑은 고딕"/>
        <family val="3"/>
        <charset val="129"/>
        <scheme val="minor"/>
      </rPr>
      <t>비체인</t>
    </r>
  </si>
  <si>
    <r>
      <t>-</t>
    </r>
    <r>
      <rPr>
        <u/>
        <sz val="11"/>
        <color theme="10"/>
        <rFont val="맑은 고딕"/>
        <family val="3"/>
        <charset val="129"/>
        <scheme val="minor"/>
      </rPr>
      <t>오미세고</t>
    </r>
  </si>
  <si>
    <r>
      <t>-</t>
    </r>
    <r>
      <rPr>
        <u/>
        <sz val="11"/>
        <color theme="10"/>
        <rFont val="맑은 고딕"/>
        <family val="3"/>
        <charset val="129"/>
        <scheme val="minor"/>
      </rPr>
      <t>스택스</t>
    </r>
  </si>
  <si>
    <r>
      <t>-</t>
    </r>
    <r>
      <rPr>
        <u/>
        <sz val="11"/>
        <color theme="10"/>
        <rFont val="맑은 고딕"/>
        <family val="3"/>
        <charset val="129"/>
        <scheme val="minor"/>
      </rPr>
      <t>베이직어텐션토큰</t>
    </r>
  </si>
  <si>
    <r>
      <t>-</t>
    </r>
    <r>
      <rPr>
        <u/>
        <sz val="11"/>
        <color theme="10"/>
        <rFont val="맑은 고딕"/>
        <family val="3"/>
        <charset val="129"/>
        <scheme val="minor"/>
      </rPr>
      <t>리플</t>
    </r>
  </si>
  <si>
    <r>
      <t>-</t>
    </r>
    <r>
      <rPr>
        <u/>
        <sz val="11"/>
        <color theme="10"/>
        <rFont val="맑은 고딕"/>
        <family val="3"/>
        <charset val="129"/>
        <scheme val="minor"/>
      </rPr>
      <t>솔라나</t>
    </r>
  </si>
  <si>
    <r>
      <t>-</t>
    </r>
    <r>
      <rPr>
        <u/>
        <sz val="11"/>
        <color theme="10"/>
        <rFont val="맑은 고딕"/>
        <family val="3"/>
        <charset val="129"/>
        <scheme val="minor"/>
      </rPr>
      <t>라이트코인</t>
    </r>
  </si>
  <si>
    <r>
      <t>-</t>
    </r>
    <r>
      <rPr>
        <u/>
        <sz val="11"/>
        <color theme="10"/>
        <rFont val="맑은 고딕"/>
        <family val="3"/>
        <charset val="129"/>
        <scheme val="minor"/>
      </rPr>
      <t>엑시인피니티</t>
    </r>
  </si>
  <si>
    <r>
      <t>-</t>
    </r>
    <r>
      <rPr>
        <u/>
        <sz val="11"/>
        <color theme="10"/>
        <rFont val="맑은 고딕"/>
        <family val="3"/>
        <charset val="129"/>
        <scheme val="minor"/>
      </rPr>
      <t>이캐시</t>
    </r>
  </si>
  <si>
    <r>
      <t>-</t>
    </r>
    <r>
      <rPr>
        <u/>
        <sz val="11"/>
        <color theme="10"/>
        <rFont val="맑은 고딕"/>
        <family val="3"/>
        <charset val="129"/>
        <scheme val="minor"/>
      </rPr>
      <t>에이다</t>
    </r>
  </si>
  <si>
    <r>
      <t>-</t>
    </r>
    <r>
      <rPr>
        <u/>
        <sz val="11"/>
        <color theme="10"/>
        <rFont val="맑은 고딕"/>
        <family val="3"/>
        <charset val="129"/>
        <scheme val="minor"/>
      </rPr>
      <t>네오</t>
    </r>
  </si>
  <si>
    <r>
      <t>-</t>
    </r>
    <r>
      <rPr>
        <u/>
        <sz val="11"/>
        <color theme="10"/>
        <rFont val="맑은 고딕"/>
        <family val="3"/>
        <charset val="129"/>
        <scheme val="minor"/>
      </rPr>
      <t>비트코인캐시</t>
    </r>
  </si>
  <si>
    <r>
      <t>-</t>
    </r>
    <r>
      <rPr>
        <u/>
        <sz val="11"/>
        <color theme="10"/>
        <rFont val="맑은 고딕"/>
        <family val="3"/>
        <charset val="129"/>
        <scheme val="minor"/>
      </rPr>
      <t>체인링크</t>
    </r>
  </si>
  <si>
    <r>
      <t>-</t>
    </r>
    <r>
      <rPr>
        <u/>
        <sz val="11"/>
        <color theme="10"/>
        <rFont val="맑은 고딕"/>
        <family val="3"/>
        <charset val="129"/>
        <scheme val="minor"/>
      </rPr>
      <t>헤데라</t>
    </r>
  </si>
  <si>
    <r>
      <t>-</t>
    </r>
    <r>
      <rPr>
        <u/>
        <sz val="11"/>
        <color theme="10"/>
        <rFont val="맑은 고딕"/>
        <family val="3"/>
        <charset val="129"/>
        <scheme val="minor"/>
      </rPr>
      <t>비트코인</t>
    </r>
  </si>
  <si>
    <r>
      <t>-</t>
    </r>
    <r>
      <rPr>
        <u/>
        <sz val="11"/>
        <color theme="10"/>
        <rFont val="맑은 고딕"/>
        <family val="3"/>
        <charset val="129"/>
        <scheme val="minor"/>
      </rPr>
      <t>왁스</t>
    </r>
  </si>
  <si>
    <r>
      <t>-</t>
    </r>
    <r>
      <rPr>
        <u/>
        <sz val="11"/>
        <color theme="10"/>
        <rFont val="맑은 고딕"/>
        <family val="3"/>
        <charset val="129"/>
        <scheme val="minor"/>
      </rPr>
      <t>이더리움</t>
    </r>
  </si>
  <si>
    <r>
      <t>-</t>
    </r>
    <r>
      <rPr>
        <u/>
        <sz val="11"/>
        <color theme="10"/>
        <rFont val="맑은 고딕"/>
        <family val="3"/>
        <charset val="129"/>
        <scheme val="minor"/>
      </rPr>
      <t>쎄타퓨엘</t>
    </r>
  </si>
  <si>
    <r>
      <t>-</t>
    </r>
    <r>
      <rPr>
        <u/>
        <sz val="11"/>
        <color theme="10"/>
        <rFont val="맑은 고딕"/>
        <family val="3"/>
        <charset val="129"/>
        <scheme val="minor"/>
      </rPr>
      <t>테조스</t>
    </r>
  </si>
  <si>
    <r>
      <t>-</t>
    </r>
    <r>
      <rPr>
        <u/>
        <sz val="11"/>
        <color theme="10"/>
        <rFont val="맑은 고딕"/>
        <family val="3"/>
        <charset val="129"/>
        <scheme val="minor"/>
      </rPr>
      <t>엔진코인</t>
    </r>
  </si>
  <si>
    <r>
      <t>-</t>
    </r>
    <r>
      <rPr>
        <u/>
        <sz val="11"/>
        <color theme="10"/>
        <rFont val="맑은 고딕"/>
        <family val="3"/>
        <charset val="129"/>
        <scheme val="minor"/>
      </rPr>
      <t>폴카닷</t>
    </r>
  </si>
  <si>
    <r>
      <t>-</t>
    </r>
    <r>
      <rPr>
        <u/>
        <sz val="11"/>
        <color theme="10"/>
        <rFont val="맑은 고딕"/>
        <family val="3"/>
        <charset val="129"/>
        <scheme val="minor"/>
      </rPr>
      <t>비트코인골드</t>
    </r>
  </si>
  <si>
    <r>
      <t>-</t>
    </r>
    <r>
      <rPr>
        <u/>
        <sz val="11"/>
        <color theme="10"/>
        <rFont val="맑은 고딕"/>
        <family val="3"/>
        <charset val="129"/>
        <scheme val="minor"/>
      </rPr>
      <t>아하토큰</t>
    </r>
  </si>
  <si>
    <r>
      <t>-</t>
    </r>
    <r>
      <rPr>
        <u/>
        <sz val="11"/>
        <color theme="10"/>
        <rFont val="맑은 고딕"/>
        <family val="3"/>
        <charset val="129"/>
        <scheme val="minor"/>
      </rPr>
      <t>비트코인에스브이</t>
    </r>
  </si>
  <si>
    <r>
      <t>-</t>
    </r>
    <r>
      <rPr>
        <u/>
        <sz val="11"/>
        <color theme="10"/>
        <rFont val="맑은 고딕"/>
        <family val="3"/>
        <charset val="129"/>
        <scheme val="minor"/>
      </rPr>
      <t>이오스</t>
    </r>
  </si>
  <si>
    <r>
      <t>-</t>
    </r>
    <r>
      <rPr>
        <u/>
        <sz val="11"/>
        <color theme="10"/>
        <rFont val="맑은 고딕"/>
        <family val="3"/>
        <charset val="129"/>
        <scheme val="minor"/>
      </rPr>
      <t>코박토큰</t>
    </r>
  </si>
  <si>
    <r>
      <t>-</t>
    </r>
    <r>
      <rPr>
        <u/>
        <sz val="11"/>
        <color theme="10"/>
        <rFont val="맑은 고딕"/>
        <family val="3"/>
        <charset val="129"/>
        <scheme val="minor"/>
      </rPr>
      <t>온톨로지</t>
    </r>
  </si>
  <si>
    <r>
      <t>-</t>
    </r>
    <r>
      <rPr>
        <u/>
        <sz val="11"/>
        <color theme="10"/>
        <rFont val="맑은 고딕"/>
        <family val="3"/>
        <charset val="129"/>
        <scheme val="minor"/>
      </rPr>
      <t>펀디엑스</t>
    </r>
  </si>
  <si>
    <r>
      <t>-</t>
    </r>
    <r>
      <rPr>
        <u/>
        <sz val="11"/>
        <color theme="10"/>
        <rFont val="맑은 고딕"/>
        <family val="3"/>
        <charset val="129"/>
        <scheme val="minor"/>
      </rPr>
      <t>쎄타토큰</t>
    </r>
  </si>
  <si>
    <r>
      <t>-</t>
    </r>
    <r>
      <rPr>
        <u/>
        <sz val="11"/>
        <color theme="10"/>
        <rFont val="맑은 고딕"/>
        <family val="3"/>
        <charset val="129"/>
        <scheme val="minor"/>
      </rPr>
      <t>에이브</t>
    </r>
  </si>
  <si>
    <r>
      <t>-</t>
    </r>
    <r>
      <rPr>
        <u/>
        <sz val="11"/>
        <color theme="10"/>
        <rFont val="맑은 고딕"/>
        <family val="3"/>
        <charset val="129"/>
        <scheme val="minor"/>
      </rPr>
      <t>도지코인</t>
    </r>
  </si>
  <si>
    <r>
      <t>-</t>
    </r>
    <r>
      <rPr>
        <u/>
        <sz val="11"/>
        <color theme="10"/>
        <rFont val="맑은 고딕"/>
        <family val="3"/>
        <charset val="129"/>
        <scheme val="minor"/>
      </rPr>
      <t>스테이터스네트워크토큰</t>
    </r>
  </si>
  <si>
    <r>
      <t>-</t>
    </r>
    <r>
      <rPr>
        <u/>
        <sz val="11"/>
        <color theme="10"/>
        <rFont val="맑은 고딕"/>
        <family val="3"/>
        <charset val="129"/>
        <scheme val="minor"/>
      </rPr>
      <t>트론</t>
    </r>
  </si>
  <si>
    <r>
      <t>-</t>
    </r>
    <r>
      <rPr>
        <u/>
        <sz val="11"/>
        <color theme="10"/>
        <rFont val="맑은 고딕"/>
        <family val="3"/>
        <charset val="129"/>
        <scheme val="minor"/>
      </rPr>
      <t>메인프레임</t>
    </r>
  </si>
  <si>
    <r>
      <t>-</t>
    </r>
    <r>
      <rPr>
        <u/>
        <sz val="11"/>
        <color theme="10"/>
        <rFont val="맑은 고딕"/>
        <family val="3"/>
        <charset val="129"/>
        <scheme val="minor"/>
      </rPr>
      <t>쿼크체인</t>
    </r>
  </si>
  <si>
    <r>
      <t>-</t>
    </r>
    <r>
      <rPr>
        <u/>
        <sz val="11"/>
        <color theme="10"/>
        <rFont val="맑은 고딕"/>
        <family val="3"/>
        <charset val="129"/>
        <scheme val="minor"/>
      </rPr>
      <t>세럼</t>
    </r>
  </si>
  <si>
    <r>
      <t>-</t>
    </r>
    <r>
      <rPr>
        <u/>
        <sz val="11"/>
        <color theme="10"/>
        <rFont val="맑은 고딕"/>
        <family val="3"/>
        <charset val="129"/>
        <scheme val="minor"/>
      </rPr>
      <t>이더리움클래식</t>
    </r>
  </si>
  <si>
    <r>
      <t>-</t>
    </r>
    <r>
      <rPr>
        <u/>
        <sz val="11"/>
        <color theme="10"/>
        <rFont val="맑은 고딕"/>
        <family val="3"/>
        <charset val="129"/>
        <scheme val="minor"/>
      </rPr>
      <t>퀀텀</t>
    </r>
  </si>
  <si>
    <r>
      <t>-</t>
    </r>
    <r>
      <rPr>
        <u/>
        <sz val="11"/>
        <color theme="10"/>
        <rFont val="맑은 고딕"/>
        <family val="3"/>
        <charset val="129"/>
        <scheme val="minor"/>
      </rPr>
      <t>스와이프</t>
    </r>
  </si>
  <si>
    <r>
      <t>-</t>
    </r>
    <r>
      <rPr>
        <u/>
        <sz val="11"/>
        <color theme="10"/>
        <rFont val="맑은 고딕"/>
        <family val="3"/>
        <charset val="129"/>
        <scheme val="minor"/>
      </rPr>
      <t>스팀달러</t>
    </r>
  </si>
  <si>
    <r>
      <t>-</t>
    </r>
    <r>
      <rPr>
        <u/>
        <sz val="11"/>
        <color theme="10"/>
        <rFont val="맑은 고딕"/>
        <family val="3"/>
        <charset val="129"/>
        <scheme val="minor"/>
      </rPr>
      <t>아이오에스티</t>
    </r>
  </si>
  <si>
    <r>
      <t>-</t>
    </r>
    <r>
      <rPr>
        <u/>
        <sz val="11"/>
        <color theme="10"/>
        <rFont val="맑은 고딕"/>
        <family val="3"/>
        <charset val="129"/>
        <scheme val="minor"/>
      </rPr>
      <t>스텔라루멘</t>
    </r>
  </si>
  <si>
    <r>
      <t>-</t>
    </r>
    <r>
      <rPr>
        <u/>
        <sz val="11"/>
        <color theme="10"/>
        <rFont val="맑은 고딕"/>
        <family val="3"/>
        <charset val="129"/>
        <scheme val="minor"/>
      </rPr>
      <t>가스</t>
    </r>
  </si>
  <si>
    <r>
      <t>-</t>
    </r>
    <r>
      <rPr>
        <u/>
        <sz val="11"/>
        <color theme="10"/>
        <rFont val="맑은 고딕"/>
        <family val="3"/>
        <charset val="129"/>
        <scheme val="minor"/>
      </rPr>
      <t>캐리프로토콜</t>
    </r>
  </si>
  <si>
    <r>
      <t>-</t>
    </r>
    <r>
      <rPr>
        <u/>
        <sz val="11"/>
        <color theme="10"/>
        <rFont val="맑은 고딕"/>
        <family val="3"/>
        <charset val="129"/>
        <scheme val="minor"/>
      </rPr>
      <t>스트라이크</t>
    </r>
  </si>
  <si>
    <r>
      <t>-</t>
    </r>
    <r>
      <rPr>
        <u/>
        <sz val="11"/>
        <color theme="10"/>
        <rFont val="맑은 고딕"/>
        <family val="3"/>
        <charset val="129"/>
        <scheme val="minor"/>
      </rPr>
      <t>파워렛저</t>
    </r>
  </si>
  <si>
    <r>
      <t>-</t>
    </r>
    <r>
      <rPr>
        <u/>
        <sz val="11"/>
        <color theme="10"/>
        <rFont val="맑은 고딕"/>
        <family val="3"/>
        <charset val="129"/>
        <scheme val="minor"/>
      </rPr>
      <t>어거</t>
    </r>
  </si>
  <si>
    <r>
      <t>-</t>
    </r>
    <r>
      <rPr>
        <u/>
        <sz val="11"/>
        <color theme="10"/>
        <rFont val="맑은 고딕"/>
        <family val="3"/>
        <charset val="129"/>
        <scheme val="minor"/>
      </rPr>
      <t>저스트</t>
    </r>
  </si>
  <si>
    <r>
      <t>-</t>
    </r>
    <r>
      <rPr>
        <u/>
        <sz val="11"/>
        <color theme="10"/>
        <rFont val="맑은 고딕"/>
        <family val="3"/>
        <charset val="129"/>
        <scheme val="minor"/>
      </rPr>
      <t>썬더토큰</t>
    </r>
  </si>
  <si>
    <r>
      <t>-</t>
    </r>
    <r>
      <rPr>
        <u/>
        <sz val="11"/>
        <color theme="10"/>
        <rFont val="맑은 고딕"/>
        <family val="3"/>
        <charset val="129"/>
        <scheme val="minor"/>
      </rPr>
      <t>룸네트워크</t>
    </r>
  </si>
  <si>
    <r>
      <t>-</t>
    </r>
    <r>
      <rPr>
        <u/>
        <sz val="11"/>
        <color theme="10"/>
        <rFont val="맑은 고딕"/>
        <family val="3"/>
        <charset val="129"/>
        <scheme val="minor"/>
      </rPr>
      <t>비트토렌트</t>
    </r>
  </si>
  <si>
    <r>
      <t>-</t>
    </r>
    <r>
      <rPr>
        <u/>
        <sz val="11"/>
        <color theme="10"/>
        <rFont val="맑은 고딕"/>
        <family val="3"/>
        <charset val="129"/>
        <scheme val="minor"/>
      </rPr>
      <t>1인치네트워크</t>
    </r>
  </si>
  <si>
    <r>
      <t>-</t>
    </r>
    <r>
      <rPr>
        <u/>
        <sz val="11"/>
        <color theme="10"/>
        <rFont val="맑은 고딕"/>
        <family val="3"/>
        <charset val="129"/>
        <scheme val="minor"/>
      </rPr>
      <t>하이브</t>
    </r>
  </si>
  <si>
    <r>
      <t>-</t>
    </r>
    <r>
      <rPr>
        <u/>
        <sz val="11"/>
        <color theme="10"/>
        <rFont val="맑은 고딕"/>
        <family val="3"/>
        <charset val="129"/>
        <scheme val="minor"/>
      </rPr>
      <t>아이오타</t>
    </r>
  </si>
  <si>
    <r>
      <t>-</t>
    </r>
    <r>
      <rPr>
        <u/>
        <sz val="11"/>
        <color theme="10"/>
        <rFont val="맑은 고딕"/>
        <family val="3"/>
        <charset val="129"/>
        <scheme val="minor"/>
      </rPr>
      <t>시빅</t>
    </r>
  </si>
  <si>
    <r>
      <t>-</t>
    </r>
    <r>
      <rPr>
        <u/>
        <sz val="11"/>
        <color theme="10"/>
        <rFont val="맑은 고딕"/>
        <family val="3"/>
        <charset val="129"/>
        <scheme val="minor"/>
      </rPr>
      <t>리스크</t>
    </r>
  </si>
  <si>
    <r>
      <t>-</t>
    </r>
    <r>
      <rPr>
        <u/>
        <sz val="11"/>
        <color theme="10"/>
        <rFont val="맑은 고딕"/>
        <family val="3"/>
        <charset val="129"/>
        <scheme val="minor"/>
      </rPr>
      <t>온톨로지가스</t>
    </r>
  </si>
  <si>
    <r>
      <t>-</t>
    </r>
    <r>
      <rPr>
        <u/>
        <sz val="11"/>
        <color theme="10"/>
        <rFont val="맑은 고딕"/>
        <family val="3"/>
        <charset val="129"/>
        <scheme val="minor"/>
      </rPr>
      <t>코스모스</t>
    </r>
  </si>
  <si>
    <r>
      <t>-</t>
    </r>
    <r>
      <rPr>
        <u/>
        <sz val="11"/>
        <color theme="10"/>
        <rFont val="맑은 고딕"/>
        <family val="3"/>
        <charset val="129"/>
        <scheme val="minor"/>
      </rPr>
      <t>그로스톨코인</t>
    </r>
  </si>
  <si>
    <r>
      <t>-</t>
    </r>
    <r>
      <rPr>
        <u/>
        <sz val="11"/>
        <color theme="10"/>
        <rFont val="맑은 고딕"/>
        <family val="3"/>
        <charset val="129"/>
        <scheme val="minor"/>
      </rPr>
      <t>리퍼리움</t>
    </r>
  </si>
  <si>
    <r>
      <t>-</t>
    </r>
    <r>
      <rPr>
        <u/>
        <sz val="11"/>
        <color theme="10"/>
        <rFont val="맑은 고딕"/>
        <family val="3"/>
        <charset val="129"/>
        <scheme val="minor"/>
      </rPr>
      <t>에브리피디아</t>
    </r>
  </si>
  <si>
    <r>
      <t>-</t>
    </r>
    <r>
      <rPr>
        <u/>
        <sz val="11"/>
        <color theme="10"/>
        <rFont val="맑은 고딕"/>
        <family val="3"/>
        <charset val="129"/>
        <scheme val="minor"/>
      </rPr>
      <t>폴리곤</t>
    </r>
  </si>
  <si>
    <r>
      <t>-</t>
    </r>
    <r>
      <rPr>
        <u/>
        <sz val="11"/>
        <color theme="10"/>
        <rFont val="맑은 고딕"/>
        <family val="3"/>
        <charset val="129"/>
        <scheme val="minor"/>
      </rPr>
      <t>누사이퍼</t>
    </r>
  </si>
  <si>
    <r>
      <t>-</t>
    </r>
    <r>
      <rPr>
        <u/>
        <sz val="11"/>
        <color theme="10"/>
        <rFont val="맑은 고딕"/>
        <family val="3"/>
        <charset val="129"/>
        <scheme val="minor"/>
      </rPr>
      <t>칠리즈</t>
    </r>
  </si>
  <si>
    <r>
      <t>-</t>
    </r>
    <r>
      <rPr>
        <u/>
        <sz val="11"/>
        <color theme="10"/>
        <rFont val="맑은 고딕"/>
        <family val="3"/>
        <charset val="129"/>
        <scheme val="minor"/>
      </rPr>
      <t>오브스</t>
    </r>
  </si>
  <si>
    <r>
      <t>-</t>
    </r>
    <r>
      <rPr>
        <u/>
        <sz val="11"/>
        <color theme="10"/>
        <rFont val="맑은 고딕"/>
        <family val="3"/>
        <charset val="129"/>
        <scheme val="minor"/>
      </rPr>
      <t>질리카</t>
    </r>
  </si>
  <si>
    <r>
      <t>-</t>
    </r>
    <r>
      <rPr>
        <u/>
        <sz val="11"/>
        <color theme="10"/>
        <rFont val="맑은 고딕"/>
        <family val="3"/>
        <charset val="129"/>
        <scheme val="minor"/>
      </rPr>
      <t>톤</t>
    </r>
  </si>
  <si>
    <r>
      <t>-</t>
    </r>
    <r>
      <rPr>
        <u/>
        <sz val="11"/>
        <color theme="10"/>
        <rFont val="맑은 고딕"/>
        <family val="3"/>
        <charset val="129"/>
        <scheme val="minor"/>
      </rPr>
      <t>스트라티스</t>
    </r>
  </si>
  <si>
    <r>
      <t>-</t>
    </r>
    <r>
      <rPr>
        <u/>
        <sz val="11"/>
        <color theme="10"/>
        <rFont val="맑은 고딕"/>
        <family val="3"/>
        <charset val="129"/>
        <scheme val="minor"/>
      </rPr>
      <t>아르고</t>
    </r>
  </si>
  <si>
    <r>
      <t>-</t>
    </r>
    <r>
      <rPr>
        <u/>
        <sz val="11"/>
        <color theme="10"/>
        <rFont val="맑은 고딕"/>
        <family val="3"/>
        <charset val="129"/>
        <scheme val="minor"/>
      </rPr>
      <t>시아코인</t>
    </r>
  </si>
  <si>
    <r>
      <t>-</t>
    </r>
    <r>
      <rPr>
        <u/>
        <sz val="11"/>
        <color theme="10"/>
        <rFont val="맑은 고딕"/>
        <family val="3"/>
        <charset val="129"/>
        <scheme val="minor"/>
      </rPr>
      <t>무비블록</t>
    </r>
  </si>
  <si>
    <r>
      <t>-</t>
    </r>
    <r>
      <rPr>
        <u/>
        <sz val="11"/>
        <color theme="10"/>
        <rFont val="맑은 고딕"/>
        <family val="3"/>
        <charset val="129"/>
        <scheme val="minor"/>
      </rPr>
      <t>스팀</t>
    </r>
  </si>
  <si>
    <r>
      <t>-</t>
    </r>
    <r>
      <rPr>
        <u/>
        <sz val="11"/>
        <color theme="10"/>
        <rFont val="맑은 고딕"/>
        <family val="3"/>
        <charset val="129"/>
        <scheme val="minor"/>
      </rPr>
      <t>알파쿼크</t>
    </r>
  </si>
  <si>
    <r>
      <t>-</t>
    </r>
    <r>
      <rPr>
        <u/>
        <sz val="11"/>
        <color theme="10"/>
        <rFont val="맑은 고딕"/>
        <family val="3"/>
        <charset val="129"/>
        <scheme val="minor"/>
      </rPr>
      <t>아더</t>
    </r>
  </si>
  <si>
    <r>
      <t>-</t>
    </r>
    <r>
      <rPr>
        <u/>
        <sz val="11"/>
        <color theme="10"/>
        <rFont val="맑은 고딕"/>
        <family val="3"/>
        <charset val="129"/>
        <scheme val="minor"/>
      </rPr>
      <t>플로우</t>
    </r>
  </si>
  <si>
    <r>
      <t>-</t>
    </r>
    <r>
      <rPr>
        <u/>
        <sz val="11"/>
        <color theme="10"/>
        <rFont val="맑은 고딕"/>
        <family val="3"/>
        <charset val="129"/>
        <scheme val="minor"/>
      </rPr>
      <t>폴리매쓰</t>
    </r>
  </si>
  <si>
    <r>
      <t>-</t>
    </r>
    <r>
      <rPr>
        <u/>
        <sz val="11"/>
        <color theme="10"/>
        <rFont val="맑은 고딕"/>
        <family val="3"/>
        <charset val="129"/>
        <scheme val="minor"/>
      </rPr>
      <t>휴먼스케이프</t>
    </r>
  </si>
  <si>
    <r>
      <t>-</t>
    </r>
    <r>
      <rPr>
        <u/>
        <sz val="11"/>
        <color theme="10"/>
        <rFont val="맑은 고딕"/>
        <family val="3"/>
        <charset val="129"/>
        <scheme val="minor"/>
      </rPr>
      <t>웨이브</t>
    </r>
  </si>
  <si>
    <r>
      <t>-</t>
    </r>
    <r>
      <rPr>
        <u/>
        <sz val="11"/>
        <color theme="10"/>
        <rFont val="맑은 고딕"/>
        <family val="3"/>
        <charset val="129"/>
        <scheme val="minor"/>
      </rPr>
      <t>아크</t>
    </r>
  </si>
  <si>
    <r>
      <t>-</t>
    </r>
    <r>
      <rPr>
        <u/>
        <sz val="11"/>
        <color theme="10"/>
        <rFont val="맑은 고딕"/>
        <family val="3"/>
        <charset val="129"/>
        <scheme val="minor"/>
      </rPr>
      <t>에스티피</t>
    </r>
  </si>
  <si>
    <r>
      <t>-</t>
    </r>
    <r>
      <rPr>
        <u/>
        <sz val="11"/>
        <color theme="10"/>
        <rFont val="맑은 고딕"/>
        <family val="3"/>
        <charset val="129"/>
        <scheme val="minor"/>
      </rPr>
      <t>메탈</t>
    </r>
  </si>
  <si>
    <r>
      <t>-</t>
    </r>
    <r>
      <rPr>
        <u/>
        <sz val="11"/>
        <color theme="10"/>
        <rFont val="맑은 고딕"/>
        <family val="3"/>
        <charset val="129"/>
        <scheme val="minor"/>
      </rPr>
      <t>스톰엑스</t>
    </r>
  </si>
  <si>
    <r>
      <t>-</t>
    </r>
    <r>
      <rPr>
        <u/>
        <sz val="11"/>
        <color theme="10"/>
        <rFont val="맑은 고딕"/>
        <family val="3"/>
        <charset val="129"/>
        <scheme val="minor"/>
      </rPr>
      <t>제로엑스</t>
    </r>
  </si>
  <si>
    <r>
      <t>-</t>
    </r>
    <r>
      <rPr>
        <u/>
        <sz val="11"/>
        <color theme="10"/>
        <rFont val="맑은 고딕"/>
        <family val="3"/>
        <charset val="129"/>
        <scheme val="minor"/>
      </rPr>
      <t>카바</t>
    </r>
  </si>
  <si>
    <r>
      <t>-</t>
    </r>
    <r>
      <rPr>
        <u/>
        <sz val="11"/>
        <color theme="10"/>
        <rFont val="맑은 고딕"/>
        <family val="3"/>
        <charset val="129"/>
        <scheme val="minor"/>
      </rPr>
      <t>엠블</t>
    </r>
  </si>
  <si>
    <r>
      <t>-</t>
    </r>
    <r>
      <rPr>
        <u/>
        <sz val="11"/>
        <color theme="10"/>
        <rFont val="맑은 고딕"/>
        <family val="3"/>
        <charset val="129"/>
        <scheme val="minor"/>
      </rPr>
      <t>헌트</t>
    </r>
  </si>
  <si>
    <r>
      <t>-</t>
    </r>
    <r>
      <rPr>
        <u/>
        <sz val="11"/>
        <color theme="10"/>
        <rFont val="맑은 고딕"/>
        <family val="3"/>
        <charset val="129"/>
        <scheme val="minor"/>
      </rPr>
      <t>넴</t>
    </r>
  </si>
  <si>
    <r>
      <t>-</t>
    </r>
    <r>
      <rPr>
        <u/>
        <sz val="11"/>
        <color theme="10"/>
        <rFont val="맑은 고딕"/>
        <family val="3"/>
        <charset val="129"/>
        <scheme val="minor"/>
      </rPr>
      <t>메디블록</t>
    </r>
  </si>
  <si>
    <r>
      <t>-</t>
    </r>
    <r>
      <rPr>
        <u/>
        <sz val="11"/>
        <color theme="10"/>
        <rFont val="맑은 고딕"/>
        <family val="3"/>
        <charset val="129"/>
        <scheme val="minor"/>
      </rPr>
      <t>던프로토콜</t>
    </r>
  </si>
  <si>
    <r>
      <t>-</t>
    </r>
    <r>
      <rPr>
        <u/>
        <sz val="11"/>
        <color theme="10"/>
        <rFont val="맑은 고딕"/>
        <family val="3"/>
        <charset val="129"/>
        <scheme val="minor"/>
      </rPr>
      <t>엘프</t>
    </r>
  </si>
  <si>
    <r>
      <t>-</t>
    </r>
    <r>
      <rPr>
        <u/>
        <sz val="11"/>
        <color theme="10"/>
        <rFont val="맑은 고딕"/>
        <family val="3"/>
        <charset val="129"/>
        <scheme val="minor"/>
      </rPr>
      <t>골렘</t>
    </r>
  </si>
  <si>
    <r>
      <t>-</t>
    </r>
    <r>
      <rPr>
        <u/>
        <sz val="11"/>
        <color theme="10"/>
        <rFont val="맑은 고딕"/>
        <family val="3"/>
        <charset val="129"/>
        <scheme val="minor"/>
      </rPr>
      <t>앵커</t>
    </r>
  </si>
  <si>
    <r>
      <t>-</t>
    </r>
    <r>
      <rPr>
        <u/>
        <sz val="11"/>
        <color theme="10"/>
        <rFont val="맑은 고딕"/>
        <family val="3"/>
        <charset val="129"/>
        <scheme val="minor"/>
      </rPr>
      <t>밀크</t>
    </r>
  </si>
  <si>
    <r>
      <t>-</t>
    </r>
    <r>
      <rPr>
        <u/>
        <sz val="11"/>
        <color theme="10"/>
        <rFont val="맑은 고딕"/>
        <family val="3"/>
        <charset val="129"/>
        <scheme val="minor"/>
      </rPr>
      <t>썸씽</t>
    </r>
  </si>
  <si>
    <r>
      <t>-</t>
    </r>
    <r>
      <rPr>
        <u/>
        <sz val="11"/>
        <color theme="10"/>
        <rFont val="맑은 고딕"/>
        <family val="3"/>
        <charset val="129"/>
        <scheme val="minor"/>
      </rPr>
      <t>피르마체인</t>
    </r>
  </si>
  <si>
    <r>
      <t>-</t>
    </r>
    <r>
      <rPr>
        <u/>
        <sz val="11"/>
        <color theme="10"/>
        <rFont val="맑은 고딕"/>
        <family val="3"/>
        <charset val="129"/>
        <scheme val="minor"/>
      </rPr>
      <t>모스코인</t>
    </r>
  </si>
  <si>
    <r>
      <t>-</t>
    </r>
    <r>
      <rPr>
        <u/>
        <sz val="11"/>
        <color theme="10"/>
        <rFont val="맑은 고딕"/>
        <family val="3"/>
        <charset val="129"/>
        <scheme val="minor"/>
      </rPr>
      <t>카이버네트워크</t>
    </r>
  </si>
  <si>
    <r>
      <t>-</t>
    </r>
    <r>
      <rPr>
        <u/>
        <sz val="11"/>
        <color theme="10"/>
        <rFont val="맑은 고딕"/>
        <family val="3"/>
        <charset val="129"/>
        <scheme val="minor"/>
      </rPr>
      <t>아이콘</t>
    </r>
  </si>
  <si>
    <r>
      <t>-</t>
    </r>
    <r>
      <rPr>
        <u/>
        <sz val="11"/>
        <color theme="10"/>
        <rFont val="맑은 고딕"/>
        <family val="3"/>
        <charset val="129"/>
        <scheme val="minor"/>
      </rPr>
      <t>디센트럴랜드</t>
    </r>
  </si>
  <si>
    <r>
      <t>-</t>
    </r>
    <r>
      <rPr>
        <u/>
        <sz val="11"/>
        <color theme="10"/>
        <rFont val="맑은 고딕"/>
        <family val="3"/>
        <charset val="129"/>
        <scheme val="minor"/>
      </rPr>
      <t>센티넬프로토콜</t>
    </r>
  </si>
  <si>
    <r>
      <t>-</t>
    </r>
    <r>
      <rPr>
        <u/>
        <sz val="11"/>
        <color theme="10"/>
        <rFont val="맑은 고딕"/>
        <family val="3"/>
        <charset val="129"/>
        <scheme val="minor"/>
      </rPr>
      <t>스토리지</t>
    </r>
  </si>
  <si>
    <r>
      <t>-</t>
    </r>
    <r>
      <rPr>
        <u/>
        <sz val="11"/>
        <color theme="10"/>
        <rFont val="맑은 고딕"/>
        <family val="3"/>
        <charset val="129"/>
        <scheme val="minor"/>
      </rPr>
      <t>플레이댑</t>
    </r>
  </si>
  <si>
    <r>
      <t>-</t>
    </r>
    <r>
      <rPr>
        <u/>
        <sz val="11"/>
        <color theme="10"/>
        <rFont val="맑은 고딕"/>
        <family val="3"/>
        <charset val="129"/>
        <scheme val="minor"/>
      </rPr>
      <t>메타디움</t>
    </r>
  </si>
  <si>
    <r>
      <t>-</t>
    </r>
    <r>
      <rPr>
        <u/>
        <sz val="11"/>
        <color theme="10"/>
        <rFont val="맑은 고딕"/>
        <family val="3"/>
        <charset val="129"/>
        <scheme val="minor"/>
      </rPr>
      <t>샌드박스</t>
    </r>
  </si>
  <si>
    <r>
      <t>-</t>
    </r>
    <r>
      <rPr>
        <u/>
        <sz val="11"/>
        <color theme="10"/>
        <rFont val="맑은 고딕"/>
        <family val="3"/>
        <charset val="129"/>
        <scheme val="minor"/>
      </rPr>
      <t>보라</t>
    </r>
  </si>
  <si>
    <r>
      <t>-</t>
    </r>
    <r>
      <rPr>
        <u/>
        <sz val="11"/>
        <color theme="10"/>
        <rFont val="맑은 고딕"/>
        <family val="3"/>
        <charset val="129"/>
        <scheme val="minor"/>
      </rPr>
      <t>디카르고</t>
    </r>
  </si>
  <si>
    <t>KRW 마켓</t>
    <phoneticPr fontId="2" type="noConversion"/>
  </si>
  <si>
    <t>1주일</t>
    <phoneticPr fontId="2" type="noConversion"/>
  </si>
  <si>
    <t>1개월</t>
    <phoneticPr fontId="2" type="noConversion"/>
  </si>
  <si>
    <t>3개월</t>
    <phoneticPr fontId="2" type="noConversion"/>
  </si>
  <si>
    <t>6개월</t>
    <phoneticPr fontId="2" type="noConversion"/>
  </si>
  <si>
    <t>1년</t>
    <phoneticPr fontId="2" type="noConversion"/>
  </si>
  <si>
    <t>금요일</t>
    <phoneticPr fontId="2" type="noConversion"/>
  </si>
  <si>
    <t>목요일</t>
    <phoneticPr fontId="2" type="noConversion"/>
  </si>
  <si>
    <t>토요일</t>
    <phoneticPr fontId="2" type="noConversion"/>
  </si>
  <si>
    <t>일요일</t>
    <phoneticPr fontId="2" type="noConversion"/>
  </si>
  <si>
    <t>월요일</t>
    <phoneticPr fontId="2" type="noConversion"/>
  </si>
  <si>
    <t>화요일</t>
    <phoneticPr fontId="2" type="noConversion"/>
  </si>
  <si>
    <t>순위</t>
    <phoneticPr fontId="2" type="noConversion"/>
  </si>
  <si>
    <t>CRO</t>
  </si>
  <si>
    <t>VET</t>
  </si>
  <si>
    <t>OMG</t>
  </si>
  <si>
    <t>STX</t>
  </si>
  <si>
    <t>BAT</t>
  </si>
  <si>
    <t>XRP</t>
  </si>
  <si>
    <t>SOL</t>
  </si>
  <si>
    <t>LTC</t>
  </si>
  <si>
    <t>AXS</t>
  </si>
  <si>
    <t>XEC</t>
  </si>
  <si>
    <t>NEO</t>
  </si>
  <si>
    <t>BCH</t>
  </si>
  <si>
    <t>HBAR</t>
  </si>
  <si>
    <t>WAXP</t>
  </si>
  <si>
    <t>TFUEL</t>
  </si>
  <si>
    <t>XTZ</t>
  </si>
  <si>
    <t>ENJ</t>
  </si>
  <si>
    <t>DOT</t>
  </si>
  <si>
    <t>BTG</t>
  </si>
  <si>
    <t>AHT</t>
  </si>
  <si>
    <t>BSV</t>
  </si>
  <si>
    <t>EOS</t>
  </si>
  <si>
    <t>ONT</t>
  </si>
  <si>
    <t>THETA</t>
  </si>
  <si>
    <t>AAVE</t>
  </si>
  <si>
    <t>DOGE</t>
  </si>
  <si>
    <t>SNT</t>
  </si>
  <si>
    <t>TRX</t>
  </si>
  <si>
    <t>MFT</t>
  </si>
  <si>
    <t>QKC</t>
  </si>
  <si>
    <t>ETC</t>
  </si>
  <si>
    <t>SXP</t>
  </si>
  <si>
    <t>SBD</t>
  </si>
  <si>
    <t>IOST</t>
  </si>
  <si>
    <t>XLM</t>
  </si>
  <si>
    <t>GAS</t>
  </si>
  <si>
    <t>CRE</t>
  </si>
  <si>
    <t>STRK</t>
  </si>
  <si>
    <t>POWR</t>
  </si>
  <si>
    <t>REP</t>
  </si>
  <si>
    <t>JST</t>
  </si>
  <si>
    <t>TT</t>
  </si>
  <si>
    <t>LOOM</t>
  </si>
  <si>
    <t>1INCH</t>
  </si>
  <si>
    <t>IOTA</t>
  </si>
  <si>
    <t>CVC</t>
  </si>
  <si>
    <t>LSK</t>
  </si>
  <si>
    <t>ONG</t>
  </si>
  <si>
    <t>ATOM</t>
  </si>
  <si>
    <t>GRS</t>
  </si>
  <si>
    <t>RFR</t>
  </si>
  <si>
    <t>IQ</t>
  </si>
  <si>
    <t>MATIC</t>
  </si>
  <si>
    <t>NU</t>
  </si>
  <si>
    <t>CHZ</t>
  </si>
  <si>
    <t>ORBS</t>
  </si>
  <si>
    <t>ZIL</t>
  </si>
  <si>
    <t>STRAX</t>
  </si>
  <si>
    <t>AERGO</t>
  </si>
  <si>
    <t>SC</t>
  </si>
  <si>
    <t>MBL</t>
  </si>
  <si>
    <t>STEEM</t>
  </si>
  <si>
    <t>AQT</t>
  </si>
  <si>
    <t>ARDR</t>
  </si>
  <si>
    <t>FLOW</t>
  </si>
  <si>
    <t>POLY</t>
  </si>
  <si>
    <t>HUM</t>
  </si>
  <si>
    <t>ARK</t>
  </si>
  <si>
    <t>STPT</t>
  </si>
  <si>
    <t>MTL</t>
  </si>
  <si>
    <t>STMX</t>
  </si>
  <si>
    <t>ZRX</t>
  </si>
  <si>
    <t>KAVA</t>
  </si>
  <si>
    <t>MVL</t>
  </si>
  <si>
    <t>HUNT</t>
  </si>
  <si>
    <t>XEM</t>
  </si>
  <si>
    <t>MED</t>
  </si>
  <si>
    <t>DAWN</t>
  </si>
  <si>
    <t>ELF</t>
  </si>
  <si>
    <t>GLM</t>
  </si>
  <si>
    <t>ANKR</t>
  </si>
  <si>
    <t>MLK</t>
  </si>
  <si>
    <t>SSX</t>
  </si>
  <si>
    <t>FCT2</t>
  </si>
  <si>
    <t>MOC</t>
  </si>
  <si>
    <t>ICX</t>
  </si>
  <si>
    <t>MANA</t>
  </si>
  <si>
    <t>UPP</t>
  </si>
  <si>
    <t>STORJ</t>
  </si>
  <si>
    <t>PLA</t>
  </si>
  <si>
    <t>META</t>
  </si>
  <si>
    <t>SAND</t>
  </si>
  <si>
    <t>BORA</t>
  </si>
  <si>
    <t>DKA</t>
  </si>
  <si>
    <t>BIT 흔들리는 바람에 매매 하여 약 손절</t>
    <phoneticPr fontId="2" type="noConversion"/>
  </si>
  <si>
    <t>600K 출금</t>
    <phoneticPr fontId="2" type="noConversion"/>
  </si>
  <si>
    <t>BIT 조정, 헝다 부도 루머</t>
    <phoneticPr fontId="2" type="noConversion"/>
  </si>
  <si>
    <t>BTC (36.8%), LINK (27.8%), ATOM (23.2%), IOST (12.2%) 보유 많이 하락 한 종목 pick (07:00~16)</t>
    <phoneticPr fontId="2" type="noConversion"/>
  </si>
  <si>
    <t>BIT 떨어짐 -2.07% (후오비로 123,234 보냄-RNDR)</t>
    <phoneticPr fontId="2" type="noConversion"/>
  </si>
  <si>
    <t>BIT 떨어짐 -4.772%</t>
    <phoneticPr fontId="2" type="noConversion"/>
  </si>
  <si>
    <t>124,950 후오비로 보냄</t>
    <phoneticPr fontId="2" type="noConversion"/>
  </si>
  <si>
    <t>후오비 RNDR 213,116KRW</t>
    <phoneticPr fontId="2" type="noConversion"/>
  </si>
  <si>
    <r>
      <t>-</t>
    </r>
    <r>
      <rPr>
        <b/>
        <sz val="11"/>
        <color theme="1"/>
        <rFont val="맑은 고딕"/>
        <family val="3"/>
        <charset val="129"/>
        <scheme val="minor"/>
      </rPr>
      <t>비트코인</t>
    </r>
  </si>
  <si>
    <r>
      <t xml:space="preserve">9,751,304 </t>
    </r>
    <r>
      <rPr>
        <i/>
        <sz val="11"/>
        <color theme="1"/>
        <rFont val="맑은 고딕"/>
        <family val="3"/>
        <charset val="129"/>
        <scheme val="minor"/>
      </rPr>
      <t>억원</t>
    </r>
  </si>
  <si>
    <r>
      <t xml:space="preserve">218,630 </t>
    </r>
    <r>
      <rPr>
        <i/>
        <sz val="11"/>
        <color theme="1"/>
        <rFont val="맑은 고딕"/>
        <family val="3"/>
        <charset val="129"/>
        <scheme val="minor"/>
      </rPr>
      <t>억원</t>
    </r>
  </si>
  <si>
    <r>
      <t>-</t>
    </r>
    <r>
      <rPr>
        <b/>
        <sz val="11"/>
        <color theme="1"/>
        <rFont val="맑은 고딕"/>
        <family val="3"/>
        <charset val="129"/>
        <scheme val="minor"/>
      </rPr>
      <t>이더리움</t>
    </r>
  </si>
  <si>
    <r>
      <t xml:space="preserve">4,732,615 </t>
    </r>
    <r>
      <rPr>
        <i/>
        <sz val="11"/>
        <color theme="1"/>
        <rFont val="맑은 고딕"/>
        <family val="3"/>
        <charset val="129"/>
        <scheme val="minor"/>
      </rPr>
      <t>억원</t>
    </r>
  </si>
  <si>
    <r>
      <t xml:space="preserve">115,976 </t>
    </r>
    <r>
      <rPr>
        <i/>
        <sz val="11"/>
        <color theme="1"/>
        <rFont val="맑은 고딕"/>
        <family val="3"/>
        <charset val="129"/>
        <scheme val="minor"/>
      </rPr>
      <t>억원</t>
    </r>
  </si>
  <si>
    <r>
      <t>-</t>
    </r>
    <r>
      <rPr>
        <b/>
        <sz val="11"/>
        <color theme="1"/>
        <rFont val="맑은 고딕"/>
        <family val="3"/>
        <charset val="129"/>
        <scheme val="minor"/>
      </rPr>
      <t>솔라나</t>
    </r>
  </si>
  <si>
    <r>
      <t xml:space="preserve">552,178 </t>
    </r>
    <r>
      <rPr>
        <i/>
        <sz val="11"/>
        <color theme="1"/>
        <rFont val="맑은 고딕"/>
        <family val="3"/>
        <charset val="129"/>
        <scheme val="minor"/>
      </rPr>
      <t>억원</t>
    </r>
  </si>
  <si>
    <r>
      <t xml:space="preserve">13,362 </t>
    </r>
    <r>
      <rPr>
        <i/>
        <sz val="11"/>
        <color theme="1"/>
        <rFont val="맑은 고딕"/>
        <family val="3"/>
        <charset val="129"/>
        <scheme val="minor"/>
      </rPr>
      <t>억원</t>
    </r>
  </si>
  <si>
    <r>
      <t>-</t>
    </r>
    <r>
      <rPr>
        <b/>
        <sz val="11"/>
        <color theme="1"/>
        <rFont val="맑은 고딕"/>
        <family val="3"/>
        <charset val="129"/>
        <scheme val="minor"/>
      </rPr>
      <t>에이다</t>
    </r>
  </si>
  <si>
    <r>
      <t xml:space="preserve">518,572 </t>
    </r>
    <r>
      <rPr>
        <i/>
        <sz val="11"/>
        <color theme="1"/>
        <rFont val="맑은 고딕"/>
        <family val="3"/>
        <charset val="129"/>
        <scheme val="minor"/>
      </rPr>
      <t>억원</t>
    </r>
  </si>
  <si>
    <r>
      <t xml:space="preserve">11,650 </t>
    </r>
    <r>
      <rPr>
        <i/>
        <sz val="11"/>
        <color theme="1"/>
        <rFont val="맑은 고딕"/>
        <family val="3"/>
        <charset val="129"/>
        <scheme val="minor"/>
      </rPr>
      <t>억원</t>
    </r>
  </si>
  <si>
    <r>
      <t>-</t>
    </r>
    <r>
      <rPr>
        <b/>
        <sz val="11"/>
        <color theme="1"/>
        <rFont val="맑은 고딕"/>
        <family val="3"/>
        <charset val="129"/>
        <scheme val="minor"/>
      </rPr>
      <t>리플</t>
    </r>
  </si>
  <si>
    <r>
      <t xml:space="preserve">444,054 </t>
    </r>
    <r>
      <rPr>
        <i/>
        <sz val="11"/>
        <color theme="1"/>
        <rFont val="맑은 고딕"/>
        <family val="3"/>
        <charset val="129"/>
        <scheme val="minor"/>
      </rPr>
      <t>억원</t>
    </r>
  </si>
  <si>
    <r>
      <t xml:space="preserve">12,249 </t>
    </r>
    <r>
      <rPr>
        <i/>
        <sz val="11"/>
        <color theme="1"/>
        <rFont val="맑은 고딕"/>
        <family val="3"/>
        <charset val="129"/>
        <scheme val="minor"/>
      </rPr>
      <t>억원</t>
    </r>
  </si>
  <si>
    <r>
      <t>-</t>
    </r>
    <r>
      <rPr>
        <b/>
        <sz val="11"/>
        <color theme="1"/>
        <rFont val="맑은 고딕"/>
        <family val="3"/>
        <charset val="129"/>
        <scheme val="minor"/>
      </rPr>
      <t>루나</t>
    </r>
  </si>
  <si>
    <r>
      <t xml:space="preserve">371,186 </t>
    </r>
    <r>
      <rPr>
        <i/>
        <sz val="11"/>
        <color theme="1"/>
        <rFont val="맑은 고딕"/>
        <family val="3"/>
        <charset val="129"/>
        <scheme val="minor"/>
      </rPr>
      <t>억원</t>
    </r>
  </si>
  <si>
    <r>
      <t xml:space="preserve">18,656 </t>
    </r>
    <r>
      <rPr>
        <i/>
        <sz val="11"/>
        <color theme="1"/>
        <rFont val="맑은 고딕"/>
        <family val="3"/>
        <charset val="129"/>
        <scheme val="minor"/>
      </rPr>
      <t>억원</t>
    </r>
  </si>
  <si>
    <r>
      <t>-</t>
    </r>
    <r>
      <rPr>
        <b/>
        <sz val="11"/>
        <color theme="1"/>
        <rFont val="맑은 고딕"/>
        <family val="3"/>
        <charset val="129"/>
        <scheme val="minor"/>
      </rPr>
      <t>폴카닷</t>
    </r>
  </si>
  <si>
    <r>
      <t xml:space="preserve">328,695 </t>
    </r>
    <r>
      <rPr>
        <i/>
        <sz val="11"/>
        <color theme="1"/>
        <rFont val="맑은 고딕"/>
        <family val="3"/>
        <charset val="129"/>
        <scheme val="minor"/>
      </rPr>
      <t>억원</t>
    </r>
  </si>
  <si>
    <r>
      <t xml:space="preserve">13,726 </t>
    </r>
    <r>
      <rPr>
        <i/>
        <sz val="11"/>
        <color theme="1"/>
        <rFont val="맑은 고딕"/>
        <family val="3"/>
        <charset val="129"/>
        <scheme val="minor"/>
      </rPr>
      <t>억원</t>
    </r>
  </si>
  <si>
    <r>
      <t>-</t>
    </r>
    <r>
      <rPr>
        <b/>
        <sz val="11"/>
        <color theme="1"/>
        <rFont val="맑은 고딕"/>
        <family val="3"/>
        <charset val="129"/>
        <scheme val="minor"/>
      </rPr>
      <t>도지코인</t>
    </r>
  </si>
  <si>
    <r>
      <t xml:space="preserve">292,206 </t>
    </r>
    <r>
      <rPr>
        <i/>
        <sz val="11"/>
        <color theme="1"/>
        <rFont val="맑은 고딕"/>
        <family val="3"/>
        <charset val="129"/>
        <scheme val="minor"/>
      </rPr>
      <t>억원</t>
    </r>
  </si>
  <si>
    <r>
      <t xml:space="preserve">22,776 </t>
    </r>
    <r>
      <rPr>
        <i/>
        <sz val="11"/>
        <color theme="1"/>
        <rFont val="맑은 고딕"/>
        <family val="3"/>
        <charset val="129"/>
        <scheme val="minor"/>
      </rPr>
      <t>억원</t>
    </r>
  </si>
  <si>
    <r>
      <t>-</t>
    </r>
    <r>
      <rPr>
        <b/>
        <sz val="11"/>
        <color theme="1"/>
        <rFont val="맑은 고딕"/>
        <family val="3"/>
        <charset val="129"/>
        <scheme val="minor"/>
      </rPr>
      <t>폴리곤</t>
    </r>
  </si>
  <si>
    <r>
      <t xml:space="preserve">205,187 </t>
    </r>
    <r>
      <rPr>
        <i/>
        <sz val="11"/>
        <color theme="1"/>
        <rFont val="맑은 고딕"/>
        <family val="3"/>
        <charset val="129"/>
        <scheme val="minor"/>
      </rPr>
      <t>억원</t>
    </r>
  </si>
  <si>
    <r>
      <t xml:space="preserve">10,425 </t>
    </r>
    <r>
      <rPr>
        <i/>
        <sz val="11"/>
        <color theme="1"/>
        <rFont val="맑은 고딕"/>
        <family val="3"/>
        <charset val="129"/>
        <scheme val="minor"/>
      </rPr>
      <t>억원</t>
    </r>
  </si>
  <si>
    <r>
      <t>-</t>
    </r>
    <r>
      <rPr>
        <b/>
        <sz val="11"/>
        <color theme="1"/>
        <rFont val="맑은 고딕"/>
        <family val="3"/>
        <charset val="129"/>
        <scheme val="minor"/>
      </rPr>
      <t>니어프로토콜</t>
    </r>
  </si>
  <si>
    <r>
      <t xml:space="preserve">141,931 </t>
    </r>
    <r>
      <rPr>
        <i/>
        <sz val="11"/>
        <color theme="1"/>
        <rFont val="맑은 고딕"/>
        <family val="3"/>
        <charset val="129"/>
        <scheme val="minor"/>
      </rPr>
      <t>억원</t>
    </r>
  </si>
  <si>
    <r>
      <t xml:space="preserve">8,466 </t>
    </r>
    <r>
      <rPr>
        <i/>
        <sz val="11"/>
        <color theme="1"/>
        <rFont val="맑은 고딕"/>
        <family val="3"/>
        <charset val="129"/>
        <scheme val="minor"/>
      </rPr>
      <t>억원</t>
    </r>
  </si>
  <si>
    <r>
      <t>-</t>
    </r>
    <r>
      <rPr>
        <b/>
        <sz val="11"/>
        <color theme="1"/>
        <rFont val="맑은 고딕"/>
        <family val="3"/>
        <charset val="129"/>
        <scheme val="minor"/>
      </rPr>
      <t>체인링크</t>
    </r>
  </si>
  <si>
    <r>
      <t xml:space="preserve">141,417 </t>
    </r>
    <r>
      <rPr>
        <i/>
        <sz val="11"/>
        <color theme="1"/>
        <rFont val="맑은 고딕"/>
        <family val="3"/>
        <charset val="129"/>
        <scheme val="minor"/>
      </rPr>
      <t>억원</t>
    </r>
  </si>
  <si>
    <r>
      <t xml:space="preserve">11,700 </t>
    </r>
    <r>
      <rPr>
        <i/>
        <sz val="11"/>
        <color theme="1"/>
        <rFont val="맑은 고딕"/>
        <family val="3"/>
        <charset val="129"/>
        <scheme val="minor"/>
      </rPr>
      <t>억원</t>
    </r>
  </si>
  <si>
    <r>
      <t>-</t>
    </r>
    <r>
      <rPr>
        <b/>
        <sz val="11"/>
        <color theme="1"/>
        <rFont val="맑은 고딕"/>
        <family val="3"/>
        <charset val="129"/>
        <scheme val="minor"/>
      </rPr>
      <t>크립토닷컴체인</t>
    </r>
  </si>
  <si>
    <r>
      <t xml:space="preserve">140,546 </t>
    </r>
    <r>
      <rPr>
        <i/>
        <sz val="11"/>
        <color theme="1"/>
        <rFont val="맑은 고딕"/>
        <family val="3"/>
        <charset val="129"/>
        <scheme val="minor"/>
      </rPr>
      <t>억원</t>
    </r>
  </si>
  <si>
    <r>
      <t xml:space="preserve">1,435 </t>
    </r>
    <r>
      <rPr>
        <i/>
        <sz val="11"/>
        <color theme="1"/>
        <rFont val="맑은 고딕"/>
        <family val="3"/>
        <charset val="129"/>
        <scheme val="minor"/>
      </rPr>
      <t>억원</t>
    </r>
  </si>
  <si>
    <r>
      <t>-</t>
    </r>
    <r>
      <rPr>
        <b/>
        <sz val="11"/>
        <color theme="1"/>
        <rFont val="맑은 고딕"/>
        <family val="3"/>
        <charset val="129"/>
        <scheme val="minor"/>
      </rPr>
      <t>유니스왑</t>
    </r>
  </si>
  <si>
    <r>
      <t xml:space="preserve">123,485 </t>
    </r>
    <r>
      <rPr>
        <i/>
        <sz val="11"/>
        <color theme="1"/>
        <rFont val="맑은 고딕"/>
        <family val="3"/>
        <charset val="129"/>
        <scheme val="minor"/>
      </rPr>
      <t>억원</t>
    </r>
  </si>
  <si>
    <r>
      <t xml:space="preserve">2,350 </t>
    </r>
    <r>
      <rPr>
        <i/>
        <sz val="11"/>
        <color theme="1"/>
        <rFont val="맑은 고딕"/>
        <family val="3"/>
        <charset val="129"/>
        <scheme val="minor"/>
      </rPr>
      <t>억원</t>
    </r>
  </si>
  <si>
    <r>
      <t>-</t>
    </r>
    <r>
      <rPr>
        <b/>
        <sz val="11"/>
        <color theme="1"/>
        <rFont val="맑은 고딕"/>
        <family val="3"/>
        <charset val="129"/>
        <scheme val="minor"/>
      </rPr>
      <t>라이트코인</t>
    </r>
  </si>
  <si>
    <r>
      <t xml:space="preserve">122,364 </t>
    </r>
    <r>
      <rPr>
        <i/>
        <sz val="11"/>
        <color theme="1"/>
        <rFont val="맑은 고딕"/>
        <family val="3"/>
        <charset val="129"/>
        <scheme val="minor"/>
      </rPr>
      <t>억원</t>
    </r>
  </si>
  <si>
    <r>
      <t xml:space="preserve">11,966 </t>
    </r>
    <r>
      <rPr>
        <i/>
        <sz val="11"/>
        <color theme="1"/>
        <rFont val="맑은 고딕"/>
        <family val="3"/>
        <charset val="129"/>
        <scheme val="minor"/>
      </rPr>
      <t>억원</t>
    </r>
  </si>
  <si>
    <r>
      <t>-</t>
    </r>
    <r>
      <rPr>
        <b/>
        <sz val="11"/>
        <color theme="1"/>
        <rFont val="맑은 고딕"/>
        <family val="3"/>
        <charset val="129"/>
        <scheme val="minor"/>
      </rPr>
      <t>다이</t>
    </r>
  </si>
  <si>
    <r>
      <t xml:space="preserve">113,427 </t>
    </r>
    <r>
      <rPr>
        <i/>
        <sz val="11"/>
        <color theme="1"/>
        <rFont val="맑은 고딕"/>
        <family val="3"/>
        <charset val="129"/>
        <scheme val="minor"/>
      </rPr>
      <t>억원</t>
    </r>
  </si>
  <si>
    <r>
      <t xml:space="preserve">4,036 </t>
    </r>
    <r>
      <rPr>
        <i/>
        <sz val="11"/>
        <color theme="1"/>
        <rFont val="맑은 고딕"/>
        <family val="3"/>
        <charset val="129"/>
        <scheme val="minor"/>
      </rPr>
      <t>억원</t>
    </r>
  </si>
  <si>
    <r>
      <t>-</t>
    </r>
    <r>
      <rPr>
        <b/>
        <sz val="11"/>
        <color theme="1"/>
        <rFont val="맑은 고딕"/>
        <family val="3"/>
        <charset val="129"/>
        <scheme val="minor"/>
      </rPr>
      <t>알고랜드</t>
    </r>
  </si>
  <si>
    <r>
      <t xml:space="preserve">106,592 </t>
    </r>
    <r>
      <rPr>
        <i/>
        <sz val="11"/>
        <color theme="1"/>
        <rFont val="맑은 고딕"/>
        <family val="3"/>
        <charset val="129"/>
        <scheme val="minor"/>
      </rPr>
      <t>억원</t>
    </r>
  </si>
  <si>
    <r>
      <t xml:space="preserve">2,572 </t>
    </r>
    <r>
      <rPr>
        <i/>
        <sz val="11"/>
        <color theme="1"/>
        <rFont val="맑은 고딕"/>
        <family val="3"/>
        <charset val="129"/>
        <scheme val="minor"/>
      </rPr>
      <t>억원</t>
    </r>
  </si>
  <si>
    <r>
      <t>-</t>
    </r>
    <r>
      <rPr>
        <b/>
        <sz val="11"/>
        <color theme="1"/>
        <rFont val="맑은 고딕"/>
        <family val="3"/>
        <charset val="129"/>
        <scheme val="minor"/>
      </rPr>
      <t>코스모스</t>
    </r>
  </si>
  <si>
    <r>
      <t xml:space="preserve">106,232 </t>
    </r>
    <r>
      <rPr>
        <i/>
        <sz val="11"/>
        <color theme="1"/>
        <rFont val="맑은 고딕"/>
        <family val="3"/>
        <charset val="129"/>
        <scheme val="minor"/>
      </rPr>
      <t>억원</t>
    </r>
  </si>
  <si>
    <r>
      <t xml:space="preserve">12,130 </t>
    </r>
    <r>
      <rPr>
        <i/>
        <sz val="11"/>
        <color theme="1"/>
        <rFont val="맑은 고딕"/>
        <family val="3"/>
        <charset val="129"/>
        <scheme val="minor"/>
      </rPr>
      <t>억원</t>
    </r>
  </si>
  <si>
    <r>
      <t>-</t>
    </r>
    <r>
      <rPr>
        <b/>
        <sz val="11"/>
        <color theme="1"/>
        <rFont val="맑은 고딕"/>
        <family val="3"/>
        <charset val="129"/>
        <scheme val="minor"/>
      </rPr>
      <t>비트코인캐시</t>
    </r>
  </si>
  <si>
    <r>
      <t xml:space="preserve">88,414 </t>
    </r>
    <r>
      <rPr>
        <i/>
        <sz val="11"/>
        <color theme="1"/>
        <rFont val="맑은 고딕"/>
        <family val="3"/>
        <charset val="129"/>
        <scheme val="minor"/>
      </rPr>
      <t>억원</t>
    </r>
  </si>
  <si>
    <r>
      <t xml:space="preserve">56,653 </t>
    </r>
    <r>
      <rPr>
        <i/>
        <sz val="11"/>
        <color theme="1"/>
        <rFont val="맑은 고딕"/>
        <family val="3"/>
        <charset val="129"/>
        <scheme val="minor"/>
      </rPr>
      <t>억원</t>
    </r>
  </si>
  <si>
    <r>
      <t>-</t>
    </r>
    <r>
      <rPr>
        <b/>
        <sz val="11"/>
        <color theme="1"/>
        <rFont val="맑은 고딕"/>
        <family val="3"/>
        <charset val="129"/>
        <scheme val="minor"/>
      </rPr>
      <t>트론</t>
    </r>
  </si>
  <si>
    <r>
      <t xml:space="preserve">83,220 </t>
    </r>
    <r>
      <rPr>
        <i/>
        <sz val="11"/>
        <color theme="1"/>
        <rFont val="맑은 고딕"/>
        <family val="3"/>
        <charset val="129"/>
        <scheme val="minor"/>
      </rPr>
      <t>억원</t>
    </r>
  </si>
  <si>
    <r>
      <t xml:space="preserve">8,943 </t>
    </r>
    <r>
      <rPr>
        <i/>
        <sz val="11"/>
        <color theme="1"/>
        <rFont val="맑은 고딕"/>
        <family val="3"/>
        <charset val="129"/>
        <scheme val="minor"/>
      </rPr>
      <t>억원</t>
    </r>
  </si>
  <si>
    <r>
      <t>-</t>
    </r>
    <r>
      <rPr>
        <b/>
        <sz val="11"/>
        <color theme="1"/>
        <rFont val="맑은 고딕"/>
        <family val="3"/>
        <charset val="129"/>
        <scheme val="minor"/>
      </rPr>
      <t>스텔라루멘</t>
    </r>
  </si>
  <si>
    <r>
      <t xml:space="preserve">76,807 </t>
    </r>
    <r>
      <rPr>
        <i/>
        <sz val="11"/>
        <color theme="1"/>
        <rFont val="맑은 고딕"/>
        <family val="3"/>
        <charset val="129"/>
        <scheme val="minor"/>
      </rPr>
      <t>억원</t>
    </r>
  </si>
  <si>
    <r>
      <t xml:space="preserve">6,051 </t>
    </r>
    <r>
      <rPr>
        <i/>
        <sz val="11"/>
        <color theme="1"/>
        <rFont val="맑은 고딕"/>
        <family val="3"/>
        <charset val="129"/>
        <scheme val="minor"/>
      </rPr>
      <t>억원</t>
    </r>
  </si>
  <si>
    <r>
      <t>-</t>
    </r>
    <r>
      <rPr>
        <b/>
        <sz val="11"/>
        <color theme="1"/>
        <rFont val="맑은 고딕"/>
        <family val="3"/>
        <charset val="129"/>
        <scheme val="minor"/>
      </rPr>
      <t>디센트럴랜드</t>
    </r>
  </si>
  <si>
    <r>
      <t xml:space="preserve">64,967 </t>
    </r>
    <r>
      <rPr>
        <i/>
        <sz val="11"/>
        <color theme="1"/>
        <rFont val="맑은 고딕"/>
        <family val="3"/>
        <charset val="129"/>
        <scheme val="minor"/>
      </rPr>
      <t>억원</t>
    </r>
  </si>
  <si>
    <r>
      <t xml:space="preserve">4,311 </t>
    </r>
    <r>
      <rPr>
        <i/>
        <sz val="11"/>
        <color theme="1"/>
        <rFont val="맑은 고딕"/>
        <family val="3"/>
        <charset val="129"/>
        <scheme val="minor"/>
      </rPr>
      <t>억원</t>
    </r>
  </si>
  <si>
    <r>
      <t>-</t>
    </r>
    <r>
      <rPr>
        <b/>
        <sz val="11"/>
        <color theme="1"/>
        <rFont val="맑은 고딕"/>
        <family val="3"/>
        <charset val="129"/>
        <scheme val="minor"/>
      </rPr>
      <t>헤데라</t>
    </r>
  </si>
  <si>
    <r>
      <t xml:space="preserve">60,502 </t>
    </r>
    <r>
      <rPr>
        <i/>
        <sz val="11"/>
        <color theme="1"/>
        <rFont val="맑은 고딕"/>
        <family val="3"/>
        <charset val="129"/>
        <scheme val="minor"/>
      </rPr>
      <t>억원</t>
    </r>
  </si>
  <si>
    <r>
      <t xml:space="preserve">675 </t>
    </r>
    <r>
      <rPr>
        <i/>
        <sz val="11"/>
        <color theme="1"/>
        <rFont val="맑은 고딕"/>
        <family val="3"/>
        <charset val="129"/>
        <scheme val="minor"/>
      </rPr>
      <t>억원</t>
    </r>
  </si>
  <si>
    <r>
      <t>-</t>
    </r>
    <r>
      <rPr>
        <b/>
        <sz val="11"/>
        <color theme="1"/>
        <rFont val="맑은 고딕"/>
        <family val="3"/>
        <charset val="129"/>
        <scheme val="minor"/>
      </rPr>
      <t>비체인</t>
    </r>
  </si>
  <si>
    <r>
      <t xml:space="preserve">60,322 </t>
    </r>
    <r>
      <rPr>
        <i/>
        <sz val="11"/>
        <color theme="1"/>
        <rFont val="맑은 고딕"/>
        <family val="3"/>
        <charset val="129"/>
        <scheme val="minor"/>
      </rPr>
      <t>억원</t>
    </r>
  </si>
  <si>
    <r>
      <t xml:space="preserve">2,005 </t>
    </r>
    <r>
      <rPr>
        <i/>
        <sz val="11"/>
        <color theme="1"/>
        <rFont val="맑은 고딕"/>
        <family val="3"/>
        <charset val="129"/>
        <scheme val="minor"/>
      </rPr>
      <t>억원</t>
    </r>
  </si>
  <si>
    <r>
      <t>-</t>
    </r>
    <r>
      <rPr>
        <b/>
        <sz val="11"/>
        <color theme="1"/>
        <rFont val="맑은 고딕"/>
        <family val="3"/>
        <charset val="129"/>
        <scheme val="minor"/>
      </rPr>
      <t>엑시인피니티</t>
    </r>
  </si>
  <si>
    <r>
      <t xml:space="preserve">54,983 </t>
    </r>
    <r>
      <rPr>
        <i/>
        <sz val="11"/>
        <color theme="1"/>
        <rFont val="맑은 고딕"/>
        <family val="3"/>
        <charset val="129"/>
        <scheme val="minor"/>
      </rPr>
      <t>억원</t>
    </r>
  </si>
  <si>
    <r>
      <t xml:space="preserve">1,763 </t>
    </r>
    <r>
      <rPr>
        <i/>
        <sz val="11"/>
        <color theme="1"/>
        <rFont val="맑은 고딕"/>
        <family val="3"/>
        <charset val="129"/>
        <scheme val="minor"/>
      </rPr>
      <t>억원</t>
    </r>
  </si>
  <si>
    <r>
      <t>-</t>
    </r>
    <r>
      <rPr>
        <b/>
        <sz val="11"/>
        <color theme="1"/>
        <rFont val="맑은 고딕"/>
        <family val="3"/>
        <charset val="129"/>
        <scheme val="minor"/>
      </rPr>
      <t>샌드박스</t>
    </r>
  </si>
  <si>
    <r>
      <t xml:space="preserve">53,184 </t>
    </r>
    <r>
      <rPr>
        <i/>
        <sz val="11"/>
        <color theme="1"/>
        <rFont val="맑은 고딕"/>
        <family val="3"/>
        <charset val="129"/>
        <scheme val="minor"/>
      </rPr>
      <t>억원</t>
    </r>
  </si>
  <si>
    <r>
      <t xml:space="preserve">5,763 </t>
    </r>
    <r>
      <rPr>
        <i/>
        <sz val="11"/>
        <color theme="1"/>
        <rFont val="맑은 고딕"/>
        <family val="3"/>
        <charset val="129"/>
        <scheme val="minor"/>
      </rPr>
      <t>억원</t>
    </r>
  </si>
  <si>
    <r>
      <t>-</t>
    </r>
    <r>
      <rPr>
        <b/>
        <sz val="11"/>
        <color theme="1"/>
        <rFont val="맑은 고딕"/>
        <family val="3"/>
        <charset val="129"/>
        <scheme val="minor"/>
      </rPr>
      <t>파일코인</t>
    </r>
  </si>
  <si>
    <r>
      <t xml:space="preserve">52,539 </t>
    </r>
    <r>
      <rPr>
        <i/>
        <sz val="11"/>
        <color theme="1"/>
        <rFont val="맑은 고딕"/>
        <family val="3"/>
        <charset val="129"/>
        <scheme val="minor"/>
      </rPr>
      <t>억원</t>
    </r>
  </si>
  <si>
    <r>
      <t xml:space="preserve">3,516 </t>
    </r>
    <r>
      <rPr>
        <i/>
        <sz val="11"/>
        <color theme="1"/>
        <rFont val="맑은 고딕"/>
        <family val="3"/>
        <charset val="129"/>
        <scheme val="minor"/>
      </rPr>
      <t>억원</t>
    </r>
  </si>
  <si>
    <r>
      <t>-</t>
    </r>
    <r>
      <rPr>
        <b/>
        <sz val="11"/>
        <color theme="1"/>
        <rFont val="맑은 고딕"/>
        <family val="3"/>
        <charset val="129"/>
        <scheme val="minor"/>
      </rPr>
      <t>이더리움클래식</t>
    </r>
  </si>
  <si>
    <r>
      <t xml:space="preserve">51,957 </t>
    </r>
    <r>
      <rPr>
        <i/>
        <sz val="11"/>
        <color theme="1"/>
        <rFont val="맑은 고딕"/>
        <family val="3"/>
        <charset val="129"/>
        <scheme val="minor"/>
      </rPr>
      <t>억원</t>
    </r>
  </si>
  <si>
    <r>
      <t xml:space="preserve">5,013 </t>
    </r>
    <r>
      <rPr>
        <i/>
        <sz val="11"/>
        <color theme="1"/>
        <rFont val="맑은 고딕"/>
        <family val="3"/>
        <charset val="129"/>
        <scheme val="minor"/>
      </rPr>
      <t>억원</t>
    </r>
  </si>
  <si>
    <r>
      <t>-</t>
    </r>
    <r>
      <rPr>
        <b/>
        <sz val="11"/>
        <color theme="1"/>
        <rFont val="맑은 고딕"/>
        <family val="3"/>
        <charset val="129"/>
        <scheme val="minor"/>
      </rPr>
      <t>쎄타토큰</t>
    </r>
  </si>
  <si>
    <r>
      <t xml:space="preserve">48,786 </t>
    </r>
    <r>
      <rPr>
        <i/>
        <sz val="11"/>
        <color theme="1"/>
        <rFont val="맑은 고딕"/>
        <family val="3"/>
        <charset val="129"/>
        <scheme val="minor"/>
      </rPr>
      <t>억원</t>
    </r>
  </si>
  <si>
    <r>
      <t xml:space="preserve">1,417 </t>
    </r>
    <r>
      <rPr>
        <i/>
        <sz val="11"/>
        <color theme="1"/>
        <rFont val="맑은 고딕"/>
        <family val="3"/>
        <charset val="129"/>
        <scheme val="minor"/>
      </rPr>
      <t>억원</t>
    </r>
  </si>
  <si>
    <r>
      <t>-</t>
    </r>
    <r>
      <rPr>
        <b/>
        <sz val="11"/>
        <color theme="1"/>
        <rFont val="맑은 고딕"/>
        <family val="3"/>
        <charset val="129"/>
        <scheme val="minor"/>
      </rPr>
      <t>테조스</t>
    </r>
  </si>
  <si>
    <r>
      <t xml:space="preserve">44,578 </t>
    </r>
    <r>
      <rPr>
        <i/>
        <sz val="11"/>
        <color theme="1"/>
        <rFont val="맑은 고딕"/>
        <family val="3"/>
        <charset val="129"/>
        <scheme val="minor"/>
      </rPr>
      <t>억원</t>
    </r>
  </si>
  <si>
    <r>
      <t xml:space="preserve">1,036 </t>
    </r>
    <r>
      <rPr>
        <i/>
        <sz val="11"/>
        <color theme="1"/>
        <rFont val="맑은 고딕"/>
        <family val="3"/>
        <charset val="129"/>
        <scheme val="minor"/>
      </rPr>
      <t>억원</t>
    </r>
  </si>
  <si>
    <r>
      <t>-</t>
    </r>
    <r>
      <rPr>
        <b/>
        <sz val="11"/>
        <color theme="1"/>
        <rFont val="맑은 고딕"/>
        <family val="3"/>
        <charset val="129"/>
        <scheme val="minor"/>
      </rPr>
      <t>에이브</t>
    </r>
  </si>
  <si>
    <r>
      <t xml:space="preserve">38,555 </t>
    </r>
    <r>
      <rPr>
        <i/>
        <sz val="11"/>
        <color theme="1"/>
        <rFont val="맑은 고딕"/>
        <family val="3"/>
        <charset val="129"/>
        <scheme val="minor"/>
      </rPr>
      <t>억원</t>
    </r>
  </si>
  <si>
    <r>
      <t xml:space="preserve">5,131 </t>
    </r>
    <r>
      <rPr>
        <i/>
        <sz val="11"/>
        <color theme="1"/>
        <rFont val="맑은 고딕"/>
        <family val="3"/>
        <charset val="129"/>
        <scheme val="minor"/>
      </rPr>
      <t>억원</t>
    </r>
  </si>
  <si>
    <r>
      <t>-</t>
    </r>
    <r>
      <rPr>
        <b/>
        <sz val="11"/>
        <color theme="1"/>
        <rFont val="맑은 고딕"/>
        <family val="3"/>
        <charset val="129"/>
        <scheme val="minor"/>
      </rPr>
      <t>아이오타</t>
    </r>
  </si>
  <si>
    <r>
      <t xml:space="preserve">37,395 </t>
    </r>
    <r>
      <rPr>
        <i/>
        <sz val="11"/>
        <color theme="1"/>
        <rFont val="맑은 고딕"/>
        <family val="3"/>
        <charset val="129"/>
        <scheme val="minor"/>
      </rPr>
      <t>억원</t>
    </r>
  </si>
  <si>
    <r>
      <t xml:space="preserve">327 </t>
    </r>
    <r>
      <rPr>
        <i/>
        <sz val="11"/>
        <color theme="1"/>
        <rFont val="맑은 고딕"/>
        <family val="3"/>
        <charset val="129"/>
        <scheme val="minor"/>
      </rPr>
      <t>억원</t>
    </r>
  </si>
  <si>
    <r>
      <t>-</t>
    </r>
    <r>
      <rPr>
        <b/>
        <sz val="11"/>
        <color theme="1"/>
        <rFont val="맑은 고딕"/>
        <family val="3"/>
        <charset val="129"/>
        <scheme val="minor"/>
      </rPr>
      <t>이오스</t>
    </r>
  </si>
  <si>
    <r>
      <t xml:space="preserve">34,028 </t>
    </r>
    <r>
      <rPr>
        <i/>
        <sz val="11"/>
        <color theme="1"/>
        <rFont val="맑은 고딕"/>
        <family val="3"/>
        <charset val="129"/>
        <scheme val="minor"/>
      </rPr>
      <t>억원</t>
    </r>
  </si>
  <si>
    <r>
      <t xml:space="preserve">3,919 </t>
    </r>
    <r>
      <rPr>
        <i/>
        <sz val="11"/>
        <color theme="1"/>
        <rFont val="맑은 고딕"/>
        <family val="3"/>
        <charset val="129"/>
        <scheme val="minor"/>
      </rPr>
      <t>억원</t>
    </r>
  </si>
  <si>
    <r>
      <t>-</t>
    </r>
    <r>
      <rPr>
        <b/>
        <sz val="11"/>
        <color theme="1"/>
        <rFont val="맑은 고딕"/>
        <family val="3"/>
        <charset val="129"/>
        <scheme val="minor"/>
      </rPr>
      <t>그래프</t>
    </r>
  </si>
  <si>
    <r>
      <t xml:space="preserve">33,450 </t>
    </r>
    <r>
      <rPr>
        <i/>
        <sz val="11"/>
        <color theme="1"/>
        <rFont val="맑은 고딕"/>
        <family val="3"/>
        <charset val="129"/>
        <scheme val="minor"/>
      </rPr>
      <t>억원</t>
    </r>
  </si>
  <si>
    <r>
      <t xml:space="preserve">879 </t>
    </r>
    <r>
      <rPr>
        <i/>
        <sz val="11"/>
        <color theme="1"/>
        <rFont val="맑은 고딕"/>
        <family val="3"/>
        <charset val="129"/>
        <scheme val="minor"/>
      </rPr>
      <t>억원</t>
    </r>
  </si>
  <si>
    <r>
      <t>-</t>
    </r>
    <r>
      <rPr>
        <b/>
        <sz val="11"/>
        <color theme="1"/>
        <rFont val="맑은 고딕"/>
        <family val="3"/>
        <charset val="129"/>
        <scheme val="minor"/>
      </rPr>
      <t>스택스</t>
    </r>
  </si>
  <si>
    <r>
      <t xml:space="preserve">33,018 </t>
    </r>
    <r>
      <rPr>
        <i/>
        <sz val="11"/>
        <color theme="1"/>
        <rFont val="맑은 고딕"/>
        <family val="3"/>
        <charset val="129"/>
        <scheme val="minor"/>
      </rPr>
      <t>억원</t>
    </r>
  </si>
  <si>
    <r>
      <t xml:space="preserve">558 </t>
    </r>
    <r>
      <rPr>
        <i/>
        <sz val="11"/>
        <color theme="1"/>
        <rFont val="맑은 고딕"/>
        <family val="3"/>
        <charset val="129"/>
        <scheme val="minor"/>
      </rPr>
      <t>억원</t>
    </r>
  </si>
  <si>
    <r>
      <t>-</t>
    </r>
    <r>
      <rPr>
        <b/>
        <sz val="11"/>
        <color theme="1"/>
        <rFont val="맑은 고딕"/>
        <family val="3"/>
        <charset val="129"/>
        <scheme val="minor"/>
      </rPr>
      <t>플로우</t>
    </r>
  </si>
  <si>
    <r>
      <t xml:space="preserve">29,289 </t>
    </r>
    <r>
      <rPr>
        <i/>
        <sz val="11"/>
        <color theme="1"/>
        <rFont val="맑은 고딕"/>
        <family val="3"/>
        <charset val="129"/>
        <scheme val="minor"/>
      </rPr>
      <t>억원</t>
    </r>
  </si>
  <si>
    <r>
      <t xml:space="preserve">684 </t>
    </r>
    <r>
      <rPr>
        <i/>
        <sz val="11"/>
        <color theme="1"/>
        <rFont val="맑은 고딕"/>
        <family val="3"/>
        <charset val="129"/>
        <scheme val="minor"/>
      </rPr>
      <t>억원</t>
    </r>
  </si>
  <si>
    <r>
      <t>-</t>
    </r>
    <r>
      <rPr>
        <b/>
        <sz val="11"/>
        <color theme="1"/>
        <rFont val="맑은 고딕"/>
        <family val="3"/>
        <charset val="129"/>
        <scheme val="minor"/>
      </rPr>
      <t>커브</t>
    </r>
  </si>
  <si>
    <r>
      <t xml:space="preserve">28,298 </t>
    </r>
    <r>
      <rPr>
        <i/>
        <sz val="11"/>
        <color theme="1"/>
        <rFont val="맑은 고딕"/>
        <family val="3"/>
        <charset val="129"/>
        <scheme val="minor"/>
      </rPr>
      <t>억원</t>
    </r>
  </si>
  <si>
    <r>
      <t xml:space="preserve">6,776 </t>
    </r>
    <r>
      <rPr>
        <i/>
        <sz val="11"/>
        <color theme="1"/>
        <rFont val="맑은 고딕"/>
        <family val="3"/>
        <charset val="129"/>
        <scheme val="minor"/>
      </rPr>
      <t>억원</t>
    </r>
  </si>
  <si>
    <r>
      <t>-</t>
    </r>
    <r>
      <rPr>
        <b/>
        <sz val="11"/>
        <color theme="1"/>
        <rFont val="맑은 고딕"/>
        <family val="3"/>
        <charset val="129"/>
        <scheme val="minor"/>
      </rPr>
      <t>비트토렌트</t>
    </r>
  </si>
  <si>
    <r>
      <t xml:space="preserve">27,392 </t>
    </r>
    <r>
      <rPr>
        <i/>
        <sz val="11"/>
        <color theme="1"/>
        <rFont val="맑은 고딕"/>
        <family val="3"/>
        <charset val="129"/>
        <scheme val="minor"/>
      </rPr>
      <t>억원</t>
    </r>
  </si>
  <si>
    <r>
      <t xml:space="preserve">64 </t>
    </r>
    <r>
      <rPr>
        <i/>
        <sz val="11"/>
        <color theme="1"/>
        <rFont val="맑은 고딕"/>
        <family val="3"/>
        <charset val="129"/>
        <scheme val="minor"/>
      </rPr>
      <t>억원</t>
    </r>
  </si>
  <si>
    <r>
      <t>-</t>
    </r>
    <r>
      <rPr>
        <b/>
        <sz val="11"/>
        <color theme="1"/>
        <rFont val="맑은 고딕"/>
        <family val="3"/>
        <charset val="129"/>
        <scheme val="minor"/>
      </rPr>
      <t>메이커</t>
    </r>
  </si>
  <si>
    <r>
      <t xml:space="preserve">26,053 </t>
    </r>
    <r>
      <rPr>
        <i/>
        <sz val="11"/>
        <color theme="1"/>
        <rFont val="맑은 고딕"/>
        <family val="3"/>
        <charset val="129"/>
        <scheme val="minor"/>
      </rPr>
      <t>억원</t>
    </r>
  </si>
  <si>
    <r>
      <t xml:space="preserve">527 </t>
    </r>
    <r>
      <rPr>
        <i/>
        <sz val="11"/>
        <color theme="1"/>
        <rFont val="맑은 고딕"/>
        <family val="3"/>
        <charset val="129"/>
        <scheme val="minor"/>
      </rPr>
      <t>억원</t>
    </r>
  </si>
  <si>
    <r>
      <t>-</t>
    </r>
    <r>
      <rPr>
        <b/>
        <sz val="11"/>
        <color theme="1"/>
        <rFont val="맑은 고딕"/>
        <family val="3"/>
        <charset val="129"/>
        <scheme val="minor"/>
      </rPr>
      <t>비트코인에스브이</t>
    </r>
  </si>
  <si>
    <r>
      <t xml:space="preserve">25,499 </t>
    </r>
    <r>
      <rPr>
        <i/>
        <sz val="11"/>
        <color theme="1"/>
        <rFont val="맑은 고딕"/>
        <family val="3"/>
        <charset val="129"/>
        <scheme val="minor"/>
      </rPr>
      <t>억원</t>
    </r>
  </si>
  <si>
    <r>
      <t xml:space="preserve">950 </t>
    </r>
    <r>
      <rPr>
        <i/>
        <sz val="11"/>
        <color theme="1"/>
        <rFont val="맑은 고딕"/>
        <family val="3"/>
        <charset val="129"/>
        <scheme val="minor"/>
      </rPr>
      <t>억원</t>
    </r>
  </si>
  <si>
    <r>
      <t>-</t>
    </r>
    <r>
      <rPr>
        <b/>
        <sz val="11"/>
        <color theme="1"/>
        <rFont val="맑은 고딕"/>
        <family val="3"/>
        <charset val="129"/>
        <scheme val="minor"/>
      </rPr>
      <t>엔진코인</t>
    </r>
  </si>
  <si>
    <r>
      <t xml:space="preserve">24,895 </t>
    </r>
    <r>
      <rPr>
        <i/>
        <sz val="11"/>
        <color theme="1"/>
        <rFont val="맑은 고딕"/>
        <family val="3"/>
        <charset val="129"/>
        <scheme val="minor"/>
      </rPr>
      <t>억원</t>
    </r>
  </si>
  <si>
    <r>
      <t xml:space="preserve">2,001 </t>
    </r>
    <r>
      <rPr>
        <i/>
        <sz val="11"/>
        <color theme="1"/>
        <rFont val="맑은 고딕"/>
        <family val="3"/>
        <charset val="129"/>
        <scheme val="minor"/>
      </rPr>
      <t>억원</t>
    </r>
  </si>
  <si>
    <r>
      <t>-</t>
    </r>
    <r>
      <rPr>
        <b/>
        <sz val="11"/>
        <color theme="1"/>
        <rFont val="맑은 고딕"/>
        <family val="3"/>
        <charset val="129"/>
        <scheme val="minor"/>
      </rPr>
      <t>셀로</t>
    </r>
  </si>
  <si>
    <r>
      <t xml:space="preserve">23,137 </t>
    </r>
    <r>
      <rPr>
        <i/>
        <sz val="11"/>
        <color theme="1"/>
        <rFont val="맑은 고딕"/>
        <family val="3"/>
        <charset val="129"/>
        <scheme val="minor"/>
      </rPr>
      <t>억원</t>
    </r>
  </si>
  <si>
    <r>
      <t xml:space="preserve">885 </t>
    </r>
    <r>
      <rPr>
        <i/>
        <sz val="11"/>
        <color theme="1"/>
        <rFont val="맑은 고딕"/>
        <family val="3"/>
        <charset val="129"/>
        <scheme val="minor"/>
      </rPr>
      <t>억원</t>
    </r>
  </si>
  <si>
    <r>
      <t>-</t>
    </r>
    <r>
      <rPr>
        <b/>
        <sz val="11"/>
        <color theme="1"/>
        <rFont val="맑은 고딕"/>
        <family val="3"/>
        <charset val="129"/>
        <scheme val="minor"/>
      </rPr>
      <t>이캐시</t>
    </r>
  </si>
  <si>
    <r>
      <t xml:space="preserve">22,859 </t>
    </r>
    <r>
      <rPr>
        <i/>
        <sz val="11"/>
        <color theme="1"/>
        <rFont val="맑은 고딕"/>
        <family val="3"/>
        <charset val="129"/>
        <scheme val="minor"/>
      </rPr>
      <t>억원</t>
    </r>
  </si>
  <si>
    <r>
      <t xml:space="preserve">474 </t>
    </r>
    <r>
      <rPr>
        <i/>
        <sz val="11"/>
        <color theme="1"/>
        <rFont val="맑은 고딕"/>
        <family val="3"/>
        <charset val="129"/>
        <scheme val="minor"/>
      </rPr>
      <t>억원</t>
    </r>
  </si>
  <si>
    <r>
      <t>-</t>
    </r>
    <r>
      <rPr>
        <b/>
        <sz val="11"/>
        <color theme="1"/>
        <rFont val="맑은 고딕"/>
        <family val="3"/>
        <charset val="129"/>
        <scheme val="minor"/>
      </rPr>
      <t>루프링</t>
    </r>
  </si>
  <si>
    <r>
      <t xml:space="preserve">22,500 </t>
    </r>
    <r>
      <rPr>
        <i/>
        <sz val="11"/>
        <color theme="1"/>
        <rFont val="맑은 고딕"/>
        <family val="3"/>
        <charset val="129"/>
        <scheme val="minor"/>
      </rPr>
      <t>억원</t>
    </r>
  </si>
  <si>
    <r>
      <t xml:space="preserve">3,979 </t>
    </r>
    <r>
      <rPr>
        <i/>
        <sz val="11"/>
        <color theme="1"/>
        <rFont val="맑은 고딕"/>
        <family val="3"/>
        <charset val="129"/>
        <scheme val="minor"/>
      </rPr>
      <t>억원</t>
    </r>
  </si>
  <si>
    <r>
      <t>-</t>
    </r>
    <r>
      <rPr>
        <b/>
        <sz val="11"/>
        <color theme="1"/>
        <rFont val="맑은 고딕"/>
        <family val="3"/>
        <charset val="129"/>
        <scheme val="minor"/>
      </rPr>
      <t>네오</t>
    </r>
  </si>
  <si>
    <r>
      <t xml:space="preserve">21,406 </t>
    </r>
    <r>
      <rPr>
        <i/>
        <sz val="11"/>
        <color theme="1"/>
        <rFont val="맑은 고딕"/>
        <family val="3"/>
        <charset val="129"/>
        <scheme val="minor"/>
      </rPr>
      <t>억원</t>
    </r>
  </si>
  <si>
    <r>
      <t xml:space="preserve">1,212 </t>
    </r>
    <r>
      <rPr>
        <i/>
        <sz val="11"/>
        <color theme="1"/>
        <rFont val="맑은 고딕"/>
        <family val="3"/>
        <charset val="129"/>
        <scheme val="minor"/>
      </rPr>
      <t>억원</t>
    </r>
  </si>
  <si>
    <r>
      <t>-</t>
    </r>
    <r>
      <rPr>
        <b/>
        <sz val="11"/>
        <color theme="1"/>
        <rFont val="맑은 고딕"/>
        <family val="3"/>
        <charset val="129"/>
        <scheme val="minor"/>
      </rPr>
      <t>칠리즈</t>
    </r>
  </si>
  <si>
    <r>
      <t xml:space="preserve">19,002 </t>
    </r>
    <r>
      <rPr>
        <i/>
        <sz val="11"/>
        <color theme="1"/>
        <rFont val="맑은 고딕"/>
        <family val="3"/>
        <charset val="129"/>
        <scheme val="minor"/>
      </rPr>
      <t>억원</t>
    </r>
  </si>
  <si>
    <r>
      <t xml:space="preserve">1,022 </t>
    </r>
    <r>
      <rPr>
        <i/>
        <sz val="11"/>
        <color theme="1"/>
        <rFont val="맑은 고딕"/>
        <family val="3"/>
        <charset val="129"/>
        <scheme val="minor"/>
      </rPr>
      <t>억원</t>
    </r>
  </si>
  <si>
    <r>
      <t>-</t>
    </r>
    <r>
      <rPr>
        <b/>
        <sz val="11"/>
        <color theme="1"/>
        <rFont val="맑은 고딕"/>
        <family val="3"/>
        <charset val="129"/>
        <scheme val="minor"/>
      </rPr>
      <t>베이직어텐션토큰</t>
    </r>
  </si>
  <si>
    <r>
      <t xml:space="preserve">18,981 </t>
    </r>
    <r>
      <rPr>
        <i/>
        <sz val="11"/>
        <color theme="1"/>
        <rFont val="맑은 고딕"/>
        <family val="3"/>
        <charset val="129"/>
        <scheme val="minor"/>
      </rPr>
      <t>억원</t>
    </r>
  </si>
  <si>
    <r>
      <t xml:space="preserve">1,115 </t>
    </r>
    <r>
      <rPr>
        <i/>
        <sz val="11"/>
        <color theme="1"/>
        <rFont val="맑은 고딕"/>
        <family val="3"/>
        <charset val="129"/>
        <scheme val="minor"/>
      </rPr>
      <t>억원</t>
    </r>
  </si>
  <si>
    <r>
      <t>-</t>
    </r>
    <r>
      <rPr>
        <b/>
        <sz val="11"/>
        <color theme="1"/>
        <rFont val="맑은 고딕"/>
        <family val="3"/>
        <charset val="129"/>
        <scheme val="minor"/>
      </rPr>
      <t>웨이브</t>
    </r>
  </si>
  <si>
    <r>
      <t xml:space="preserve">18,731 </t>
    </r>
    <r>
      <rPr>
        <i/>
        <sz val="11"/>
        <color theme="1"/>
        <rFont val="맑은 고딕"/>
        <family val="3"/>
        <charset val="129"/>
        <scheme val="minor"/>
      </rPr>
      <t>억원</t>
    </r>
  </si>
  <si>
    <r>
      <t xml:space="preserve">978 </t>
    </r>
    <r>
      <rPr>
        <i/>
        <sz val="11"/>
        <color theme="1"/>
        <rFont val="맑은 고딕"/>
        <family val="3"/>
        <charset val="129"/>
        <scheme val="minor"/>
      </rPr>
      <t>억원</t>
    </r>
  </si>
  <si>
    <r>
      <t>-</t>
    </r>
    <r>
      <rPr>
        <b/>
        <sz val="11"/>
        <color theme="1"/>
        <rFont val="맑은 고딕"/>
        <family val="3"/>
        <charset val="129"/>
        <scheme val="minor"/>
      </rPr>
      <t>트루USD</t>
    </r>
  </si>
  <si>
    <r>
      <t xml:space="preserve">17,158 </t>
    </r>
    <r>
      <rPr>
        <i/>
        <sz val="11"/>
        <color theme="1"/>
        <rFont val="맑은 고딕"/>
        <family val="3"/>
        <charset val="129"/>
        <scheme val="minor"/>
      </rPr>
      <t>억원</t>
    </r>
  </si>
  <si>
    <r>
      <t xml:space="preserve">1,523 </t>
    </r>
    <r>
      <rPr>
        <i/>
        <sz val="11"/>
        <color theme="1"/>
        <rFont val="맑은 고딕"/>
        <family val="3"/>
        <charset val="129"/>
        <scheme val="minor"/>
      </rPr>
      <t>억원</t>
    </r>
  </si>
  <si>
    <r>
      <t>-</t>
    </r>
    <r>
      <rPr>
        <b/>
        <sz val="11"/>
        <color theme="1"/>
        <rFont val="맑은 고딕"/>
        <family val="3"/>
        <charset val="129"/>
        <scheme val="minor"/>
      </rPr>
      <t>컴파운드</t>
    </r>
  </si>
  <si>
    <r>
      <t xml:space="preserve">14,389 </t>
    </r>
    <r>
      <rPr>
        <i/>
        <sz val="11"/>
        <color theme="1"/>
        <rFont val="맑은 고딕"/>
        <family val="3"/>
        <charset val="129"/>
        <scheme val="minor"/>
      </rPr>
      <t>억원</t>
    </r>
  </si>
  <si>
    <r>
      <t xml:space="preserve">608 </t>
    </r>
    <r>
      <rPr>
        <i/>
        <sz val="11"/>
        <color theme="1"/>
        <rFont val="맑은 고딕"/>
        <family val="3"/>
        <charset val="129"/>
        <scheme val="minor"/>
      </rPr>
      <t>억원</t>
    </r>
  </si>
  <si>
    <r>
      <t>-</t>
    </r>
    <r>
      <rPr>
        <b/>
        <sz val="11"/>
        <color theme="1"/>
        <rFont val="맑은 고딕"/>
        <family val="3"/>
        <charset val="129"/>
        <scheme val="minor"/>
      </rPr>
      <t>크레딧코인</t>
    </r>
  </si>
  <si>
    <r>
      <t xml:space="preserve">14,365 </t>
    </r>
    <r>
      <rPr>
        <i/>
        <sz val="11"/>
        <color theme="1"/>
        <rFont val="맑은 고딕"/>
        <family val="3"/>
        <charset val="129"/>
        <scheme val="minor"/>
      </rPr>
      <t>억원</t>
    </r>
  </si>
  <si>
    <r>
      <t xml:space="preserve">298 </t>
    </r>
    <r>
      <rPr>
        <i/>
        <sz val="11"/>
        <color theme="1"/>
        <rFont val="맑은 고딕"/>
        <family val="3"/>
        <charset val="129"/>
        <scheme val="minor"/>
      </rPr>
      <t>억원</t>
    </r>
  </si>
  <si>
    <r>
      <t>-</t>
    </r>
    <r>
      <rPr>
        <b/>
        <sz val="11"/>
        <color theme="1"/>
        <rFont val="맑은 고딕"/>
        <family val="3"/>
        <charset val="129"/>
        <scheme val="minor"/>
      </rPr>
      <t>아이오텍스</t>
    </r>
  </si>
  <si>
    <r>
      <t xml:space="preserve">13,097 </t>
    </r>
    <r>
      <rPr>
        <i/>
        <sz val="11"/>
        <color theme="1"/>
        <rFont val="맑은 고딕"/>
        <family val="3"/>
        <charset val="129"/>
        <scheme val="minor"/>
      </rPr>
      <t>억원</t>
    </r>
  </si>
  <si>
    <r>
      <t xml:space="preserve">1,128 </t>
    </r>
    <r>
      <rPr>
        <i/>
        <sz val="11"/>
        <color theme="1"/>
        <rFont val="맑은 고딕"/>
        <family val="3"/>
        <charset val="129"/>
        <scheme val="minor"/>
      </rPr>
      <t>억원</t>
    </r>
  </si>
  <si>
    <r>
      <t>-</t>
    </r>
    <r>
      <rPr>
        <b/>
        <sz val="11"/>
        <color theme="1"/>
        <rFont val="맑은 고딕"/>
        <family val="3"/>
        <charset val="129"/>
        <scheme val="minor"/>
      </rPr>
      <t>넴</t>
    </r>
  </si>
  <si>
    <r>
      <t xml:space="preserve">12,719 </t>
    </r>
    <r>
      <rPr>
        <i/>
        <sz val="11"/>
        <color theme="1"/>
        <rFont val="맑은 고딕"/>
        <family val="3"/>
        <charset val="129"/>
        <scheme val="minor"/>
      </rPr>
      <t>억원</t>
    </r>
  </si>
  <si>
    <r>
      <t xml:space="preserve">147 </t>
    </r>
    <r>
      <rPr>
        <i/>
        <sz val="11"/>
        <color theme="1"/>
        <rFont val="맑은 고딕"/>
        <family val="3"/>
        <charset val="129"/>
        <scheme val="minor"/>
      </rPr>
      <t>억원</t>
    </r>
  </si>
  <si>
    <r>
      <t>-</t>
    </r>
    <r>
      <rPr>
        <b/>
        <sz val="11"/>
        <color theme="1"/>
        <rFont val="맑은 고딕"/>
        <family val="3"/>
        <charset val="129"/>
        <scheme val="minor"/>
      </rPr>
      <t>1인치네트워크</t>
    </r>
  </si>
  <si>
    <r>
      <t xml:space="preserve">12,526 </t>
    </r>
    <r>
      <rPr>
        <i/>
        <sz val="11"/>
        <color theme="1"/>
        <rFont val="맑은 고딕"/>
        <family val="3"/>
        <charset val="129"/>
        <scheme val="minor"/>
      </rPr>
      <t>억원</t>
    </r>
  </si>
  <si>
    <r>
      <t xml:space="preserve">1,033 </t>
    </r>
    <r>
      <rPr>
        <i/>
        <sz val="11"/>
        <color theme="1"/>
        <rFont val="맑은 고딕"/>
        <family val="3"/>
        <charset val="129"/>
        <scheme val="minor"/>
      </rPr>
      <t>억원</t>
    </r>
  </si>
  <si>
    <r>
      <t>-</t>
    </r>
    <r>
      <rPr>
        <b/>
        <sz val="11"/>
        <color theme="1"/>
        <rFont val="맑은 고딕"/>
        <family val="3"/>
        <charset val="129"/>
        <scheme val="minor"/>
      </rPr>
      <t>레이븐코인</t>
    </r>
  </si>
  <si>
    <r>
      <t xml:space="preserve">12,327 </t>
    </r>
    <r>
      <rPr>
        <i/>
        <sz val="11"/>
        <color theme="1"/>
        <rFont val="맑은 고딕"/>
        <family val="3"/>
        <charset val="129"/>
        <scheme val="minor"/>
      </rPr>
      <t>억원</t>
    </r>
  </si>
  <si>
    <r>
      <t xml:space="preserve">578 </t>
    </r>
    <r>
      <rPr>
        <i/>
        <sz val="11"/>
        <color theme="1"/>
        <rFont val="맑은 고딕"/>
        <family val="3"/>
        <charset val="129"/>
        <scheme val="minor"/>
      </rPr>
      <t>억원</t>
    </r>
  </si>
  <si>
    <r>
      <t>-</t>
    </r>
    <r>
      <rPr>
        <b/>
        <sz val="11"/>
        <color theme="1"/>
        <rFont val="맑은 고딕"/>
        <family val="3"/>
        <charset val="129"/>
        <scheme val="minor"/>
      </rPr>
      <t>오미세고</t>
    </r>
  </si>
  <si>
    <r>
      <t xml:space="preserve">11,263 </t>
    </r>
    <r>
      <rPr>
        <i/>
        <sz val="11"/>
        <color theme="1"/>
        <rFont val="맑은 고딕"/>
        <family val="3"/>
        <charset val="129"/>
        <scheme val="minor"/>
      </rPr>
      <t>억원</t>
    </r>
  </si>
  <si>
    <r>
      <t xml:space="preserve">6,638 </t>
    </r>
    <r>
      <rPr>
        <i/>
        <sz val="11"/>
        <color theme="1"/>
        <rFont val="맑은 고딕"/>
        <family val="3"/>
        <charset val="129"/>
        <scheme val="minor"/>
      </rPr>
      <t>억원</t>
    </r>
  </si>
  <si>
    <r>
      <t>-</t>
    </r>
    <r>
      <rPr>
        <b/>
        <sz val="11"/>
        <color theme="1"/>
        <rFont val="맑은 고딕"/>
        <family val="3"/>
        <charset val="129"/>
        <scheme val="minor"/>
      </rPr>
      <t>팍스달러</t>
    </r>
  </si>
  <si>
    <r>
      <t xml:space="preserve">11,254 </t>
    </r>
    <r>
      <rPr>
        <i/>
        <sz val="11"/>
        <color theme="1"/>
        <rFont val="맑은 고딕"/>
        <family val="3"/>
        <charset val="129"/>
        <scheme val="minor"/>
      </rPr>
      <t>억원</t>
    </r>
  </si>
  <si>
    <r>
      <t xml:space="preserve">42 </t>
    </r>
    <r>
      <rPr>
        <i/>
        <sz val="11"/>
        <color theme="1"/>
        <rFont val="맑은 고딕"/>
        <family val="3"/>
        <charset val="129"/>
        <scheme val="minor"/>
      </rPr>
      <t>억원</t>
    </r>
  </si>
  <si>
    <r>
      <t>-</t>
    </r>
    <r>
      <rPr>
        <b/>
        <sz val="11"/>
        <color theme="1"/>
        <rFont val="맑은 고딕"/>
        <family val="3"/>
        <charset val="129"/>
        <scheme val="minor"/>
      </rPr>
      <t>쎄타퓨엘</t>
    </r>
  </si>
  <si>
    <r>
      <t xml:space="preserve">11,072 </t>
    </r>
    <r>
      <rPr>
        <i/>
        <sz val="11"/>
        <color theme="1"/>
        <rFont val="맑은 고딕"/>
        <family val="3"/>
        <charset val="129"/>
        <scheme val="minor"/>
      </rPr>
      <t>억원</t>
    </r>
  </si>
  <si>
    <r>
      <t xml:space="preserve">162 </t>
    </r>
    <r>
      <rPr>
        <i/>
        <sz val="11"/>
        <color theme="1"/>
        <rFont val="맑은 고딕"/>
        <family val="3"/>
        <charset val="129"/>
        <scheme val="minor"/>
      </rPr>
      <t>억원</t>
    </r>
  </si>
  <si>
    <r>
      <t>-</t>
    </r>
    <r>
      <rPr>
        <b/>
        <sz val="11"/>
        <color theme="1"/>
        <rFont val="맑은 고딕"/>
        <family val="3"/>
        <charset val="129"/>
        <scheme val="minor"/>
      </rPr>
      <t>뱅코르</t>
    </r>
  </si>
  <si>
    <r>
      <t xml:space="preserve">9,814 </t>
    </r>
    <r>
      <rPr>
        <i/>
        <sz val="11"/>
        <color theme="1"/>
        <rFont val="맑은 고딕"/>
        <family val="3"/>
        <charset val="129"/>
        <scheme val="minor"/>
      </rPr>
      <t>억원</t>
    </r>
  </si>
  <si>
    <r>
      <t xml:space="preserve">280 </t>
    </r>
    <r>
      <rPr>
        <i/>
        <sz val="11"/>
        <color theme="1"/>
        <rFont val="맑은 고딕"/>
        <family val="3"/>
        <charset val="129"/>
        <scheme val="minor"/>
      </rPr>
      <t>억원</t>
    </r>
  </si>
  <si>
    <r>
      <t>-</t>
    </r>
    <r>
      <rPr>
        <b/>
        <sz val="11"/>
        <color theme="1"/>
        <rFont val="맑은 고딕"/>
        <family val="3"/>
        <charset val="129"/>
        <scheme val="minor"/>
      </rPr>
      <t>퀀텀</t>
    </r>
  </si>
  <si>
    <r>
      <t xml:space="preserve">9,689 </t>
    </r>
    <r>
      <rPr>
        <i/>
        <sz val="11"/>
        <color theme="1"/>
        <rFont val="맑은 고딕"/>
        <family val="3"/>
        <charset val="129"/>
        <scheme val="minor"/>
      </rPr>
      <t>억원</t>
    </r>
  </si>
  <si>
    <r>
      <t xml:space="preserve">3,645 </t>
    </r>
    <r>
      <rPr>
        <i/>
        <sz val="11"/>
        <color theme="1"/>
        <rFont val="맑은 고딕"/>
        <family val="3"/>
        <charset val="129"/>
        <scheme val="minor"/>
      </rPr>
      <t>억원</t>
    </r>
  </si>
  <si>
    <r>
      <t>-</t>
    </r>
    <r>
      <rPr>
        <b/>
        <sz val="11"/>
        <color theme="1"/>
        <rFont val="맑은 고딕"/>
        <family val="3"/>
        <charset val="129"/>
        <scheme val="minor"/>
      </rPr>
      <t>질리카</t>
    </r>
  </si>
  <si>
    <r>
      <t xml:space="preserve">9,628 </t>
    </r>
    <r>
      <rPr>
        <i/>
        <sz val="11"/>
        <color theme="1"/>
        <rFont val="맑은 고딕"/>
        <family val="3"/>
        <charset val="129"/>
        <scheme val="minor"/>
      </rPr>
      <t>억원</t>
    </r>
  </si>
  <si>
    <r>
      <t xml:space="preserve">458 </t>
    </r>
    <r>
      <rPr>
        <i/>
        <sz val="11"/>
        <color theme="1"/>
        <rFont val="맑은 고딕"/>
        <family val="3"/>
        <charset val="129"/>
        <scheme val="minor"/>
      </rPr>
      <t>억원</t>
    </r>
  </si>
  <si>
    <r>
      <t>-</t>
    </r>
    <r>
      <rPr>
        <b/>
        <sz val="11"/>
        <color theme="1"/>
        <rFont val="맑은 고딕"/>
        <family val="3"/>
        <charset val="129"/>
        <scheme val="minor"/>
      </rPr>
      <t>보라</t>
    </r>
  </si>
  <si>
    <r>
      <t xml:space="preserve">9,604 </t>
    </r>
    <r>
      <rPr>
        <i/>
        <sz val="11"/>
        <color theme="1"/>
        <rFont val="맑은 고딕"/>
        <family val="3"/>
        <charset val="129"/>
        <scheme val="minor"/>
      </rPr>
      <t>억원</t>
    </r>
  </si>
  <si>
    <r>
      <t xml:space="preserve">384 </t>
    </r>
    <r>
      <rPr>
        <i/>
        <sz val="11"/>
        <color theme="1"/>
        <rFont val="맑은 고딕"/>
        <family val="3"/>
        <charset val="129"/>
        <scheme val="minor"/>
      </rPr>
      <t>억원</t>
    </r>
  </si>
  <si>
    <r>
      <t>-</t>
    </r>
    <r>
      <rPr>
        <b/>
        <sz val="11"/>
        <color theme="1"/>
        <rFont val="맑은 고딕"/>
        <family val="3"/>
        <charset val="129"/>
        <scheme val="minor"/>
      </rPr>
      <t>위믹스</t>
    </r>
  </si>
  <si>
    <r>
      <t xml:space="preserve">9,460 </t>
    </r>
    <r>
      <rPr>
        <i/>
        <sz val="11"/>
        <color theme="1"/>
        <rFont val="맑은 고딕"/>
        <family val="3"/>
        <charset val="129"/>
        <scheme val="minor"/>
      </rPr>
      <t>억원</t>
    </r>
  </si>
  <si>
    <r>
      <t xml:space="preserve">847 </t>
    </r>
    <r>
      <rPr>
        <i/>
        <sz val="11"/>
        <color theme="1"/>
        <rFont val="맑은 고딕"/>
        <family val="3"/>
        <charset val="129"/>
        <scheme val="minor"/>
      </rPr>
      <t>억원</t>
    </r>
  </si>
  <si>
    <r>
      <t>-</t>
    </r>
    <r>
      <rPr>
        <b/>
        <sz val="11"/>
        <color theme="1"/>
        <rFont val="맑은 고딕"/>
        <family val="3"/>
        <charset val="129"/>
        <scheme val="minor"/>
      </rPr>
      <t>왁스</t>
    </r>
  </si>
  <si>
    <r>
      <t xml:space="preserve">9,325 </t>
    </r>
    <r>
      <rPr>
        <i/>
        <sz val="11"/>
        <color theme="1"/>
        <rFont val="맑은 고딕"/>
        <family val="3"/>
        <charset val="129"/>
        <scheme val="minor"/>
      </rPr>
      <t>억원</t>
    </r>
  </si>
  <si>
    <r>
      <t xml:space="preserve">281 </t>
    </r>
    <r>
      <rPr>
        <i/>
        <sz val="11"/>
        <color theme="1"/>
        <rFont val="맑은 고딕"/>
        <family val="3"/>
        <charset val="129"/>
        <scheme val="minor"/>
      </rPr>
      <t>억원</t>
    </r>
  </si>
  <si>
    <r>
      <t>-</t>
    </r>
    <r>
      <rPr>
        <b/>
        <sz val="11"/>
        <color theme="1"/>
        <rFont val="맑은 고딕"/>
        <family val="3"/>
        <charset val="129"/>
        <scheme val="minor"/>
      </rPr>
      <t>카바</t>
    </r>
  </si>
  <si>
    <r>
      <t xml:space="preserve">9,253 </t>
    </r>
    <r>
      <rPr>
        <i/>
        <sz val="11"/>
        <color theme="1"/>
        <rFont val="맑은 고딕"/>
        <family val="3"/>
        <charset val="129"/>
        <scheme val="minor"/>
      </rPr>
      <t>억원</t>
    </r>
  </si>
  <si>
    <r>
      <t xml:space="preserve">1,269 </t>
    </r>
    <r>
      <rPr>
        <i/>
        <sz val="11"/>
        <color theme="1"/>
        <rFont val="맑은 고딕"/>
        <family val="3"/>
        <charset val="129"/>
        <scheme val="minor"/>
      </rPr>
      <t>억원</t>
    </r>
  </si>
  <si>
    <r>
      <t>-</t>
    </r>
    <r>
      <rPr>
        <b/>
        <sz val="11"/>
        <color theme="1"/>
        <rFont val="맑은 고딕"/>
        <family val="3"/>
        <charset val="129"/>
        <scheme val="minor"/>
      </rPr>
      <t>라이브피어</t>
    </r>
  </si>
  <si>
    <r>
      <t xml:space="preserve">9,148 </t>
    </r>
    <r>
      <rPr>
        <i/>
        <sz val="11"/>
        <color theme="1"/>
        <rFont val="맑은 고딕"/>
        <family val="3"/>
        <charset val="129"/>
        <scheme val="minor"/>
      </rPr>
      <t>억원</t>
    </r>
  </si>
  <si>
    <r>
      <t xml:space="preserve">261 </t>
    </r>
    <r>
      <rPr>
        <i/>
        <sz val="11"/>
        <color theme="1"/>
        <rFont val="맑은 고딕"/>
        <family val="3"/>
        <charset val="129"/>
        <scheme val="minor"/>
      </rPr>
      <t>억원</t>
    </r>
  </si>
  <si>
    <r>
      <t>-</t>
    </r>
    <r>
      <rPr>
        <b/>
        <sz val="11"/>
        <color theme="1"/>
        <rFont val="맑은 고딕"/>
        <family val="3"/>
        <charset val="129"/>
        <scheme val="minor"/>
      </rPr>
      <t>앵커</t>
    </r>
  </si>
  <si>
    <r>
      <t xml:space="preserve">9,075 </t>
    </r>
    <r>
      <rPr>
        <i/>
        <sz val="11"/>
        <color theme="1"/>
        <rFont val="맑은 고딕"/>
        <family val="3"/>
        <charset val="129"/>
        <scheme val="minor"/>
      </rPr>
      <t>억원</t>
    </r>
  </si>
  <si>
    <r>
      <t xml:space="preserve">377 </t>
    </r>
    <r>
      <rPr>
        <i/>
        <sz val="11"/>
        <color theme="1"/>
        <rFont val="맑은 고딕"/>
        <family val="3"/>
        <charset val="129"/>
        <scheme val="minor"/>
      </rPr>
      <t>억원</t>
    </r>
  </si>
  <si>
    <r>
      <t>-</t>
    </r>
    <r>
      <rPr>
        <b/>
        <sz val="11"/>
        <color theme="1"/>
        <rFont val="맑은 고딕"/>
        <family val="3"/>
        <charset val="129"/>
        <scheme val="minor"/>
      </rPr>
      <t>오디우스</t>
    </r>
  </si>
  <si>
    <r>
      <t xml:space="preserve">8,854 </t>
    </r>
    <r>
      <rPr>
        <i/>
        <sz val="11"/>
        <color theme="1"/>
        <rFont val="맑은 고딕"/>
        <family val="3"/>
        <charset val="129"/>
        <scheme val="minor"/>
      </rPr>
      <t>억원</t>
    </r>
  </si>
  <si>
    <r>
      <t>-</t>
    </r>
    <r>
      <rPr>
        <b/>
        <sz val="11"/>
        <color theme="1"/>
        <rFont val="맑은 고딕"/>
        <family val="3"/>
        <charset val="129"/>
        <scheme val="minor"/>
      </rPr>
      <t>아이콘</t>
    </r>
  </si>
  <si>
    <r>
      <t xml:space="preserve">8,754 </t>
    </r>
    <r>
      <rPr>
        <i/>
        <sz val="11"/>
        <color theme="1"/>
        <rFont val="맑은 고딕"/>
        <family val="3"/>
        <charset val="129"/>
        <scheme val="minor"/>
      </rPr>
      <t>억원</t>
    </r>
  </si>
  <si>
    <r>
      <t xml:space="preserve">353 </t>
    </r>
    <r>
      <rPr>
        <i/>
        <sz val="11"/>
        <color theme="1"/>
        <rFont val="맑은 고딕"/>
        <family val="3"/>
        <charset val="129"/>
        <scheme val="minor"/>
      </rPr>
      <t>억원</t>
    </r>
  </si>
  <si>
    <r>
      <t>-</t>
    </r>
    <r>
      <rPr>
        <b/>
        <sz val="11"/>
        <color theme="1"/>
        <rFont val="맑은 고딕"/>
        <family val="3"/>
        <charset val="129"/>
        <scheme val="minor"/>
      </rPr>
      <t>시아코인</t>
    </r>
  </si>
  <si>
    <r>
      <t xml:space="preserve">8,388 </t>
    </r>
    <r>
      <rPr>
        <i/>
        <sz val="11"/>
        <color theme="1"/>
        <rFont val="맑은 고딕"/>
        <family val="3"/>
        <charset val="129"/>
        <scheme val="minor"/>
      </rPr>
      <t>억원</t>
    </r>
  </si>
  <si>
    <r>
      <t xml:space="preserve">107 </t>
    </r>
    <r>
      <rPr>
        <i/>
        <sz val="11"/>
        <color theme="1"/>
        <rFont val="맑은 고딕"/>
        <family val="3"/>
        <charset val="129"/>
        <scheme val="minor"/>
      </rPr>
      <t>억원</t>
    </r>
  </si>
  <si>
    <r>
      <t>-</t>
    </r>
    <r>
      <rPr>
        <b/>
        <sz val="11"/>
        <color theme="1"/>
        <rFont val="맑은 고딕"/>
        <family val="3"/>
        <charset val="129"/>
        <scheme val="minor"/>
      </rPr>
      <t>비트코인골드</t>
    </r>
  </si>
  <si>
    <r>
      <t xml:space="preserve">8,046 </t>
    </r>
    <r>
      <rPr>
        <i/>
        <sz val="11"/>
        <color theme="1"/>
        <rFont val="맑은 고딕"/>
        <family val="3"/>
        <charset val="129"/>
        <scheme val="minor"/>
      </rPr>
      <t>억원</t>
    </r>
  </si>
  <si>
    <r>
      <t xml:space="preserve">244 </t>
    </r>
    <r>
      <rPr>
        <i/>
        <sz val="11"/>
        <color theme="1"/>
        <rFont val="맑은 고딕"/>
        <family val="3"/>
        <charset val="129"/>
        <scheme val="minor"/>
      </rPr>
      <t>억원</t>
    </r>
  </si>
  <si>
    <r>
      <t>-</t>
    </r>
    <r>
      <rPr>
        <b/>
        <sz val="11"/>
        <color theme="1"/>
        <rFont val="맑은 고딕"/>
        <family val="3"/>
        <charset val="129"/>
        <scheme val="minor"/>
      </rPr>
      <t>제로엑스</t>
    </r>
  </si>
  <si>
    <r>
      <t xml:space="preserve">7,634 </t>
    </r>
    <r>
      <rPr>
        <i/>
        <sz val="11"/>
        <color theme="1"/>
        <rFont val="맑은 고딕"/>
        <family val="3"/>
        <charset val="129"/>
        <scheme val="minor"/>
      </rPr>
      <t>억원</t>
    </r>
  </si>
  <si>
    <r>
      <t xml:space="preserve">310 </t>
    </r>
    <r>
      <rPr>
        <i/>
        <sz val="11"/>
        <color theme="1"/>
        <rFont val="맑은 고딕"/>
        <family val="3"/>
        <charset val="129"/>
        <scheme val="minor"/>
      </rPr>
      <t>억원</t>
    </r>
  </si>
  <si>
    <r>
      <t>-</t>
    </r>
    <r>
      <rPr>
        <b/>
        <sz val="11"/>
        <color theme="1"/>
        <rFont val="맑은 고딕"/>
        <family val="3"/>
        <charset val="129"/>
        <scheme val="minor"/>
      </rPr>
      <t>신세틱스</t>
    </r>
  </si>
  <si>
    <r>
      <t xml:space="preserve">7,256 </t>
    </r>
    <r>
      <rPr>
        <i/>
        <sz val="11"/>
        <color theme="1"/>
        <rFont val="맑은 고딕"/>
        <family val="3"/>
        <charset val="129"/>
        <scheme val="minor"/>
      </rPr>
      <t>억원</t>
    </r>
  </si>
  <si>
    <r>
      <t xml:space="preserve">476 </t>
    </r>
    <r>
      <rPr>
        <i/>
        <sz val="11"/>
        <color theme="1"/>
        <rFont val="맑은 고딕"/>
        <family val="3"/>
        <charset val="129"/>
        <scheme val="minor"/>
      </rPr>
      <t>억원</t>
    </r>
  </si>
  <si>
    <r>
      <t>-</t>
    </r>
    <r>
      <rPr>
        <b/>
        <sz val="11"/>
        <color theme="1"/>
        <rFont val="맑은 고딕"/>
        <family val="3"/>
        <charset val="129"/>
        <scheme val="minor"/>
      </rPr>
      <t>스토리지</t>
    </r>
  </si>
  <si>
    <r>
      <t xml:space="preserve">7,190 </t>
    </r>
    <r>
      <rPr>
        <i/>
        <sz val="11"/>
        <color theme="1"/>
        <rFont val="맑은 고딕"/>
        <family val="3"/>
        <charset val="129"/>
        <scheme val="minor"/>
      </rPr>
      <t>억원</t>
    </r>
  </si>
  <si>
    <r>
      <t xml:space="preserve">802 </t>
    </r>
    <r>
      <rPr>
        <i/>
        <sz val="11"/>
        <color theme="1"/>
        <rFont val="맑은 고딕"/>
        <family val="3"/>
        <charset val="129"/>
        <scheme val="minor"/>
      </rPr>
      <t>억원</t>
    </r>
  </si>
  <si>
    <r>
      <t>-</t>
    </r>
    <r>
      <rPr>
        <b/>
        <sz val="11"/>
        <color theme="1"/>
        <rFont val="맑은 고딕"/>
        <family val="3"/>
        <charset val="129"/>
        <scheme val="minor"/>
      </rPr>
      <t>온톨로지</t>
    </r>
  </si>
  <si>
    <r>
      <t xml:space="preserve">6,740 </t>
    </r>
    <r>
      <rPr>
        <i/>
        <sz val="11"/>
        <color theme="1"/>
        <rFont val="맑은 고딕"/>
        <family val="3"/>
        <charset val="129"/>
        <scheme val="minor"/>
      </rPr>
      <t>억원</t>
    </r>
  </si>
  <si>
    <r>
      <t xml:space="preserve">528 </t>
    </r>
    <r>
      <rPr>
        <i/>
        <sz val="11"/>
        <color theme="1"/>
        <rFont val="맑은 고딕"/>
        <family val="3"/>
        <charset val="129"/>
        <scheme val="minor"/>
      </rPr>
      <t>억원</t>
    </r>
  </si>
  <si>
    <r>
      <t>-</t>
    </r>
    <r>
      <rPr>
        <b/>
        <sz val="11"/>
        <color theme="1"/>
        <rFont val="맑은 고딕"/>
        <family val="3"/>
        <charset val="129"/>
        <scheme val="minor"/>
      </rPr>
      <t>아이오에스티</t>
    </r>
  </si>
  <si>
    <r>
      <t xml:space="preserve">6,450 </t>
    </r>
    <r>
      <rPr>
        <i/>
        <sz val="11"/>
        <color theme="1"/>
        <rFont val="맑은 고딕"/>
        <family val="3"/>
        <charset val="129"/>
        <scheme val="minor"/>
      </rPr>
      <t>억원</t>
    </r>
  </si>
  <si>
    <r>
      <t xml:space="preserve">358 </t>
    </r>
    <r>
      <rPr>
        <i/>
        <sz val="11"/>
        <color theme="1"/>
        <rFont val="맑은 고딕"/>
        <family val="3"/>
        <charset val="129"/>
        <scheme val="minor"/>
      </rPr>
      <t>억원</t>
    </r>
  </si>
  <si>
    <r>
      <t>-</t>
    </r>
    <r>
      <rPr>
        <b/>
        <sz val="11"/>
        <color theme="1"/>
        <rFont val="맑은 고딕"/>
        <family val="3"/>
        <charset val="129"/>
        <scheme val="minor"/>
      </rPr>
      <t>하이브</t>
    </r>
  </si>
  <si>
    <r>
      <t xml:space="preserve">6,165 </t>
    </r>
    <r>
      <rPr>
        <i/>
        <sz val="11"/>
        <color theme="1"/>
        <rFont val="맑은 고딕"/>
        <family val="3"/>
        <charset val="129"/>
        <scheme val="minor"/>
      </rPr>
      <t>억원</t>
    </r>
  </si>
  <si>
    <r>
      <t xml:space="preserve">136 </t>
    </r>
    <r>
      <rPr>
        <i/>
        <sz val="11"/>
        <color theme="1"/>
        <rFont val="맑은 고딕"/>
        <family val="3"/>
        <charset val="129"/>
        <scheme val="minor"/>
      </rPr>
      <t>억원</t>
    </r>
  </si>
  <si>
    <r>
      <t>-</t>
    </r>
    <r>
      <rPr>
        <b/>
        <sz val="11"/>
        <color theme="1"/>
        <rFont val="맑은 고딕"/>
        <family val="3"/>
        <charset val="129"/>
        <scheme val="minor"/>
      </rPr>
      <t>오션프로토콜</t>
    </r>
  </si>
  <si>
    <r>
      <t xml:space="preserve">6,061 </t>
    </r>
    <r>
      <rPr>
        <i/>
        <sz val="11"/>
        <color theme="1"/>
        <rFont val="맑은 고딕"/>
        <family val="3"/>
        <charset val="129"/>
        <scheme val="minor"/>
      </rPr>
      <t>억원</t>
    </r>
  </si>
  <si>
    <r>
      <t xml:space="preserve">352 </t>
    </r>
    <r>
      <rPr>
        <i/>
        <sz val="11"/>
        <color theme="1"/>
        <rFont val="맑은 고딕"/>
        <family val="3"/>
        <charset val="129"/>
        <scheme val="minor"/>
      </rPr>
      <t>억원</t>
    </r>
  </si>
  <si>
    <r>
      <t>-</t>
    </r>
    <r>
      <rPr>
        <b/>
        <sz val="11"/>
        <color theme="1"/>
        <rFont val="맑은 고딕"/>
        <family val="3"/>
        <charset val="129"/>
        <scheme val="minor"/>
      </rPr>
      <t>크로미아</t>
    </r>
  </si>
  <si>
    <r>
      <t xml:space="preserve">5,789 </t>
    </r>
    <r>
      <rPr>
        <i/>
        <sz val="11"/>
        <color theme="1"/>
        <rFont val="맑은 고딕"/>
        <family val="3"/>
        <charset val="129"/>
        <scheme val="minor"/>
      </rPr>
      <t>억원</t>
    </r>
  </si>
  <si>
    <r>
      <t xml:space="preserve">2,011 </t>
    </r>
    <r>
      <rPr>
        <i/>
        <sz val="11"/>
        <color theme="1"/>
        <rFont val="맑은 고딕"/>
        <family val="3"/>
        <charset val="129"/>
        <scheme val="minor"/>
      </rPr>
      <t>억원</t>
    </r>
  </si>
  <si>
    <r>
      <t>-</t>
    </r>
    <r>
      <rPr>
        <b/>
        <sz val="11"/>
        <color theme="1"/>
        <rFont val="맑은 고딕"/>
        <family val="3"/>
        <charset val="129"/>
        <scheme val="minor"/>
      </rPr>
      <t>디지바이트</t>
    </r>
  </si>
  <si>
    <r>
      <t xml:space="preserve">5,414 </t>
    </r>
    <r>
      <rPr>
        <i/>
        <sz val="11"/>
        <color theme="1"/>
        <rFont val="맑은 고딕"/>
        <family val="3"/>
        <charset val="129"/>
        <scheme val="minor"/>
      </rPr>
      <t>억원</t>
    </r>
  </si>
  <si>
    <r>
      <t xml:space="preserve">266 </t>
    </r>
    <r>
      <rPr>
        <i/>
        <sz val="11"/>
        <color theme="1"/>
        <rFont val="맑은 고딕"/>
        <family val="3"/>
        <charset val="129"/>
        <scheme val="minor"/>
      </rPr>
      <t>억원</t>
    </r>
  </si>
  <si>
    <r>
      <t>-</t>
    </r>
    <r>
      <rPr>
        <b/>
        <sz val="11"/>
        <color theme="1"/>
        <rFont val="맑은 고딕"/>
        <family val="3"/>
        <charset val="129"/>
        <scheme val="minor"/>
      </rPr>
      <t>누사이퍼</t>
    </r>
  </si>
  <si>
    <r>
      <t xml:space="preserve">5,390 </t>
    </r>
    <r>
      <rPr>
        <i/>
        <sz val="11"/>
        <color theme="1"/>
        <rFont val="맑은 고딕"/>
        <family val="3"/>
        <charset val="129"/>
        <scheme val="minor"/>
      </rPr>
      <t>억원</t>
    </r>
  </si>
  <si>
    <r>
      <t xml:space="preserve">249 </t>
    </r>
    <r>
      <rPr>
        <i/>
        <sz val="11"/>
        <color theme="1"/>
        <rFont val="맑은 고딕"/>
        <family val="3"/>
        <charset val="129"/>
        <scheme val="minor"/>
      </rPr>
      <t>억원</t>
    </r>
  </si>
  <si>
    <r>
      <t>-</t>
    </r>
    <r>
      <rPr>
        <b/>
        <sz val="11"/>
        <color theme="1"/>
        <rFont val="맑은 고딕"/>
        <family val="3"/>
        <charset val="129"/>
        <scheme val="minor"/>
      </rPr>
      <t>골렘</t>
    </r>
  </si>
  <si>
    <r>
      <t xml:space="preserve">5,297 </t>
    </r>
    <r>
      <rPr>
        <i/>
        <sz val="11"/>
        <color theme="1"/>
        <rFont val="맑은 고딕"/>
        <family val="3"/>
        <charset val="129"/>
        <scheme val="minor"/>
      </rPr>
      <t>억원</t>
    </r>
  </si>
  <si>
    <r>
      <t xml:space="preserve">1,183 </t>
    </r>
    <r>
      <rPr>
        <i/>
        <sz val="11"/>
        <color theme="1"/>
        <rFont val="맑은 고딕"/>
        <family val="3"/>
        <charset val="129"/>
        <scheme val="minor"/>
      </rPr>
      <t>억원</t>
    </r>
  </si>
  <si>
    <r>
      <t>-</t>
    </r>
    <r>
      <rPr>
        <b/>
        <sz val="11"/>
        <color theme="1"/>
        <rFont val="맑은 고딕"/>
        <family val="3"/>
        <charset val="129"/>
        <scheme val="minor"/>
      </rPr>
      <t>폴리매쓰</t>
    </r>
  </si>
  <si>
    <r>
      <t xml:space="preserve">5,259 </t>
    </r>
    <r>
      <rPr>
        <i/>
        <sz val="11"/>
        <color theme="1"/>
        <rFont val="맑은 고딕"/>
        <family val="3"/>
        <charset val="129"/>
        <scheme val="minor"/>
      </rPr>
      <t>억원</t>
    </r>
  </si>
  <si>
    <r>
      <t xml:space="preserve">97 </t>
    </r>
    <r>
      <rPr>
        <i/>
        <sz val="11"/>
        <color theme="1"/>
        <rFont val="맑은 고딕"/>
        <family val="3"/>
        <charset val="129"/>
        <scheme val="minor"/>
      </rPr>
      <t>억원</t>
    </r>
  </si>
  <si>
    <r>
      <t>-</t>
    </r>
    <r>
      <rPr>
        <b/>
        <sz val="11"/>
        <color theme="1"/>
        <rFont val="맑은 고딕"/>
        <family val="3"/>
        <charset val="129"/>
        <scheme val="minor"/>
      </rPr>
      <t>세럼</t>
    </r>
  </si>
  <si>
    <r>
      <t xml:space="preserve">5,126 </t>
    </r>
    <r>
      <rPr>
        <i/>
        <sz val="11"/>
        <color theme="1"/>
        <rFont val="맑은 고딕"/>
        <family val="3"/>
        <charset val="129"/>
        <scheme val="minor"/>
      </rPr>
      <t>억원</t>
    </r>
  </si>
  <si>
    <r>
      <t xml:space="preserve">647 </t>
    </r>
    <r>
      <rPr>
        <i/>
        <sz val="11"/>
        <color theme="1"/>
        <rFont val="맑은 고딕"/>
        <family val="3"/>
        <charset val="129"/>
        <scheme val="minor"/>
      </rPr>
      <t>억원</t>
    </r>
  </si>
  <si>
    <r>
      <t>-</t>
    </r>
    <r>
      <rPr>
        <b/>
        <sz val="11"/>
        <color theme="1"/>
        <rFont val="맑은 고딕"/>
        <family val="3"/>
        <charset val="129"/>
        <scheme val="minor"/>
      </rPr>
      <t>일드길드게임즈</t>
    </r>
  </si>
  <si>
    <r>
      <t xml:space="preserve">4,593 </t>
    </r>
    <r>
      <rPr>
        <i/>
        <sz val="11"/>
        <color theme="1"/>
        <rFont val="맑은 고딕"/>
        <family val="3"/>
        <charset val="129"/>
        <scheme val="minor"/>
      </rPr>
      <t>억원</t>
    </r>
  </si>
  <si>
    <r>
      <t xml:space="preserve">300 </t>
    </r>
    <r>
      <rPr>
        <i/>
        <sz val="11"/>
        <color theme="1"/>
        <rFont val="맑은 고딕"/>
        <family val="3"/>
        <charset val="129"/>
        <scheme val="minor"/>
      </rPr>
      <t>억원</t>
    </r>
  </si>
  <si>
    <r>
      <t>-</t>
    </r>
    <r>
      <rPr>
        <b/>
        <sz val="11"/>
        <color theme="1"/>
        <rFont val="맑은 고딕"/>
        <family val="3"/>
        <charset val="129"/>
        <scheme val="minor"/>
      </rPr>
      <t>저스트</t>
    </r>
  </si>
  <si>
    <r>
      <t xml:space="preserve">4,441 </t>
    </r>
    <r>
      <rPr>
        <i/>
        <sz val="11"/>
        <color theme="1"/>
        <rFont val="맑은 고딕"/>
        <family val="3"/>
        <charset val="129"/>
        <scheme val="minor"/>
      </rPr>
      <t>억원</t>
    </r>
  </si>
  <si>
    <r>
      <t xml:space="preserve">2,061 </t>
    </r>
    <r>
      <rPr>
        <i/>
        <sz val="11"/>
        <color theme="1"/>
        <rFont val="맑은 고딕"/>
        <family val="3"/>
        <charset val="129"/>
        <scheme val="minor"/>
      </rPr>
      <t>억원</t>
    </r>
  </si>
  <si>
    <r>
      <t>-</t>
    </r>
    <r>
      <rPr>
        <b/>
        <sz val="11"/>
        <color theme="1"/>
        <rFont val="맑은 고딕"/>
        <family val="3"/>
        <charset val="129"/>
        <scheme val="minor"/>
      </rPr>
      <t>덴트</t>
    </r>
  </si>
  <si>
    <r>
      <t xml:space="preserve">4,395 </t>
    </r>
    <r>
      <rPr>
        <i/>
        <sz val="11"/>
        <color theme="1"/>
        <rFont val="맑은 고딕"/>
        <family val="3"/>
        <charset val="129"/>
        <scheme val="minor"/>
      </rPr>
      <t>억원</t>
    </r>
  </si>
  <si>
    <r>
      <t xml:space="preserve">452 </t>
    </r>
    <r>
      <rPr>
        <i/>
        <sz val="11"/>
        <color theme="1"/>
        <rFont val="맑은 고딕"/>
        <family val="3"/>
        <charset val="129"/>
        <scheme val="minor"/>
      </rPr>
      <t>억원</t>
    </r>
  </si>
  <si>
    <r>
      <t>-</t>
    </r>
    <r>
      <rPr>
        <b/>
        <sz val="11"/>
        <color theme="1"/>
        <rFont val="맑은 고딕"/>
        <family val="3"/>
        <charset val="129"/>
        <scheme val="minor"/>
      </rPr>
      <t>리저브라이트</t>
    </r>
  </si>
  <si>
    <r>
      <t xml:space="preserve">4,219 </t>
    </r>
    <r>
      <rPr>
        <i/>
        <sz val="11"/>
        <color theme="1"/>
        <rFont val="맑은 고딕"/>
        <family val="3"/>
        <charset val="129"/>
        <scheme val="minor"/>
      </rPr>
      <t>억원</t>
    </r>
  </si>
  <si>
    <r>
      <t xml:space="preserve">194 </t>
    </r>
    <r>
      <rPr>
        <i/>
        <sz val="11"/>
        <color theme="1"/>
        <rFont val="맑은 고딕"/>
        <family val="3"/>
        <charset val="129"/>
        <scheme val="minor"/>
      </rPr>
      <t>억원</t>
    </r>
  </si>
  <si>
    <r>
      <t>-</t>
    </r>
    <r>
      <rPr>
        <b/>
        <sz val="11"/>
        <color theme="1"/>
        <rFont val="맑은 고딕"/>
        <family val="3"/>
        <charset val="129"/>
        <scheme val="minor"/>
      </rPr>
      <t>스와이프</t>
    </r>
  </si>
  <si>
    <r>
      <t xml:space="preserve">4,128 </t>
    </r>
    <r>
      <rPr>
        <i/>
        <sz val="11"/>
        <color theme="1"/>
        <rFont val="맑은 고딕"/>
        <family val="3"/>
        <charset val="129"/>
        <scheme val="minor"/>
      </rPr>
      <t>억원</t>
    </r>
  </si>
  <si>
    <r>
      <t xml:space="preserve">1,684 </t>
    </r>
    <r>
      <rPr>
        <i/>
        <sz val="11"/>
        <color theme="1"/>
        <rFont val="맑은 고딕"/>
        <family val="3"/>
        <charset val="129"/>
        <scheme val="minor"/>
      </rPr>
      <t>억원</t>
    </r>
  </si>
  <si>
    <r>
      <t>-</t>
    </r>
    <r>
      <rPr>
        <b/>
        <sz val="11"/>
        <color theme="1"/>
        <rFont val="맑은 고딕"/>
        <family val="3"/>
        <charset val="129"/>
        <scheme val="minor"/>
      </rPr>
      <t>플레이댑</t>
    </r>
  </si>
  <si>
    <r>
      <t xml:space="preserve">4,057 </t>
    </r>
    <r>
      <rPr>
        <i/>
        <sz val="11"/>
        <color theme="1"/>
        <rFont val="맑은 고딕"/>
        <family val="3"/>
        <charset val="129"/>
        <scheme val="minor"/>
      </rPr>
      <t>억원</t>
    </r>
  </si>
  <si>
    <r>
      <t xml:space="preserve">195 </t>
    </r>
    <r>
      <rPr>
        <i/>
        <sz val="11"/>
        <color theme="1"/>
        <rFont val="맑은 고딕"/>
        <family val="3"/>
        <charset val="129"/>
        <scheme val="minor"/>
      </rPr>
      <t>억원</t>
    </r>
  </si>
  <si>
    <r>
      <t>-</t>
    </r>
    <r>
      <rPr>
        <b/>
        <sz val="11"/>
        <color theme="1"/>
        <rFont val="맑은 고딕"/>
        <family val="3"/>
        <charset val="129"/>
        <scheme val="minor"/>
      </rPr>
      <t>인젝티브프로토콜</t>
    </r>
  </si>
  <si>
    <r>
      <t xml:space="preserve">3,665 </t>
    </r>
    <r>
      <rPr>
        <i/>
        <sz val="11"/>
        <color theme="1"/>
        <rFont val="맑은 고딕"/>
        <family val="3"/>
        <charset val="129"/>
        <scheme val="minor"/>
      </rPr>
      <t>억원</t>
    </r>
  </si>
  <si>
    <r>
      <t xml:space="preserve">154 </t>
    </r>
    <r>
      <rPr>
        <i/>
        <sz val="11"/>
        <color theme="1"/>
        <rFont val="맑은 고딕"/>
        <family val="3"/>
        <charset val="129"/>
        <scheme val="minor"/>
      </rPr>
      <t>억원</t>
    </r>
  </si>
  <si>
    <r>
      <t>-</t>
    </r>
    <r>
      <rPr>
        <b/>
        <sz val="11"/>
        <color theme="1"/>
        <rFont val="맑은 고딕"/>
        <family val="3"/>
        <charset val="129"/>
        <scheme val="minor"/>
      </rPr>
      <t>펑션엑스</t>
    </r>
  </si>
  <si>
    <r>
      <t xml:space="preserve">3,656 </t>
    </r>
    <r>
      <rPr>
        <i/>
        <sz val="11"/>
        <color theme="1"/>
        <rFont val="맑은 고딕"/>
        <family val="3"/>
        <charset val="129"/>
        <scheme val="minor"/>
      </rPr>
      <t>억원</t>
    </r>
  </si>
  <si>
    <r>
      <t xml:space="preserve">11 </t>
    </r>
    <r>
      <rPr>
        <i/>
        <sz val="11"/>
        <color theme="1"/>
        <rFont val="맑은 고딕"/>
        <family val="3"/>
        <charset val="129"/>
        <scheme val="minor"/>
      </rPr>
      <t>억원</t>
    </r>
  </si>
  <si>
    <r>
      <t>-</t>
    </r>
    <r>
      <rPr>
        <b/>
        <sz val="11"/>
        <color theme="1"/>
        <rFont val="맑은 고딕"/>
        <family val="3"/>
        <charset val="129"/>
        <scheme val="minor"/>
      </rPr>
      <t>카르테시</t>
    </r>
  </si>
  <si>
    <r>
      <t xml:space="preserve">3,577 </t>
    </r>
    <r>
      <rPr>
        <i/>
        <sz val="11"/>
        <color theme="1"/>
        <rFont val="맑은 고딕"/>
        <family val="3"/>
        <charset val="129"/>
        <scheme val="minor"/>
      </rPr>
      <t>억원</t>
    </r>
  </si>
  <si>
    <r>
      <t xml:space="preserve">311 </t>
    </r>
    <r>
      <rPr>
        <i/>
        <sz val="11"/>
        <color theme="1"/>
        <rFont val="맑은 고딕"/>
        <family val="3"/>
        <charset val="129"/>
        <scheme val="minor"/>
      </rPr>
      <t>억원</t>
    </r>
  </si>
  <si>
    <r>
      <t>-</t>
    </r>
    <r>
      <rPr>
        <b/>
        <sz val="11"/>
        <color theme="1"/>
        <rFont val="맑은 고딕"/>
        <family val="3"/>
        <charset val="129"/>
        <scheme val="minor"/>
      </rPr>
      <t>파워렛저</t>
    </r>
  </si>
  <si>
    <r>
      <t xml:space="preserve">3,463 </t>
    </r>
    <r>
      <rPr>
        <i/>
        <sz val="11"/>
        <color theme="1"/>
        <rFont val="맑은 고딕"/>
        <family val="3"/>
        <charset val="129"/>
        <scheme val="minor"/>
      </rPr>
      <t>억원</t>
    </r>
  </si>
  <si>
    <r>
      <t xml:space="preserve">612 </t>
    </r>
    <r>
      <rPr>
        <i/>
        <sz val="11"/>
        <color theme="1"/>
        <rFont val="맑은 고딕"/>
        <family val="3"/>
        <charset val="129"/>
        <scheme val="minor"/>
      </rPr>
      <t>억원</t>
    </r>
  </si>
  <si>
    <r>
      <t>-</t>
    </r>
    <r>
      <rPr>
        <b/>
        <sz val="11"/>
        <color theme="1"/>
        <rFont val="맑은 고딕"/>
        <family val="3"/>
        <charset val="129"/>
        <scheme val="minor"/>
      </rPr>
      <t>메디블록</t>
    </r>
  </si>
  <si>
    <r>
      <t xml:space="preserve">3,380 </t>
    </r>
    <r>
      <rPr>
        <i/>
        <sz val="11"/>
        <color theme="1"/>
        <rFont val="맑은 고딕"/>
        <family val="3"/>
        <charset val="129"/>
        <scheme val="minor"/>
      </rPr>
      <t>억원</t>
    </r>
  </si>
  <si>
    <r>
      <t xml:space="preserve">457 </t>
    </r>
    <r>
      <rPr>
        <i/>
        <sz val="11"/>
        <color theme="1"/>
        <rFont val="맑은 고딕"/>
        <family val="3"/>
        <charset val="129"/>
        <scheme val="minor"/>
      </rPr>
      <t>억원</t>
    </r>
  </si>
  <si>
    <r>
      <t>-</t>
    </r>
    <r>
      <rPr>
        <b/>
        <sz val="11"/>
        <color theme="1"/>
        <rFont val="맑은 고딕"/>
        <family val="3"/>
        <charset val="129"/>
        <scheme val="minor"/>
      </rPr>
      <t>마스크네트워크</t>
    </r>
  </si>
  <si>
    <r>
      <t xml:space="preserve">3,298 </t>
    </r>
    <r>
      <rPr>
        <i/>
        <sz val="11"/>
        <color theme="1"/>
        <rFont val="맑은 고딕"/>
        <family val="3"/>
        <charset val="129"/>
        <scheme val="minor"/>
      </rPr>
      <t>억원</t>
    </r>
  </si>
  <si>
    <r>
      <t xml:space="preserve">591 </t>
    </r>
    <r>
      <rPr>
        <i/>
        <sz val="11"/>
        <color theme="1"/>
        <rFont val="맑은 고딕"/>
        <family val="3"/>
        <charset val="129"/>
        <scheme val="minor"/>
      </rPr>
      <t>억원</t>
    </r>
  </si>
  <si>
    <r>
      <t>-</t>
    </r>
    <r>
      <rPr>
        <b/>
        <sz val="11"/>
        <color theme="1"/>
        <rFont val="맑은 고딕"/>
        <family val="3"/>
        <charset val="129"/>
        <scheme val="minor"/>
      </rPr>
      <t>카이버네트워크</t>
    </r>
  </si>
  <si>
    <r>
      <t xml:space="preserve">3,265 </t>
    </r>
    <r>
      <rPr>
        <i/>
        <sz val="11"/>
        <color theme="1"/>
        <rFont val="맑은 고딕"/>
        <family val="3"/>
        <charset val="129"/>
        <scheme val="minor"/>
      </rPr>
      <t>억원</t>
    </r>
  </si>
  <si>
    <r>
      <t xml:space="preserve">360 </t>
    </r>
    <r>
      <rPr>
        <i/>
        <sz val="11"/>
        <color theme="1"/>
        <rFont val="맑은 고딕"/>
        <family val="3"/>
        <charset val="129"/>
        <scheme val="minor"/>
      </rPr>
      <t>억원</t>
    </r>
  </si>
  <si>
    <r>
      <t>-</t>
    </r>
    <r>
      <rPr>
        <b/>
        <sz val="11"/>
        <color theme="1"/>
        <rFont val="맑은 고딕"/>
        <family val="3"/>
        <charset val="129"/>
        <scheme val="minor"/>
      </rPr>
      <t>리스크</t>
    </r>
  </si>
  <si>
    <r>
      <t xml:space="preserve">3,220 </t>
    </r>
    <r>
      <rPr>
        <i/>
        <sz val="11"/>
        <color theme="1"/>
        <rFont val="맑은 고딕"/>
        <family val="3"/>
        <charset val="129"/>
        <scheme val="minor"/>
      </rPr>
      <t>억원</t>
    </r>
  </si>
  <si>
    <r>
      <t xml:space="preserve">37 </t>
    </r>
    <r>
      <rPr>
        <i/>
        <sz val="11"/>
        <color theme="1"/>
        <rFont val="맑은 고딕"/>
        <family val="3"/>
        <charset val="129"/>
        <scheme val="minor"/>
      </rPr>
      <t>억원</t>
    </r>
  </si>
  <si>
    <r>
      <t>-</t>
    </r>
    <r>
      <rPr>
        <b/>
        <sz val="11"/>
        <color theme="1"/>
        <rFont val="맑은 고딕"/>
        <family val="3"/>
        <charset val="129"/>
        <scheme val="minor"/>
      </rPr>
      <t>펀디엑스</t>
    </r>
  </si>
  <si>
    <r>
      <t xml:space="preserve">2,880 </t>
    </r>
    <r>
      <rPr>
        <i/>
        <sz val="11"/>
        <color theme="1"/>
        <rFont val="맑은 고딕"/>
        <family val="3"/>
        <charset val="129"/>
        <scheme val="minor"/>
      </rPr>
      <t>억원</t>
    </r>
  </si>
  <si>
    <r>
      <t xml:space="preserve">163 </t>
    </r>
    <r>
      <rPr>
        <i/>
        <sz val="11"/>
        <color theme="1"/>
        <rFont val="맑은 고딕"/>
        <family val="3"/>
        <charset val="129"/>
        <scheme val="minor"/>
      </rPr>
      <t>억원</t>
    </r>
  </si>
  <si>
    <r>
      <t>-</t>
    </r>
    <r>
      <rPr>
        <b/>
        <sz val="11"/>
        <color theme="1"/>
        <rFont val="맑은 고딕"/>
        <family val="3"/>
        <charset val="129"/>
        <scheme val="minor"/>
      </rPr>
      <t>엘프</t>
    </r>
  </si>
  <si>
    <r>
      <t xml:space="preserve">2,778 </t>
    </r>
    <r>
      <rPr>
        <i/>
        <sz val="11"/>
        <color theme="1"/>
        <rFont val="맑은 고딕"/>
        <family val="3"/>
        <charset val="129"/>
        <scheme val="minor"/>
      </rPr>
      <t>억원</t>
    </r>
  </si>
  <si>
    <r>
      <t xml:space="preserve">469 </t>
    </r>
    <r>
      <rPr>
        <i/>
        <sz val="11"/>
        <color theme="1"/>
        <rFont val="맑은 고딕"/>
        <family val="3"/>
        <charset val="129"/>
        <scheme val="minor"/>
      </rPr>
      <t>억원</t>
    </r>
  </si>
  <si>
    <r>
      <t>-</t>
    </r>
    <r>
      <rPr>
        <b/>
        <sz val="11"/>
        <color theme="1"/>
        <rFont val="맑은 고딕"/>
        <family val="3"/>
        <charset val="129"/>
        <scheme val="minor"/>
      </rPr>
      <t>아더</t>
    </r>
  </si>
  <si>
    <r>
      <t xml:space="preserve">2,742 </t>
    </r>
    <r>
      <rPr>
        <i/>
        <sz val="11"/>
        <color theme="1"/>
        <rFont val="맑은 고딕"/>
        <family val="3"/>
        <charset val="129"/>
        <scheme val="minor"/>
      </rPr>
      <t>억원</t>
    </r>
  </si>
  <si>
    <r>
      <t xml:space="preserve">69 </t>
    </r>
    <r>
      <rPr>
        <i/>
        <sz val="11"/>
        <color theme="1"/>
        <rFont val="맑은 고딕"/>
        <family val="3"/>
        <charset val="129"/>
        <scheme val="minor"/>
      </rPr>
      <t>억원</t>
    </r>
  </si>
  <si>
    <r>
      <t>-</t>
    </r>
    <r>
      <rPr>
        <b/>
        <sz val="11"/>
        <color theme="1"/>
        <rFont val="맑은 고딕"/>
        <family val="3"/>
        <charset val="129"/>
        <scheme val="minor"/>
      </rPr>
      <t>바이프로스트</t>
    </r>
  </si>
  <si>
    <r>
      <t xml:space="preserve">2,685 </t>
    </r>
    <r>
      <rPr>
        <i/>
        <sz val="11"/>
        <color theme="1"/>
        <rFont val="맑은 고딕"/>
        <family val="3"/>
        <charset val="129"/>
        <scheme val="minor"/>
      </rPr>
      <t>억원</t>
    </r>
  </si>
  <si>
    <r>
      <t xml:space="preserve">187 </t>
    </r>
    <r>
      <rPr>
        <i/>
        <sz val="11"/>
        <color theme="1"/>
        <rFont val="맑은 고딕"/>
        <family val="3"/>
        <charset val="129"/>
        <scheme val="minor"/>
      </rPr>
      <t>억원</t>
    </r>
  </si>
  <si>
    <r>
      <t>-</t>
    </r>
    <r>
      <rPr>
        <b/>
        <sz val="11"/>
        <color theme="1"/>
        <rFont val="맑은 고딕"/>
        <family val="3"/>
        <charset val="129"/>
        <scheme val="minor"/>
      </rPr>
      <t>시빅</t>
    </r>
  </si>
  <si>
    <r>
      <t xml:space="preserve">2,677 </t>
    </r>
    <r>
      <rPr>
        <i/>
        <sz val="11"/>
        <color theme="1"/>
        <rFont val="맑은 고딕"/>
        <family val="3"/>
        <charset val="129"/>
        <scheme val="minor"/>
      </rPr>
      <t>억원</t>
    </r>
  </si>
  <si>
    <r>
      <t xml:space="preserve">322 </t>
    </r>
    <r>
      <rPr>
        <i/>
        <sz val="11"/>
        <color theme="1"/>
        <rFont val="맑은 고딕"/>
        <family val="3"/>
        <charset val="129"/>
        <scheme val="minor"/>
      </rPr>
      <t>억원</t>
    </r>
  </si>
  <si>
    <r>
      <t>-</t>
    </r>
    <r>
      <rPr>
        <b/>
        <sz val="11"/>
        <color theme="1"/>
        <rFont val="맑은 고딕"/>
        <family val="3"/>
        <charset val="129"/>
        <scheme val="minor"/>
      </rPr>
      <t>오키드</t>
    </r>
  </si>
  <si>
    <r>
      <t xml:space="preserve">2,670 </t>
    </r>
    <r>
      <rPr>
        <i/>
        <sz val="11"/>
        <color theme="1"/>
        <rFont val="맑은 고딕"/>
        <family val="3"/>
        <charset val="129"/>
        <scheme val="minor"/>
      </rPr>
      <t>억원</t>
    </r>
  </si>
  <si>
    <r>
      <t>-</t>
    </r>
    <r>
      <rPr>
        <b/>
        <sz val="11"/>
        <color theme="1"/>
        <rFont val="맑은 고딕"/>
        <family val="3"/>
        <charset val="129"/>
        <scheme val="minor"/>
      </rPr>
      <t>휴먼스케이프</t>
    </r>
  </si>
  <si>
    <r>
      <t xml:space="preserve">2,648 </t>
    </r>
    <r>
      <rPr>
        <i/>
        <sz val="11"/>
        <color theme="1"/>
        <rFont val="맑은 고딕"/>
        <family val="3"/>
        <charset val="129"/>
        <scheme val="minor"/>
      </rPr>
      <t>억원</t>
    </r>
  </si>
  <si>
    <r>
      <t xml:space="preserve">48 </t>
    </r>
    <r>
      <rPr>
        <i/>
        <sz val="11"/>
        <color theme="1"/>
        <rFont val="맑은 고딕"/>
        <family val="3"/>
        <charset val="129"/>
        <scheme val="minor"/>
      </rPr>
      <t>억원</t>
    </r>
  </si>
  <si>
    <r>
      <t>-</t>
    </r>
    <r>
      <rPr>
        <b/>
        <sz val="11"/>
        <color theme="1"/>
        <rFont val="맑은 고딕"/>
        <family val="3"/>
        <charset val="129"/>
        <scheme val="minor"/>
      </rPr>
      <t>아이젝</t>
    </r>
  </si>
  <si>
    <r>
      <t xml:space="preserve">2,640 </t>
    </r>
    <r>
      <rPr>
        <i/>
        <sz val="11"/>
        <color theme="1"/>
        <rFont val="맑은 고딕"/>
        <family val="3"/>
        <charset val="129"/>
        <scheme val="minor"/>
      </rPr>
      <t>억원</t>
    </r>
  </si>
  <si>
    <r>
      <t xml:space="preserve">104 </t>
    </r>
    <r>
      <rPr>
        <i/>
        <sz val="11"/>
        <color theme="1"/>
        <rFont val="맑은 고딕"/>
        <family val="3"/>
        <charset val="129"/>
        <scheme val="minor"/>
      </rPr>
      <t>억원</t>
    </r>
  </si>
  <si>
    <r>
      <t>-</t>
    </r>
    <r>
      <rPr>
        <b/>
        <sz val="11"/>
        <color theme="1"/>
        <rFont val="맑은 고딕"/>
        <family val="3"/>
        <charset val="129"/>
        <scheme val="minor"/>
      </rPr>
      <t>스테이터스네트워크토큰</t>
    </r>
  </si>
  <si>
    <r>
      <t xml:space="preserve">2,638 </t>
    </r>
    <r>
      <rPr>
        <i/>
        <sz val="11"/>
        <color theme="1"/>
        <rFont val="맑은 고딕"/>
        <family val="3"/>
        <charset val="129"/>
        <scheme val="minor"/>
      </rPr>
      <t>억원</t>
    </r>
  </si>
  <si>
    <r>
      <t xml:space="preserve">159 </t>
    </r>
    <r>
      <rPr>
        <i/>
        <sz val="11"/>
        <color theme="1"/>
        <rFont val="맑은 고딕"/>
        <family val="3"/>
        <charset val="129"/>
        <scheme val="minor"/>
      </rPr>
      <t>억원</t>
    </r>
  </si>
  <si>
    <r>
      <t>-</t>
    </r>
    <r>
      <rPr>
        <b/>
        <sz val="11"/>
        <color theme="1"/>
        <rFont val="맑은 고딕"/>
        <family val="3"/>
        <charset val="129"/>
        <scheme val="minor"/>
      </rPr>
      <t>썬</t>
    </r>
  </si>
  <si>
    <r>
      <t xml:space="preserve">2,611 </t>
    </r>
    <r>
      <rPr>
        <i/>
        <sz val="11"/>
        <color theme="1"/>
        <rFont val="맑은 고딕"/>
        <family val="3"/>
        <charset val="129"/>
        <scheme val="minor"/>
      </rPr>
      <t>억원</t>
    </r>
  </si>
  <si>
    <r>
      <t xml:space="preserve">1,371 </t>
    </r>
    <r>
      <rPr>
        <i/>
        <sz val="11"/>
        <color theme="1"/>
        <rFont val="맑은 고딕"/>
        <family val="3"/>
        <charset val="129"/>
        <scheme val="minor"/>
      </rPr>
      <t>억원</t>
    </r>
  </si>
  <si>
    <r>
      <t>-</t>
    </r>
    <r>
      <rPr>
        <b/>
        <sz val="11"/>
        <color theme="1"/>
        <rFont val="맑은 고딕"/>
        <family val="3"/>
        <charset val="129"/>
        <scheme val="minor"/>
      </rPr>
      <t>엔케이엔</t>
    </r>
  </si>
  <si>
    <r>
      <t xml:space="preserve">2,502 </t>
    </r>
    <r>
      <rPr>
        <i/>
        <sz val="11"/>
        <color theme="1"/>
        <rFont val="맑은 고딕"/>
        <family val="3"/>
        <charset val="129"/>
        <scheme val="minor"/>
      </rPr>
      <t>억원</t>
    </r>
  </si>
  <si>
    <r>
      <t xml:space="preserve">52 </t>
    </r>
    <r>
      <rPr>
        <i/>
        <sz val="11"/>
        <color theme="1"/>
        <rFont val="맑은 고딕"/>
        <family val="3"/>
        <charset val="129"/>
        <scheme val="minor"/>
      </rPr>
      <t>억원</t>
    </r>
  </si>
  <si>
    <r>
      <t>-</t>
    </r>
    <r>
      <rPr>
        <b/>
        <sz val="11"/>
        <color theme="1"/>
        <rFont val="맑은 고딕"/>
        <family val="3"/>
        <charset val="129"/>
        <scheme val="minor"/>
      </rPr>
      <t>오리진프로토콜</t>
    </r>
  </si>
  <si>
    <r>
      <t xml:space="preserve">2,474 </t>
    </r>
    <r>
      <rPr>
        <i/>
        <sz val="11"/>
        <color theme="1"/>
        <rFont val="맑은 고딕"/>
        <family val="3"/>
        <charset val="129"/>
        <scheme val="minor"/>
      </rPr>
      <t>억원</t>
    </r>
  </si>
  <si>
    <r>
      <t xml:space="preserve">229 </t>
    </r>
    <r>
      <rPr>
        <i/>
        <sz val="11"/>
        <color theme="1"/>
        <rFont val="맑은 고딕"/>
        <family val="3"/>
        <charset val="129"/>
        <scheme val="minor"/>
      </rPr>
      <t>억원</t>
    </r>
  </si>
  <si>
    <r>
      <t>-</t>
    </r>
    <r>
      <rPr>
        <b/>
        <sz val="11"/>
        <color theme="1"/>
        <rFont val="맑은 고딕"/>
        <family val="3"/>
        <charset val="129"/>
        <scheme val="minor"/>
      </rPr>
      <t>온톨로지가스</t>
    </r>
  </si>
  <si>
    <r>
      <t xml:space="preserve">2,398 </t>
    </r>
    <r>
      <rPr>
        <i/>
        <sz val="11"/>
        <color theme="1"/>
        <rFont val="맑은 고딕"/>
        <family val="3"/>
        <charset val="129"/>
        <scheme val="minor"/>
      </rPr>
      <t>억원</t>
    </r>
  </si>
  <si>
    <r>
      <t xml:space="preserve">669 </t>
    </r>
    <r>
      <rPr>
        <i/>
        <sz val="11"/>
        <color theme="1"/>
        <rFont val="맑은 고딕"/>
        <family val="3"/>
        <charset val="129"/>
        <scheme val="minor"/>
      </rPr>
      <t>억원</t>
    </r>
  </si>
  <si>
    <r>
      <t>-</t>
    </r>
    <r>
      <rPr>
        <b/>
        <sz val="11"/>
        <color theme="1"/>
        <rFont val="맑은 고딕"/>
        <family val="3"/>
        <charset val="129"/>
        <scheme val="minor"/>
      </rPr>
      <t>스톰엑스</t>
    </r>
  </si>
  <si>
    <r>
      <t xml:space="preserve">2,266 </t>
    </r>
    <r>
      <rPr>
        <i/>
        <sz val="11"/>
        <color theme="1"/>
        <rFont val="맑은 고딕"/>
        <family val="3"/>
        <charset val="129"/>
        <scheme val="minor"/>
      </rPr>
      <t>억원</t>
    </r>
  </si>
  <si>
    <r>
      <t xml:space="preserve">62 </t>
    </r>
    <r>
      <rPr>
        <i/>
        <sz val="11"/>
        <color theme="1"/>
        <rFont val="맑은 고딕"/>
        <family val="3"/>
        <charset val="129"/>
        <scheme val="minor"/>
      </rPr>
      <t>억원</t>
    </r>
  </si>
  <si>
    <r>
      <t>-</t>
    </r>
    <r>
      <rPr>
        <b/>
        <sz val="11"/>
        <color theme="1"/>
        <rFont val="맑은 고딕"/>
        <family val="3"/>
        <charset val="129"/>
        <scheme val="minor"/>
      </rPr>
      <t>프로메테우스</t>
    </r>
  </si>
  <si>
    <r>
      <t xml:space="preserve">2,239 </t>
    </r>
    <r>
      <rPr>
        <i/>
        <sz val="11"/>
        <color theme="1"/>
        <rFont val="맑은 고딕"/>
        <family val="3"/>
        <charset val="129"/>
        <scheme val="minor"/>
      </rPr>
      <t>억원</t>
    </r>
  </si>
  <si>
    <r>
      <t xml:space="preserve">46 </t>
    </r>
    <r>
      <rPr>
        <i/>
        <sz val="11"/>
        <color theme="1"/>
        <rFont val="맑은 고딕"/>
        <family val="3"/>
        <charset val="129"/>
        <scheme val="minor"/>
      </rPr>
      <t>억원</t>
    </r>
  </si>
  <si>
    <r>
      <t>-</t>
    </r>
    <r>
      <rPr>
        <b/>
        <sz val="11"/>
        <color theme="1"/>
        <rFont val="맑은 고딕"/>
        <family val="3"/>
        <charset val="129"/>
        <scheme val="minor"/>
      </rPr>
      <t>스트라티스</t>
    </r>
  </si>
  <si>
    <r>
      <t xml:space="preserve">2,238 </t>
    </r>
    <r>
      <rPr>
        <i/>
        <sz val="11"/>
        <color theme="1"/>
        <rFont val="맑은 고딕"/>
        <family val="3"/>
        <charset val="129"/>
        <scheme val="minor"/>
      </rPr>
      <t>억원</t>
    </r>
  </si>
  <si>
    <r>
      <t xml:space="preserve">56 </t>
    </r>
    <r>
      <rPr>
        <i/>
        <sz val="11"/>
        <color theme="1"/>
        <rFont val="맑은 고딕"/>
        <family val="3"/>
        <charset val="129"/>
        <scheme val="minor"/>
      </rPr>
      <t>억원</t>
    </r>
  </si>
  <si>
    <r>
      <t>-</t>
    </r>
    <r>
      <rPr>
        <b/>
        <sz val="11"/>
        <color theme="1"/>
        <rFont val="맑은 고딕"/>
        <family val="3"/>
        <charset val="129"/>
        <scheme val="minor"/>
      </rPr>
      <t>어거</t>
    </r>
  </si>
  <si>
    <r>
      <t xml:space="preserve">2,218 </t>
    </r>
    <r>
      <rPr>
        <i/>
        <sz val="11"/>
        <color theme="1"/>
        <rFont val="맑은 고딕"/>
        <family val="3"/>
        <charset val="129"/>
        <scheme val="minor"/>
      </rPr>
      <t>억원</t>
    </r>
  </si>
  <si>
    <r>
      <t xml:space="preserve">297 </t>
    </r>
    <r>
      <rPr>
        <i/>
        <sz val="11"/>
        <color theme="1"/>
        <rFont val="맑은 고딕"/>
        <family val="3"/>
        <charset val="129"/>
        <scheme val="minor"/>
      </rPr>
      <t>억원</t>
    </r>
  </si>
  <si>
    <r>
      <t>-</t>
    </r>
    <r>
      <rPr>
        <b/>
        <sz val="11"/>
        <color theme="1"/>
        <rFont val="맑은 고딕"/>
        <family val="3"/>
        <charset val="129"/>
        <scheme val="minor"/>
      </rPr>
      <t>오브스</t>
    </r>
  </si>
  <si>
    <r>
      <t xml:space="preserve">2,153 </t>
    </r>
    <r>
      <rPr>
        <i/>
        <sz val="11"/>
        <color theme="1"/>
        <rFont val="맑은 고딕"/>
        <family val="3"/>
        <charset val="129"/>
        <scheme val="minor"/>
      </rPr>
      <t>억원</t>
    </r>
  </si>
  <si>
    <r>
      <t xml:space="preserve">45 </t>
    </r>
    <r>
      <rPr>
        <i/>
        <sz val="11"/>
        <color theme="1"/>
        <rFont val="맑은 고딕"/>
        <family val="3"/>
        <charset val="129"/>
        <scheme val="minor"/>
      </rPr>
      <t>억원</t>
    </r>
  </si>
  <si>
    <r>
      <t>-</t>
    </r>
    <r>
      <rPr>
        <b/>
        <sz val="11"/>
        <color theme="1"/>
        <rFont val="맑은 고딕"/>
        <family val="3"/>
        <charset val="129"/>
        <scheme val="minor"/>
      </rPr>
      <t>뉴메레르</t>
    </r>
  </si>
  <si>
    <r>
      <t xml:space="preserve">2,018 </t>
    </r>
    <r>
      <rPr>
        <i/>
        <sz val="11"/>
        <color theme="1"/>
        <rFont val="맑은 고딕"/>
        <family val="3"/>
        <charset val="129"/>
        <scheme val="minor"/>
      </rPr>
      <t>억원</t>
    </r>
  </si>
  <si>
    <r>
      <t xml:space="preserve">77 </t>
    </r>
    <r>
      <rPr>
        <i/>
        <sz val="11"/>
        <color theme="1"/>
        <rFont val="맑은 고딕"/>
        <family val="3"/>
        <charset val="129"/>
        <scheme val="minor"/>
      </rPr>
      <t>억원</t>
    </r>
  </si>
  <si>
    <r>
      <t>-</t>
    </r>
    <r>
      <rPr>
        <b/>
        <sz val="11"/>
        <color theme="1"/>
        <rFont val="맑은 고딕"/>
        <family val="3"/>
        <charset val="129"/>
        <scheme val="minor"/>
      </rPr>
      <t>지엑스체인</t>
    </r>
  </si>
  <si>
    <r>
      <t xml:space="preserve">1,970 </t>
    </r>
    <r>
      <rPr>
        <i/>
        <sz val="11"/>
        <color theme="1"/>
        <rFont val="맑은 고딕"/>
        <family val="3"/>
        <charset val="129"/>
        <scheme val="minor"/>
      </rPr>
      <t>억원</t>
    </r>
  </si>
  <si>
    <r>
      <t xml:space="preserve">172 </t>
    </r>
    <r>
      <rPr>
        <i/>
        <sz val="11"/>
        <color theme="1"/>
        <rFont val="맑은 고딕"/>
        <family val="3"/>
        <charset val="129"/>
        <scheme val="minor"/>
      </rPr>
      <t>억원</t>
    </r>
  </si>
  <si>
    <r>
      <t>-</t>
    </r>
    <r>
      <rPr>
        <b/>
        <sz val="11"/>
        <color theme="1"/>
        <rFont val="맑은 고딕"/>
        <family val="3"/>
        <charset val="129"/>
        <scheme val="minor"/>
      </rPr>
      <t>스팀</t>
    </r>
  </si>
  <si>
    <r>
      <t xml:space="preserve">1,961 </t>
    </r>
    <r>
      <rPr>
        <i/>
        <sz val="11"/>
        <color theme="1"/>
        <rFont val="맑은 고딕"/>
        <family val="3"/>
        <charset val="129"/>
        <scheme val="minor"/>
      </rPr>
      <t>억원</t>
    </r>
  </si>
  <si>
    <r>
      <t xml:space="preserve">207 </t>
    </r>
    <r>
      <rPr>
        <i/>
        <sz val="11"/>
        <color theme="1"/>
        <rFont val="맑은 고딕"/>
        <family val="3"/>
        <charset val="129"/>
        <scheme val="minor"/>
      </rPr>
      <t>억원</t>
    </r>
  </si>
  <si>
    <r>
      <t>-</t>
    </r>
    <r>
      <rPr>
        <b/>
        <sz val="11"/>
        <color theme="1"/>
        <rFont val="맑은 고딕"/>
        <family val="3"/>
        <charset val="129"/>
        <scheme val="minor"/>
      </rPr>
      <t>던프로토콜</t>
    </r>
  </si>
  <si>
    <r>
      <t xml:space="preserve">1,902 </t>
    </r>
    <r>
      <rPr>
        <i/>
        <sz val="11"/>
        <color theme="1"/>
        <rFont val="맑은 고딕"/>
        <family val="3"/>
        <charset val="129"/>
        <scheme val="minor"/>
      </rPr>
      <t>억원</t>
    </r>
  </si>
  <si>
    <r>
      <t xml:space="preserve">78 </t>
    </r>
    <r>
      <rPr>
        <i/>
        <sz val="11"/>
        <color theme="1"/>
        <rFont val="맑은 고딕"/>
        <family val="3"/>
        <charset val="129"/>
        <scheme val="minor"/>
      </rPr>
      <t>억원</t>
    </r>
  </si>
  <si>
    <r>
      <t>-</t>
    </r>
    <r>
      <rPr>
        <b/>
        <sz val="11"/>
        <color theme="1"/>
        <rFont val="맑은 고딕"/>
        <family val="3"/>
        <charset val="129"/>
        <scheme val="minor"/>
      </rPr>
      <t>깃코인</t>
    </r>
  </si>
  <si>
    <r>
      <t xml:space="preserve">1,895 </t>
    </r>
    <r>
      <rPr>
        <i/>
        <sz val="11"/>
        <color theme="1"/>
        <rFont val="맑은 고딕"/>
        <family val="3"/>
        <charset val="129"/>
        <scheme val="minor"/>
      </rPr>
      <t>억원</t>
    </r>
  </si>
  <si>
    <r>
      <t xml:space="preserve">254 </t>
    </r>
    <r>
      <rPr>
        <i/>
        <sz val="11"/>
        <color theme="1"/>
        <rFont val="맑은 고딕"/>
        <family val="3"/>
        <charset val="129"/>
        <scheme val="minor"/>
      </rPr>
      <t>억원</t>
    </r>
  </si>
  <si>
    <r>
      <t>-</t>
    </r>
    <r>
      <rPr>
        <b/>
        <sz val="11"/>
        <color theme="1"/>
        <rFont val="맑은 고딕"/>
        <family val="3"/>
        <charset val="129"/>
        <scheme val="minor"/>
      </rPr>
      <t>메타디움</t>
    </r>
  </si>
  <si>
    <r>
      <t xml:space="preserve">1,880 </t>
    </r>
    <r>
      <rPr>
        <i/>
        <sz val="11"/>
        <color theme="1"/>
        <rFont val="맑은 고딕"/>
        <family val="3"/>
        <charset val="129"/>
        <scheme val="minor"/>
      </rPr>
      <t>억원</t>
    </r>
  </si>
  <si>
    <r>
      <t xml:space="preserve">50 </t>
    </r>
    <r>
      <rPr>
        <i/>
        <sz val="11"/>
        <color theme="1"/>
        <rFont val="맑은 고딕"/>
        <family val="3"/>
        <charset val="129"/>
        <scheme val="minor"/>
      </rPr>
      <t>억원</t>
    </r>
  </si>
  <si>
    <r>
      <t>-</t>
    </r>
    <r>
      <rPr>
        <b/>
        <sz val="11"/>
        <color theme="1"/>
        <rFont val="맑은 고딕"/>
        <family val="3"/>
        <charset val="129"/>
        <scheme val="minor"/>
      </rPr>
      <t>아크</t>
    </r>
  </si>
  <si>
    <r>
      <t xml:space="preserve">1,848 </t>
    </r>
    <r>
      <rPr>
        <i/>
        <sz val="11"/>
        <color theme="1"/>
        <rFont val="맑은 고딕"/>
        <family val="3"/>
        <charset val="129"/>
        <scheme val="minor"/>
      </rPr>
      <t>억원</t>
    </r>
  </si>
  <si>
    <r>
      <t xml:space="preserve">21 </t>
    </r>
    <r>
      <rPr>
        <i/>
        <sz val="11"/>
        <color theme="1"/>
        <rFont val="맑은 고딕"/>
        <family val="3"/>
        <charset val="129"/>
        <scheme val="minor"/>
      </rPr>
      <t>억원</t>
    </r>
  </si>
  <si>
    <r>
      <t>-</t>
    </r>
    <r>
      <rPr>
        <b/>
        <sz val="11"/>
        <color theme="1"/>
        <rFont val="맑은 고딕"/>
        <family val="3"/>
        <charset val="129"/>
        <scheme val="minor"/>
      </rPr>
      <t>썸씽</t>
    </r>
  </si>
  <si>
    <r>
      <t xml:space="preserve">1,781 </t>
    </r>
    <r>
      <rPr>
        <i/>
        <sz val="11"/>
        <color theme="1"/>
        <rFont val="맑은 고딕"/>
        <family val="3"/>
        <charset val="129"/>
        <scheme val="minor"/>
      </rPr>
      <t>억원</t>
    </r>
  </si>
  <si>
    <r>
      <t>-</t>
    </r>
    <r>
      <rPr>
        <b/>
        <sz val="11"/>
        <color theme="1"/>
        <rFont val="맑은 고딕"/>
        <family val="3"/>
        <charset val="129"/>
        <scheme val="minor"/>
      </rPr>
      <t>엠블</t>
    </r>
  </si>
  <si>
    <r>
      <t xml:space="preserve">1,766 </t>
    </r>
    <r>
      <rPr>
        <i/>
        <sz val="11"/>
        <color theme="1"/>
        <rFont val="맑은 고딕"/>
        <family val="3"/>
        <charset val="129"/>
        <scheme val="minor"/>
      </rPr>
      <t>억원</t>
    </r>
  </si>
  <si>
    <r>
      <t xml:space="preserve">12 </t>
    </r>
    <r>
      <rPr>
        <i/>
        <sz val="11"/>
        <color theme="1"/>
        <rFont val="맑은 고딕"/>
        <family val="3"/>
        <charset val="129"/>
        <scheme val="minor"/>
      </rPr>
      <t>억원</t>
    </r>
  </si>
  <si>
    <r>
      <t>-</t>
    </r>
    <r>
      <rPr>
        <b/>
        <sz val="11"/>
        <color theme="1"/>
        <rFont val="맑은 고딕"/>
        <family val="3"/>
        <charset val="129"/>
        <scheme val="minor"/>
      </rPr>
      <t>에스티피</t>
    </r>
  </si>
  <si>
    <r>
      <t xml:space="preserve">1,502 </t>
    </r>
    <r>
      <rPr>
        <i/>
        <sz val="11"/>
        <color theme="1"/>
        <rFont val="맑은 고딕"/>
        <family val="3"/>
        <charset val="129"/>
        <scheme val="minor"/>
      </rPr>
      <t>억원</t>
    </r>
  </si>
  <si>
    <r>
      <t xml:space="preserve">33 </t>
    </r>
    <r>
      <rPr>
        <i/>
        <sz val="11"/>
        <color theme="1"/>
        <rFont val="맑은 고딕"/>
        <family val="3"/>
        <charset val="129"/>
        <scheme val="minor"/>
      </rPr>
      <t>억원</t>
    </r>
  </si>
  <si>
    <r>
      <t>-</t>
    </r>
    <r>
      <rPr>
        <b/>
        <sz val="11"/>
        <color theme="1"/>
        <rFont val="맑은 고딕"/>
        <family val="3"/>
        <charset val="129"/>
        <scheme val="minor"/>
      </rPr>
      <t>메탈</t>
    </r>
  </si>
  <si>
    <r>
      <t xml:space="preserve">1,497 </t>
    </r>
    <r>
      <rPr>
        <i/>
        <sz val="11"/>
        <color theme="1"/>
        <rFont val="맑은 고딕"/>
        <family val="3"/>
        <charset val="129"/>
        <scheme val="minor"/>
      </rPr>
      <t>억원</t>
    </r>
  </si>
  <si>
    <r>
      <t xml:space="preserve">83 </t>
    </r>
    <r>
      <rPr>
        <i/>
        <sz val="11"/>
        <color theme="1"/>
        <rFont val="맑은 고딕"/>
        <family val="3"/>
        <charset val="129"/>
        <scheme val="minor"/>
      </rPr>
      <t>억원</t>
    </r>
  </si>
  <si>
    <r>
      <t>-</t>
    </r>
    <r>
      <rPr>
        <b/>
        <sz val="11"/>
        <color theme="1"/>
        <rFont val="맑은 고딕"/>
        <family val="3"/>
        <charset val="129"/>
        <scheme val="minor"/>
      </rPr>
      <t>쿼크체인</t>
    </r>
  </si>
  <si>
    <r>
      <t xml:space="preserve">1,451 </t>
    </r>
    <r>
      <rPr>
        <i/>
        <sz val="11"/>
        <color theme="1"/>
        <rFont val="맑은 고딕"/>
        <family val="3"/>
        <charset val="129"/>
        <scheme val="minor"/>
      </rPr>
      <t>억원</t>
    </r>
  </si>
  <si>
    <r>
      <t xml:space="preserve">16 </t>
    </r>
    <r>
      <rPr>
        <i/>
        <sz val="11"/>
        <color theme="1"/>
        <rFont val="맑은 고딕"/>
        <family val="3"/>
        <charset val="129"/>
        <scheme val="minor"/>
      </rPr>
      <t>억원</t>
    </r>
  </si>
  <si>
    <r>
      <t>-</t>
    </r>
    <r>
      <rPr>
        <b/>
        <sz val="11"/>
        <color theme="1"/>
        <rFont val="맑은 고딕"/>
        <family val="3"/>
        <charset val="129"/>
        <scheme val="minor"/>
      </rPr>
      <t>리니어파이낸스</t>
    </r>
  </si>
  <si>
    <r>
      <t xml:space="preserve">1,414 </t>
    </r>
    <r>
      <rPr>
        <i/>
        <sz val="11"/>
        <color theme="1"/>
        <rFont val="맑은 고딕"/>
        <family val="3"/>
        <charset val="129"/>
        <scheme val="minor"/>
      </rPr>
      <t>억원</t>
    </r>
  </si>
  <si>
    <r>
      <t xml:space="preserve">145 </t>
    </r>
    <r>
      <rPr>
        <i/>
        <sz val="11"/>
        <color theme="1"/>
        <rFont val="맑은 고딕"/>
        <family val="3"/>
        <charset val="129"/>
        <scheme val="minor"/>
      </rPr>
      <t>억원</t>
    </r>
  </si>
  <si>
    <r>
      <t>-</t>
    </r>
    <r>
      <rPr>
        <b/>
        <sz val="11"/>
        <color theme="1"/>
        <rFont val="맑은 고딕"/>
        <family val="3"/>
        <charset val="129"/>
        <scheme val="minor"/>
      </rPr>
      <t>스트라이크</t>
    </r>
  </si>
  <si>
    <r>
      <t xml:space="preserve">1,348 </t>
    </r>
    <r>
      <rPr>
        <i/>
        <sz val="11"/>
        <color theme="1"/>
        <rFont val="맑은 고딕"/>
        <family val="3"/>
        <charset val="129"/>
        <scheme val="minor"/>
      </rPr>
      <t>억원</t>
    </r>
  </si>
  <si>
    <r>
      <t xml:space="preserve">17 </t>
    </r>
    <r>
      <rPr>
        <i/>
        <sz val="11"/>
        <color theme="1"/>
        <rFont val="맑은 고딕"/>
        <family val="3"/>
        <charset val="129"/>
        <scheme val="minor"/>
      </rPr>
      <t>억원</t>
    </r>
  </si>
  <si>
    <r>
      <t>-</t>
    </r>
    <r>
      <rPr>
        <b/>
        <sz val="11"/>
        <color theme="1"/>
        <rFont val="맑은 고딕"/>
        <family val="3"/>
        <charset val="129"/>
        <scheme val="minor"/>
      </rPr>
      <t>디카르고</t>
    </r>
  </si>
  <si>
    <r>
      <t xml:space="preserve">1,332 </t>
    </r>
    <r>
      <rPr>
        <i/>
        <sz val="11"/>
        <color theme="1"/>
        <rFont val="맑은 고딕"/>
        <family val="3"/>
        <charset val="129"/>
        <scheme val="minor"/>
      </rPr>
      <t>억원</t>
    </r>
  </si>
  <si>
    <r>
      <t xml:space="preserve">24 </t>
    </r>
    <r>
      <rPr>
        <i/>
        <sz val="11"/>
        <color theme="1"/>
        <rFont val="맑은 고딕"/>
        <family val="3"/>
        <charset val="129"/>
        <scheme val="minor"/>
      </rPr>
      <t>억원</t>
    </r>
  </si>
  <si>
    <r>
      <t>-</t>
    </r>
    <r>
      <rPr>
        <b/>
        <sz val="11"/>
        <color theme="1"/>
        <rFont val="맑은 고딕"/>
        <family val="3"/>
        <charset val="129"/>
        <scheme val="minor"/>
      </rPr>
      <t>에브리피디아</t>
    </r>
  </si>
  <si>
    <r>
      <t xml:space="preserve">1,308 </t>
    </r>
    <r>
      <rPr>
        <i/>
        <sz val="11"/>
        <color theme="1"/>
        <rFont val="맑은 고딕"/>
        <family val="3"/>
        <charset val="129"/>
        <scheme val="minor"/>
      </rPr>
      <t>억원</t>
    </r>
  </si>
  <si>
    <r>
      <t xml:space="preserve">34 </t>
    </r>
    <r>
      <rPr>
        <i/>
        <sz val="11"/>
        <color theme="1"/>
        <rFont val="맑은 고딕"/>
        <family val="3"/>
        <charset val="129"/>
        <scheme val="minor"/>
      </rPr>
      <t>억원</t>
    </r>
  </si>
  <si>
    <r>
      <t>-</t>
    </r>
    <r>
      <rPr>
        <b/>
        <sz val="11"/>
        <color theme="1"/>
        <rFont val="맑은 고딕"/>
        <family val="3"/>
        <charset val="129"/>
        <scheme val="minor"/>
      </rPr>
      <t>무비블록</t>
    </r>
  </si>
  <si>
    <r>
      <t xml:space="preserve">1,194 </t>
    </r>
    <r>
      <rPr>
        <i/>
        <sz val="11"/>
        <color theme="1"/>
        <rFont val="맑은 고딕"/>
        <family val="3"/>
        <charset val="129"/>
        <scheme val="minor"/>
      </rPr>
      <t>억원</t>
    </r>
  </si>
  <si>
    <r>
      <t xml:space="preserve">47 </t>
    </r>
    <r>
      <rPr>
        <i/>
        <sz val="11"/>
        <color theme="1"/>
        <rFont val="맑은 고딕"/>
        <family val="3"/>
        <charset val="129"/>
        <scheme val="minor"/>
      </rPr>
      <t>억원</t>
    </r>
  </si>
  <si>
    <r>
      <t>-</t>
    </r>
    <r>
      <rPr>
        <b/>
        <sz val="11"/>
        <color theme="1"/>
        <rFont val="맑은 고딕"/>
        <family val="3"/>
        <charset val="129"/>
        <scheme val="minor"/>
      </rPr>
      <t>알파쿼크</t>
    </r>
  </si>
  <si>
    <r>
      <t xml:space="preserve">1,063 </t>
    </r>
    <r>
      <rPr>
        <i/>
        <sz val="11"/>
        <color theme="1"/>
        <rFont val="맑은 고딕"/>
        <family val="3"/>
        <charset val="129"/>
        <scheme val="minor"/>
      </rPr>
      <t>억원</t>
    </r>
  </si>
  <si>
    <r>
      <t xml:space="preserve">29 </t>
    </r>
    <r>
      <rPr>
        <i/>
        <sz val="11"/>
        <color theme="1"/>
        <rFont val="맑은 고딕"/>
        <family val="3"/>
        <charset val="129"/>
        <scheme val="minor"/>
      </rPr>
      <t>억원</t>
    </r>
  </si>
  <si>
    <r>
      <t>-</t>
    </r>
    <r>
      <rPr>
        <b/>
        <sz val="11"/>
        <color theme="1"/>
        <rFont val="맑은 고딕"/>
        <family val="3"/>
        <charset val="129"/>
        <scheme val="minor"/>
      </rPr>
      <t>밀크</t>
    </r>
  </si>
  <si>
    <r>
      <t xml:space="preserve">1,024 </t>
    </r>
    <r>
      <rPr>
        <i/>
        <sz val="11"/>
        <color theme="1"/>
        <rFont val="맑은 고딕"/>
        <family val="3"/>
        <charset val="129"/>
        <scheme val="minor"/>
      </rPr>
      <t>억원</t>
    </r>
  </si>
  <si>
    <r>
      <t xml:space="preserve">60 </t>
    </r>
    <r>
      <rPr>
        <i/>
        <sz val="11"/>
        <color theme="1"/>
        <rFont val="맑은 고딕"/>
        <family val="3"/>
        <charset val="129"/>
        <scheme val="minor"/>
      </rPr>
      <t>억원</t>
    </r>
  </si>
  <si>
    <r>
      <t>-</t>
    </r>
    <r>
      <rPr>
        <b/>
        <sz val="11"/>
        <color theme="1"/>
        <rFont val="맑은 고딕"/>
        <family val="3"/>
        <charset val="129"/>
        <scheme val="minor"/>
      </rPr>
      <t>아르고</t>
    </r>
  </si>
  <si>
    <r>
      <t xml:space="preserve">26 </t>
    </r>
    <r>
      <rPr>
        <i/>
        <sz val="11"/>
        <color theme="1"/>
        <rFont val="맑은 고딕"/>
        <family val="3"/>
        <charset val="129"/>
        <scheme val="minor"/>
      </rPr>
      <t>억원</t>
    </r>
  </si>
  <si>
    <r>
      <t>-</t>
    </r>
    <r>
      <rPr>
        <b/>
        <sz val="11"/>
        <color theme="1"/>
        <rFont val="맑은 고딕"/>
        <family val="3"/>
        <charset val="129"/>
        <scheme val="minor"/>
      </rPr>
      <t>헌트</t>
    </r>
  </si>
  <si>
    <r>
      <t xml:space="preserve">1,009 </t>
    </r>
    <r>
      <rPr>
        <i/>
        <sz val="11"/>
        <color theme="1"/>
        <rFont val="맑은 고딕"/>
        <family val="3"/>
        <charset val="129"/>
        <scheme val="minor"/>
      </rPr>
      <t>억원</t>
    </r>
  </si>
  <si>
    <r>
      <t xml:space="preserve">213 </t>
    </r>
    <r>
      <rPr>
        <i/>
        <sz val="11"/>
        <color theme="1"/>
        <rFont val="맑은 고딕"/>
        <family val="3"/>
        <charset val="129"/>
        <scheme val="minor"/>
      </rPr>
      <t>억원</t>
    </r>
  </si>
  <si>
    <r>
      <t>-</t>
    </r>
    <r>
      <rPr>
        <b/>
        <sz val="11"/>
        <color theme="1"/>
        <rFont val="맑은 고딕"/>
        <family val="3"/>
        <charset val="129"/>
        <scheme val="minor"/>
      </rPr>
      <t>모스코인</t>
    </r>
  </si>
  <si>
    <r>
      <t xml:space="preserve">1,002 </t>
    </r>
    <r>
      <rPr>
        <i/>
        <sz val="11"/>
        <color theme="1"/>
        <rFont val="맑은 고딕"/>
        <family val="3"/>
        <charset val="129"/>
        <scheme val="minor"/>
      </rPr>
      <t>억원</t>
    </r>
  </si>
  <si>
    <r>
      <t xml:space="preserve">30 </t>
    </r>
    <r>
      <rPr>
        <i/>
        <sz val="11"/>
        <color theme="1"/>
        <rFont val="맑은 고딕"/>
        <family val="3"/>
        <charset val="129"/>
        <scheme val="minor"/>
      </rPr>
      <t>억원</t>
    </r>
  </si>
  <si>
    <r>
      <t>-</t>
    </r>
    <r>
      <rPr>
        <b/>
        <sz val="11"/>
        <color theme="1"/>
        <rFont val="맑은 고딕"/>
        <family val="3"/>
        <charset val="129"/>
        <scheme val="minor"/>
      </rPr>
      <t>썬더코어</t>
    </r>
  </si>
  <si>
    <r>
      <t xml:space="preserve">971 </t>
    </r>
    <r>
      <rPr>
        <i/>
        <sz val="11"/>
        <color theme="1"/>
        <rFont val="맑은 고딕"/>
        <family val="3"/>
        <charset val="129"/>
        <scheme val="minor"/>
      </rPr>
      <t>억원</t>
    </r>
  </si>
  <si>
    <r>
      <t>-</t>
    </r>
    <r>
      <rPr>
        <b/>
        <sz val="11"/>
        <color theme="1"/>
        <rFont val="맑은 고딕"/>
        <family val="3"/>
        <charset val="129"/>
        <scheme val="minor"/>
      </rPr>
      <t>메인프레임</t>
    </r>
  </si>
  <si>
    <r>
      <t xml:space="preserve">964 </t>
    </r>
    <r>
      <rPr>
        <i/>
        <sz val="11"/>
        <color theme="1"/>
        <rFont val="맑은 고딕"/>
        <family val="3"/>
        <charset val="129"/>
        <scheme val="minor"/>
      </rPr>
      <t>억원</t>
    </r>
  </si>
  <si>
    <r>
      <t xml:space="preserve">166 </t>
    </r>
    <r>
      <rPr>
        <i/>
        <sz val="11"/>
        <color theme="1"/>
        <rFont val="맑은 고딕"/>
        <family val="3"/>
        <charset val="129"/>
        <scheme val="minor"/>
      </rPr>
      <t>억원</t>
    </r>
  </si>
  <si>
    <r>
      <t>-</t>
    </r>
    <r>
      <rPr>
        <b/>
        <sz val="11"/>
        <color theme="1"/>
        <rFont val="맑은 고딕"/>
        <family val="3"/>
        <charset val="129"/>
        <scheme val="minor"/>
      </rPr>
      <t>다드</t>
    </r>
  </si>
  <si>
    <r>
      <t xml:space="preserve">960 </t>
    </r>
    <r>
      <rPr>
        <i/>
        <sz val="11"/>
        <color theme="1"/>
        <rFont val="맑은 고딕"/>
        <family val="3"/>
        <charset val="129"/>
        <scheme val="minor"/>
      </rPr>
      <t>억원</t>
    </r>
  </si>
  <si>
    <r>
      <t xml:space="preserve">8 </t>
    </r>
    <r>
      <rPr>
        <i/>
        <sz val="11"/>
        <color theme="1"/>
        <rFont val="맑은 고딕"/>
        <family val="3"/>
        <charset val="129"/>
        <scheme val="minor"/>
      </rPr>
      <t>억원</t>
    </r>
  </si>
  <si>
    <r>
      <t>-</t>
    </r>
    <r>
      <rPr>
        <b/>
        <sz val="11"/>
        <color theme="1"/>
        <rFont val="맑은 고딕"/>
        <family val="3"/>
        <charset val="129"/>
        <scheme val="minor"/>
      </rPr>
      <t>캐리프로토콜</t>
    </r>
  </si>
  <si>
    <r>
      <t xml:space="preserve">941 </t>
    </r>
    <r>
      <rPr>
        <i/>
        <sz val="11"/>
        <color theme="1"/>
        <rFont val="맑은 고딕"/>
        <family val="3"/>
        <charset val="129"/>
        <scheme val="minor"/>
      </rPr>
      <t>억원</t>
    </r>
  </si>
  <si>
    <r>
      <t>-</t>
    </r>
    <r>
      <rPr>
        <b/>
        <sz val="11"/>
        <color theme="1"/>
        <rFont val="맑은 고딕"/>
        <family val="3"/>
        <charset val="129"/>
        <scheme val="minor"/>
      </rPr>
      <t>룸네트워크</t>
    </r>
  </si>
  <si>
    <r>
      <t xml:space="preserve">934 </t>
    </r>
    <r>
      <rPr>
        <i/>
        <sz val="11"/>
        <color theme="1"/>
        <rFont val="맑은 고딕"/>
        <family val="3"/>
        <charset val="129"/>
        <scheme val="minor"/>
      </rPr>
      <t>억원</t>
    </r>
  </si>
  <si>
    <r>
      <t xml:space="preserve">55 </t>
    </r>
    <r>
      <rPr>
        <i/>
        <sz val="11"/>
        <color theme="1"/>
        <rFont val="맑은 고딕"/>
        <family val="3"/>
        <charset val="129"/>
        <scheme val="minor"/>
      </rPr>
      <t>억원</t>
    </r>
  </si>
  <si>
    <r>
      <t>-</t>
    </r>
    <r>
      <rPr>
        <b/>
        <sz val="11"/>
        <color theme="1"/>
        <rFont val="맑은 고딕"/>
        <family val="3"/>
        <charset val="129"/>
        <scheme val="minor"/>
      </rPr>
      <t>디스트릭트0x</t>
    </r>
  </si>
  <si>
    <r>
      <t xml:space="preserve">817 </t>
    </r>
    <r>
      <rPr>
        <i/>
        <sz val="11"/>
        <color theme="1"/>
        <rFont val="맑은 고딕"/>
        <family val="3"/>
        <charset val="129"/>
        <scheme val="minor"/>
      </rPr>
      <t>억원</t>
    </r>
  </si>
  <si>
    <r>
      <t>-</t>
    </r>
    <r>
      <rPr>
        <b/>
        <sz val="11"/>
        <color theme="1"/>
        <rFont val="맑은 고딕"/>
        <family val="3"/>
        <charset val="129"/>
        <scheme val="minor"/>
      </rPr>
      <t>코박토큰</t>
    </r>
  </si>
  <si>
    <r>
      <t xml:space="preserve">816 </t>
    </r>
    <r>
      <rPr>
        <i/>
        <sz val="11"/>
        <color theme="1"/>
        <rFont val="맑은 고딕"/>
        <family val="3"/>
        <charset val="129"/>
        <scheme val="minor"/>
      </rPr>
      <t>억원</t>
    </r>
  </si>
  <si>
    <r>
      <t>-</t>
    </r>
    <r>
      <rPr>
        <b/>
        <sz val="11"/>
        <color theme="1"/>
        <rFont val="맑은 고딕"/>
        <family val="3"/>
        <charset val="129"/>
        <scheme val="minor"/>
      </rPr>
      <t>마로</t>
    </r>
  </si>
  <si>
    <r>
      <t xml:space="preserve">788 </t>
    </r>
    <r>
      <rPr>
        <i/>
        <sz val="11"/>
        <color theme="1"/>
        <rFont val="맑은 고딕"/>
        <family val="3"/>
        <charset val="129"/>
        <scheme val="minor"/>
      </rPr>
      <t>억원</t>
    </r>
  </si>
  <si>
    <r>
      <t xml:space="preserve">4 </t>
    </r>
    <r>
      <rPr>
        <i/>
        <sz val="11"/>
        <color theme="1"/>
        <rFont val="맑은 고딕"/>
        <family val="3"/>
        <charset val="129"/>
        <scheme val="minor"/>
      </rPr>
      <t>억원</t>
    </r>
  </si>
  <si>
    <r>
      <t>-</t>
    </r>
    <r>
      <rPr>
        <b/>
        <sz val="11"/>
        <color theme="1"/>
        <rFont val="맑은 고딕"/>
        <family val="3"/>
        <charset val="129"/>
        <scheme val="minor"/>
      </rPr>
      <t>센티넬프로토콜</t>
    </r>
  </si>
  <si>
    <r>
      <t xml:space="preserve">758 </t>
    </r>
    <r>
      <rPr>
        <i/>
        <sz val="11"/>
        <color theme="1"/>
        <rFont val="맑은 고딕"/>
        <family val="3"/>
        <charset val="129"/>
        <scheme val="minor"/>
      </rPr>
      <t>억원</t>
    </r>
  </si>
  <si>
    <r>
      <t>-</t>
    </r>
    <r>
      <rPr>
        <b/>
        <sz val="11"/>
        <color theme="1"/>
        <rFont val="맑은 고딕"/>
        <family val="3"/>
        <charset val="129"/>
        <scheme val="minor"/>
      </rPr>
      <t>리퍼리움</t>
    </r>
  </si>
  <si>
    <r>
      <t xml:space="preserve">729 </t>
    </r>
    <r>
      <rPr>
        <i/>
        <sz val="11"/>
        <color theme="1"/>
        <rFont val="맑은 고딕"/>
        <family val="3"/>
        <charset val="129"/>
        <scheme val="minor"/>
      </rPr>
      <t>억원</t>
    </r>
  </si>
  <si>
    <r>
      <t xml:space="preserve">9 </t>
    </r>
    <r>
      <rPr>
        <i/>
        <sz val="11"/>
        <color theme="1"/>
        <rFont val="맑은 고딕"/>
        <family val="3"/>
        <charset val="129"/>
        <scheme val="minor"/>
      </rPr>
      <t>억원</t>
    </r>
  </si>
  <si>
    <r>
      <t>-</t>
    </r>
    <r>
      <rPr>
        <b/>
        <sz val="11"/>
        <color theme="1"/>
        <rFont val="맑은 고딕"/>
        <family val="3"/>
        <charset val="129"/>
        <scheme val="minor"/>
      </rPr>
      <t>가스</t>
    </r>
  </si>
  <si>
    <r>
      <t xml:space="preserve">657 </t>
    </r>
    <r>
      <rPr>
        <i/>
        <sz val="11"/>
        <color theme="1"/>
        <rFont val="맑은 고딕"/>
        <family val="3"/>
        <charset val="129"/>
        <scheme val="minor"/>
      </rPr>
      <t>억원</t>
    </r>
  </si>
  <si>
    <r>
      <t xml:space="preserve">148 </t>
    </r>
    <r>
      <rPr>
        <i/>
        <sz val="11"/>
        <color theme="1"/>
        <rFont val="맑은 고딕"/>
        <family val="3"/>
        <charset val="129"/>
        <scheme val="minor"/>
      </rPr>
      <t>억원</t>
    </r>
  </si>
  <si>
    <r>
      <t>-</t>
    </r>
    <r>
      <rPr>
        <b/>
        <sz val="11"/>
        <color theme="1"/>
        <rFont val="맑은 고딕"/>
        <family val="3"/>
        <charset val="129"/>
        <scheme val="minor"/>
      </rPr>
      <t>그로스톨코인</t>
    </r>
  </si>
  <si>
    <r>
      <t xml:space="preserve">635 </t>
    </r>
    <r>
      <rPr>
        <i/>
        <sz val="11"/>
        <color theme="1"/>
        <rFont val="맑은 고딕"/>
        <family val="3"/>
        <charset val="129"/>
        <scheme val="minor"/>
      </rPr>
      <t>억원</t>
    </r>
  </si>
  <si>
    <r>
      <t xml:space="preserve">36 </t>
    </r>
    <r>
      <rPr>
        <i/>
        <sz val="11"/>
        <color theme="1"/>
        <rFont val="맑은 고딕"/>
        <family val="3"/>
        <charset val="129"/>
        <scheme val="minor"/>
      </rPr>
      <t>억원</t>
    </r>
  </si>
  <si>
    <r>
      <t>-</t>
    </r>
    <r>
      <rPr>
        <b/>
        <sz val="11"/>
        <color theme="1"/>
        <rFont val="맑은 고딕"/>
        <family val="3"/>
        <charset val="129"/>
        <scheme val="minor"/>
      </rPr>
      <t>스팀달러</t>
    </r>
  </si>
  <si>
    <r>
      <t xml:space="preserve">613 </t>
    </r>
    <r>
      <rPr>
        <i/>
        <sz val="11"/>
        <color theme="1"/>
        <rFont val="맑은 고딕"/>
        <family val="3"/>
        <charset val="129"/>
        <scheme val="minor"/>
      </rPr>
      <t>억원</t>
    </r>
  </si>
  <si>
    <r>
      <t>-</t>
    </r>
    <r>
      <rPr>
        <b/>
        <sz val="11"/>
        <color theme="1"/>
        <rFont val="맑은 고딕"/>
        <family val="3"/>
        <charset val="129"/>
        <scheme val="minor"/>
      </rPr>
      <t>솔브케어</t>
    </r>
  </si>
  <si>
    <r>
      <t xml:space="preserve">609 </t>
    </r>
    <r>
      <rPr>
        <i/>
        <sz val="11"/>
        <color theme="1"/>
        <rFont val="맑은 고딕"/>
        <family val="3"/>
        <charset val="129"/>
        <scheme val="minor"/>
      </rPr>
      <t>억원</t>
    </r>
  </si>
  <si>
    <r>
      <t>-</t>
    </r>
    <r>
      <rPr>
        <b/>
        <sz val="11"/>
        <color theme="1"/>
        <rFont val="맑은 고딕"/>
        <family val="3"/>
        <charset val="129"/>
        <scheme val="minor"/>
      </rPr>
      <t>파리생제르맹</t>
    </r>
  </si>
  <si>
    <r>
      <t xml:space="preserve">559 </t>
    </r>
    <r>
      <rPr>
        <i/>
        <sz val="11"/>
        <color theme="1"/>
        <rFont val="맑은 고딕"/>
        <family val="3"/>
        <charset val="129"/>
        <scheme val="minor"/>
      </rPr>
      <t>억원</t>
    </r>
  </si>
  <si>
    <r>
      <t xml:space="preserve">59 </t>
    </r>
    <r>
      <rPr>
        <i/>
        <sz val="11"/>
        <color theme="1"/>
        <rFont val="맑은 고딕"/>
        <family val="3"/>
        <charset val="129"/>
        <scheme val="minor"/>
      </rPr>
      <t>억원</t>
    </r>
  </si>
  <si>
    <r>
      <t>-</t>
    </r>
    <r>
      <rPr>
        <b/>
        <sz val="11"/>
        <color theme="1"/>
        <rFont val="맑은 고딕"/>
        <family val="3"/>
        <charset val="129"/>
        <scheme val="minor"/>
      </rPr>
      <t>바운스토큰</t>
    </r>
  </si>
  <si>
    <r>
      <t xml:space="preserve">512 </t>
    </r>
    <r>
      <rPr>
        <i/>
        <sz val="11"/>
        <color theme="1"/>
        <rFont val="맑은 고딕"/>
        <family val="3"/>
        <charset val="129"/>
        <scheme val="minor"/>
      </rPr>
      <t>억원</t>
    </r>
  </si>
  <si>
    <r>
      <t xml:space="preserve">35 </t>
    </r>
    <r>
      <rPr>
        <i/>
        <sz val="11"/>
        <color theme="1"/>
        <rFont val="맑은 고딕"/>
        <family val="3"/>
        <charset val="129"/>
        <scheme val="minor"/>
      </rPr>
      <t>억원</t>
    </r>
  </si>
  <si>
    <r>
      <t>-</t>
    </r>
    <r>
      <rPr>
        <b/>
        <sz val="11"/>
        <color theme="1"/>
        <rFont val="맑은 고딕"/>
        <family val="3"/>
        <charset val="129"/>
        <scheme val="minor"/>
      </rPr>
      <t>피르마체인</t>
    </r>
  </si>
  <si>
    <r>
      <t xml:space="preserve">495 </t>
    </r>
    <r>
      <rPr>
        <i/>
        <sz val="11"/>
        <color theme="1"/>
        <rFont val="맑은 고딕"/>
        <family val="3"/>
        <charset val="129"/>
        <scheme val="minor"/>
      </rPr>
      <t>억원</t>
    </r>
  </si>
  <si>
    <r>
      <t xml:space="preserve">10 </t>
    </r>
    <r>
      <rPr>
        <i/>
        <sz val="11"/>
        <color theme="1"/>
        <rFont val="맑은 고딕"/>
        <family val="3"/>
        <charset val="129"/>
        <scheme val="minor"/>
      </rPr>
      <t>억원</t>
    </r>
  </si>
  <si>
    <r>
      <t>-</t>
    </r>
    <r>
      <rPr>
        <b/>
        <sz val="11"/>
        <color theme="1"/>
        <rFont val="맑은 고딕"/>
        <family val="3"/>
        <charset val="129"/>
        <scheme val="minor"/>
      </rPr>
      <t>포튜브</t>
    </r>
  </si>
  <si>
    <r>
      <t xml:space="preserve">479 </t>
    </r>
    <r>
      <rPr>
        <i/>
        <sz val="11"/>
        <color theme="1"/>
        <rFont val="맑은 고딕"/>
        <family val="3"/>
        <charset val="129"/>
        <scheme val="minor"/>
      </rPr>
      <t>억원</t>
    </r>
  </si>
  <si>
    <r>
      <t xml:space="preserve">110 </t>
    </r>
    <r>
      <rPr>
        <i/>
        <sz val="11"/>
        <color theme="1"/>
        <rFont val="맑은 고딕"/>
        <family val="3"/>
        <charset val="129"/>
        <scheme val="minor"/>
      </rPr>
      <t>억원</t>
    </r>
  </si>
  <si>
    <r>
      <t>-</t>
    </r>
    <r>
      <rPr>
        <b/>
        <sz val="11"/>
        <color theme="1"/>
        <rFont val="맑은 고딕"/>
        <family val="3"/>
        <charset val="129"/>
        <scheme val="minor"/>
      </rPr>
      <t>아하토큰</t>
    </r>
  </si>
  <si>
    <r>
      <t xml:space="preserve">475 </t>
    </r>
    <r>
      <rPr>
        <i/>
        <sz val="11"/>
        <color theme="1"/>
        <rFont val="맑은 고딕"/>
        <family val="3"/>
        <charset val="129"/>
        <scheme val="minor"/>
      </rPr>
      <t>억원</t>
    </r>
  </si>
  <si>
    <r>
      <t>-</t>
    </r>
    <r>
      <rPr>
        <b/>
        <sz val="11"/>
        <color theme="1"/>
        <rFont val="맑은 고딕"/>
        <family val="3"/>
        <charset val="129"/>
        <scheme val="minor"/>
      </rPr>
      <t>베이직</t>
    </r>
  </si>
  <si>
    <r>
      <t xml:space="preserve">13 </t>
    </r>
    <r>
      <rPr>
        <i/>
        <sz val="11"/>
        <color theme="1"/>
        <rFont val="맑은 고딕"/>
        <family val="3"/>
        <charset val="129"/>
        <scheme val="minor"/>
      </rPr>
      <t>억원</t>
    </r>
  </si>
  <si>
    <r>
      <t>-</t>
    </r>
    <r>
      <rPr>
        <b/>
        <sz val="11"/>
        <color theme="1"/>
        <rFont val="맑은 고딕"/>
        <family val="3"/>
        <charset val="129"/>
        <scheme val="minor"/>
      </rPr>
      <t>고체인</t>
    </r>
  </si>
  <si>
    <r>
      <t xml:space="preserve">413 </t>
    </r>
    <r>
      <rPr>
        <i/>
        <sz val="11"/>
        <color theme="1"/>
        <rFont val="맑은 고딕"/>
        <family val="3"/>
        <charset val="129"/>
        <scheme val="minor"/>
      </rPr>
      <t>억원</t>
    </r>
  </si>
  <si>
    <r>
      <t xml:space="preserve">6 </t>
    </r>
    <r>
      <rPr>
        <i/>
        <sz val="11"/>
        <color theme="1"/>
        <rFont val="맑은 고딕"/>
        <family val="3"/>
        <charset val="129"/>
        <scheme val="minor"/>
      </rPr>
      <t>억원</t>
    </r>
  </si>
  <si>
    <r>
      <t>-</t>
    </r>
    <r>
      <rPr>
        <b/>
        <sz val="11"/>
        <color theme="1"/>
        <rFont val="맑은 고딕"/>
        <family val="3"/>
        <charset val="129"/>
        <scheme val="minor"/>
      </rPr>
      <t>퀴즈톡</t>
    </r>
  </si>
  <si>
    <r>
      <t xml:space="preserve">380 </t>
    </r>
    <r>
      <rPr>
        <i/>
        <sz val="11"/>
        <color theme="1"/>
        <rFont val="맑은 고딕"/>
        <family val="3"/>
        <charset val="129"/>
        <scheme val="minor"/>
      </rPr>
      <t>억원</t>
    </r>
  </si>
  <si>
    <r>
      <t xml:space="preserve">3 </t>
    </r>
    <r>
      <rPr>
        <i/>
        <sz val="11"/>
        <color theme="1"/>
        <rFont val="맑은 고딕"/>
        <family val="3"/>
        <charset val="129"/>
        <scheme val="minor"/>
      </rPr>
      <t>억원</t>
    </r>
  </si>
  <si>
    <r>
      <t>-</t>
    </r>
    <r>
      <rPr>
        <b/>
        <sz val="11"/>
        <color theme="1"/>
        <rFont val="맑은 고딕"/>
        <family val="3"/>
        <charset val="129"/>
        <scheme val="minor"/>
      </rPr>
      <t>옵저버</t>
    </r>
  </si>
  <si>
    <r>
      <t xml:space="preserve">312 </t>
    </r>
    <r>
      <rPr>
        <i/>
        <sz val="11"/>
        <color theme="1"/>
        <rFont val="맑은 고딕"/>
        <family val="3"/>
        <charset val="129"/>
        <scheme val="minor"/>
      </rPr>
      <t>억원</t>
    </r>
  </si>
  <si>
    <r>
      <t xml:space="preserve">1 </t>
    </r>
    <r>
      <rPr>
        <i/>
        <sz val="11"/>
        <color theme="1"/>
        <rFont val="맑은 고딕"/>
        <family val="3"/>
        <charset val="129"/>
        <scheme val="minor"/>
      </rPr>
      <t>억원</t>
    </r>
  </si>
  <si>
    <r>
      <t>-</t>
    </r>
    <r>
      <rPr>
        <b/>
        <sz val="11"/>
        <color theme="1"/>
        <rFont val="맑은 고딕"/>
        <family val="3"/>
        <charset val="129"/>
        <scheme val="minor"/>
      </rPr>
      <t>밸리디티</t>
    </r>
  </si>
  <si>
    <r>
      <t xml:space="preserve">2 </t>
    </r>
    <r>
      <rPr>
        <i/>
        <sz val="11"/>
        <color theme="1"/>
        <rFont val="맑은 고딕"/>
        <family val="3"/>
        <charset val="129"/>
        <scheme val="minor"/>
      </rPr>
      <t>억원</t>
    </r>
  </si>
  <si>
    <r>
      <t>-</t>
    </r>
    <r>
      <rPr>
        <b/>
        <sz val="11"/>
        <color theme="1"/>
        <rFont val="맑은 고딕"/>
        <family val="3"/>
        <charset val="129"/>
        <scheme val="minor"/>
      </rPr>
      <t>톤</t>
    </r>
  </si>
  <si>
    <r>
      <t>-</t>
    </r>
    <r>
      <rPr>
        <b/>
        <sz val="11"/>
        <color theme="1"/>
        <rFont val="맑은 고딕"/>
        <family val="3"/>
        <charset val="129"/>
        <scheme val="minor"/>
      </rPr>
      <t>유벤투스</t>
    </r>
  </si>
  <si>
    <r>
      <t xml:space="preserve">127 </t>
    </r>
    <r>
      <rPr>
        <i/>
        <sz val="11"/>
        <color theme="1"/>
        <rFont val="맑은 고딕"/>
        <family val="3"/>
        <charset val="129"/>
        <scheme val="minor"/>
      </rPr>
      <t>억원</t>
    </r>
  </si>
  <si>
    <t>거래대금(24H)</t>
    <phoneticPr fontId="2" type="noConversion"/>
  </si>
  <si>
    <t>2022-01-16 기준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</si>
</sst>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 #,##0_-;_-* &quot;-&quot;_-;_-@_-"/>
    <numFmt numFmtId="43" formatCode="_-* #,##0.00_-;\-* #,##0.00_-;_-* &quot;-&quot;??_-;_-@_-"/>
    <numFmt numFmtId="24" formatCode="\$#,##0_);[Red]\(\$#,##0\)"/>
    <numFmt numFmtId="26" formatCode="\$#,##0.00_);[Red]\(\$#,##0.00\)"/>
    <numFmt numFmtId="176" formatCode="_-* #,##0.00_-;\-* #,##0.00_-;_-* &quot;-&quot;_-;_-@_-"/>
    <numFmt numFmtId="177" formatCode="_-* #,##0.000_-;\-* #,##0.000_-;_-* &quot;-&quot;_-;_-@_-"/>
    <numFmt numFmtId="178" formatCode="_-* #,##0.0000_-;\-* #,##0.0000_-;_-* &quot;-&quot;_-;_-@_-"/>
    <numFmt numFmtId="179" formatCode="#,##0.0"/>
    <numFmt numFmtId="180" formatCode="d"/>
  </numFmts>
  <fonts count="32">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1"/>
      <color theme="1"/>
      <name val="맑은 고딕"/>
      <family val="3"/>
      <charset val="129"/>
      <scheme val="minor"/>
    </font>
    <font>
      <sz val="11"/>
      <color rgb="FF0000FF"/>
      <name val="맑은 고딕"/>
      <family val="3"/>
      <charset val="129"/>
      <scheme val="minor"/>
    </font>
    <font>
      <sz val="11"/>
      <color rgb="FF0000FF"/>
      <name val="맑은 고딕"/>
      <family val="2"/>
      <charset val="129"/>
      <scheme val="minor"/>
    </font>
    <font>
      <b/>
      <sz val="11"/>
      <color rgb="FFFF0000"/>
      <name val="맑은 고딕"/>
      <family val="3"/>
      <charset val="129"/>
      <scheme val="minor"/>
    </font>
    <font>
      <sz val="11"/>
      <color rgb="FF00B050"/>
      <name val="맑은 고딕"/>
      <family val="3"/>
      <charset val="129"/>
      <scheme val="minor"/>
    </font>
    <font>
      <b/>
      <sz val="11"/>
      <color theme="1"/>
      <name val="맑은 고딕"/>
      <family val="3"/>
      <charset val="129"/>
      <scheme val="minor"/>
    </font>
    <font>
      <sz val="9"/>
      <color rgb="FF333333"/>
      <name val="맑은 고딕"/>
      <family val="3"/>
      <charset val="129"/>
      <scheme val="minor"/>
    </font>
    <font>
      <sz val="10"/>
      <color theme="1"/>
      <name val="맑은 고딕"/>
      <family val="3"/>
      <charset val="129"/>
    </font>
    <font>
      <sz val="10"/>
      <color rgb="FF2B2B2B"/>
      <name val="맑은 고딕"/>
      <family val="3"/>
      <charset val="129"/>
    </font>
    <font>
      <b/>
      <sz val="10"/>
      <color theme="1"/>
      <name val="맑은 고딕"/>
      <family val="3"/>
      <charset val="129"/>
    </font>
    <font>
      <sz val="10"/>
      <color rgb="FF666666"/>
      <name val="맑은 고딕"/>
      <family val="3"/>
      <charset val="129"/>
    </font>
    <font>
      <sz val="10"/>
      <color rgb="FF333333"/>
      <name val="Open Sans"/>
      <family val="2"/>
    </font>
    <font>
      <sz val="11"/>
      <color theme="1" tint="0.14999847407452621"/>
      <name val="Malgun Gothic"/>
      <family val="3"/>
      <charset val="129"/>
    </font>
    <font>
      <sz val="12"/>
      <color theme="1" tint="0.14999847407452621"/>
      <name val="Malgun Gothic"/>
      <family val="3"/>
      <charset val="129"/>
    </font>
    <font>
      <sz val="11"/>
      <color theme="1" tint="0.34998626667073579"/>
      <name val="Malgun Gothic"/>
      <family val="2"/>
    </font>
    <font>
      <sz val="10"/>
      <color theme="1" tint="0.14999847407452621"/>
      <name val="Malgun Gothic"/>
      <family val="3"/>
      <charset val="129"/>
    </font>
    <font>
      <sz val="11"/>
      <name val="Malgun Gothic"/>
      <family val="2"/>
    </font>
    <font>
      <u/>
      <sz val="11"/>
      <color theme="10"/>
      <name val="맑은 고딕"/>
      <family val="2"/>
      <charset val="129"/>
      <scheme val="minor"/>
    </font>
    <font>
      <u/>
      <sz val="11"/>
      <color theme="10"/>
      <name val="맑은 고딕"/>
      <family val="3"/>
      <charset val="129"/>
      <scheme val="minor"/>
    </font>
    <font>
      <sz val="11"/>
      <color rgb="FF666666"/>
      <name val="Inherit"/>
      <family val="2"/>
    </font>
    <font>
      <sz val="11"/>
      <color rgb="FFD60000"/>
      <name val="Inherit"/>
      <family val="2"/>
    </font>
    <font>
      <sz val="11"/>
      <color rgb="FFD60000"/>
      <name val="Inherit"/>
      <family val="2"/>
    </font>
    <font>
      <sz val="11"/>
      <color rgb="FF0051C7"/>
      <name val="Inherit"/>
      <family val="2"/>
    </font>
    <font>
      <sz val="11"/>
      <color rgb="FF2B2B2B"/>
      <name val="Inherit"/>
      <family val="2"/>
    </font>
    <font>
      <sz val="11"/>
      <color rgb="FF2B2B2B"/>
      <name val="Inherit"/>
      <family val="2"/>
    </font>
    <font>
      <sz val="11"/>
      <color rgb="FF0051C7"/>
      <name val="Inherit"/>
      <family val="2"/>
    </font>
    <font>
      <i/>
      <sz val="11"/>
      <color theme="1"/>
      <name val="맑은 고딕"/>
      <family val="3"/>
      <charset val="129"/>
      <scheme val="minor"/>
    </font>
  </fonts>
  <fills count="10">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rgb="FFFFFFFF"/>
        <bgColor indexed="64"/>
      </patternFill>
    </fill>
    <fill>
      <patternFill patternType="solid">
        <fgColor rgb="FFF9FAFC"/>
        <bgColor indexed="64"/>
      </patternFill>
    </fill>
    <fill>
      <patternFill patternType="solid">
        <fgColor rgb="FFF4F5F8"/>
        <bgColor indexed="64"/>
      </patternFill>
    </fill>
    <fill>
      <patternFill patternType="solid">
        <fgColor theme="3"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41" fontId="1" fillId="0" borderId="0" applyFont="0" applyFill="0" applyBorder="0" applyAlignment="0" applyProtection="0">
      <alignment vertical="center"/>
    </xf>
    <xf numFmtId="180" fontId="19" fillId="0" borderId="0">
      <alignment horizontal="left" indent="1"/>
    </xf>
    <xf numFmtId="0" fontId="21" fillId="5" borderId="0" applyNumberFormat="0" applyFont="0" applyBorder="0" applyAlignment="0">
      <alignment horizontal="left" vertical="center" indent="1"/>
    </xf>
    <xf numFmtId="0" fontId="22" fillId="0" borderId="0" applyNumberFormat="0" applyFill="0" applyBorder="0" applyAlignment="0" applyProtection="0">
      <alignment vertical="center"/>
    </xf>
  </cellStyleXfs>
  <cellXfs count="99">
    <xf numFmtId="0" fontId="0" fillId="0" borderId="0" xfId="0">
      <alignment vertical="center"/>
    </xf>
    <xf numFmtId="14" fontId="0" fillId="0" borderId="0" xfId="0" applyNumberFormat="1">
      <alignment vertical="center"/>
    </xf>
    <xf numFmtId="41" fontId="0" fillId="0" borderId="0" xfId="1" applyFont="1">
      <alignment vertical="center"/>
    </xf>
    <xf numFmtId="41" fontId="0" fillId="0" borderId="0" xfId="0" applyNumberFormat="1">
      <alignment vertical="center"/>
    </xf>
    <xf numFmtId="0" fontId="0" fillId="0" borderId="0" xfId="0" applyAlignment="1">
      <alignment horizontal="center" vertical="center"/>
    </xf>
    <xf numFmtId="0" fontId="5" fillId="0" borderId="0" xfId="0" applyFont="1" applyAlignment="1">
      <alignment vertical="center" wrapText="1"/>
    </xf>
    <xf numFmtId="2" fontId="7" fillId="0" borderId="0" xfId="0" applyNumberFormat="1" applyFont="1" applyAlignment="1">
      <alignment vertical="center"/>
    </xf>
    <xf numFmtId="0" fontId="0" fillId="0" borderId="0" xfId="0" applyFill="1" applyAlignment="1">
      <alignment horizontal="center" vertical="center"/>
    </xf>
    <xf numFmtId="0" fontId="0" fillId="0" borderId="0" xfId="0" applyAlignment="1">
      <alignment vertical="center" wrapText="1"/>
    </xf>
    <xf numFmtId="0" fontId="7" fillId="0" borderId="0" xfId="0" applyFont="1">
      <alignment vertical="center"/>
    </xf>
    <xf numFmtId="0" fontId="3" fillId="0" borderId="0" xfId="0" applyFont="1">
      <alignment vertical="center"/>
    </xf>
    <xf numFmtId="0" fontId="0" fillId="0" borderId="1" xfId="0" applyBorder="1" applyAlignment="1">
      <alignment horizontal="center" vertical="center"/>
    </xf>
    <xf numFmtId="3" fontId="0" fillId="0" borderId="0" xfId="0" applyNumberFormat="1">
      <alignment vertical="center"/>
    </xf>
    <xf numFmtId="0" fontId="0" fillId="0" borderId="1" xfId="0" applyBorder="1">
      <alignment vertical="center"/>
    </xf>
    <xf numFmtId="0" fontId="0" fillId="0" borderId="5" xfId="0" applyBorder="1">
      <alignment vertical="center"/>
    </xf>
    <xf numFmtId="0" fontId="0" fillId="0" borderId="7" xfId="0" applyBorder="1">
      <alignment vertical="center"/>
    </xf>
    <xf numFmtId="0" fontId="0" fillId="0" borderId="8" xfId="0" applyBorder="1">
      <alignment vertical="center"/>
    </xf>
    <xf numFmtId="0" fontId="0" fillId="2" borderId="6"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5" fillId="0"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0" fillId="0" borderId="0" xfId="0" applyFont="1">
      <alignment vertical="center"/>
    </xf>
    <xf numFmtId="177" fontId="0" fillId="0" borderId="0" xfId="1" applyNumberFormat="1" applyFont="1">
      <alignment vertical="center"/>
    </xf>
    <xf numFmtId="178" fontId="0" fillId="0" borderId="0" xfId="1" applyNumberFormat="1" applyFont="1">
      <alignment vertical="center"/>
    </xf>
    <xf numFmtId="2" fontId="3" fillId="0" borderId="0" xfId="0" applyNumberFormat="1" applyFont="1" applyAlignment="1">
      <alignment vertical="center"/>
    </xf>
    <xf numFmtId="0" fontId="11" fillId="0" borderId="0" xfId="0" applyFont="1">
      <alignment vertical="center"/>
    </xf>
    <xf numFmtId="0" fontId="12" fillId="0" borderId="0" xfId="0" applyFont="1" applyAlignment="1">
      <alignment horizontal="center" vertical="center"/>
    </xf>
    <xf numFmtId="0" fontId="12" fillId="0" borderId="0" xfId="0" applyFont="1">
      <alignment vertical="center"/>
    </xf>
    <xf numFmtId="176" fontId="13" fillId="0" borderId="0" xfId="1" applyNumberFormat="1" applyFont="1">
      <alignment vertical="center"/>
    </xf>
    <xf numFmtId="43" fontId="12" fillId="0" borderId="0" xfId="0" applyNumberFormat="1" applyFont="1">
      <alignment vertical="center"/>
    </xf>
    <xf numFmtId="43" fontId="12" fillId="0" borderId="0" xfId="0" applyNumberFormat="1" applyFont="1" applyAlignment="1">
      <alignment horizontal="center" vertical="center"/>
    </xf>
    <xf numFmtId="0" fontId="14" fillId="0" borderId="0" xfId="0" applyFont="1" applyAlignment="1">
      <alignment horizontal="center" vertical="center" wrapText="1"/>
    </xf>
    <xf numFmtId="0" fontId="12" fillId="0" borderId="0" xfId="0" applyFont="1" applyAlignment="1">
      <alignment horizontal="center" vertical="center" wrapText="1"/>
    </xf>
    <xf numFmtId="14" fontId="12" fillId="0" borderId="0" xfId="0" applyNumberFormat="1" applyFont="1" applyAlignment="1">
      <alignment horizontal="center" vertical="center" wrapText="1"/>
    </xf>
    <xf numFmtId="0" fontId="15" fillId="0" borderId="0" xfId="0" applyFont="1" applyAlignment="1">
      <alignment horizontal="center" vertical="center" wrapText="1"/>
    </xf>
    <xf numFmtId="20" fontId="12" fillId="0" borderId="0" xfId="0" applyNumberFormat="1" applyFont="1" applyAlignment="1">
      <alignment horizontal="center" vertical="center" wrapText="1"/>
    </xf>
    <xf numFmtId="179" fontId="3" fillId="0" borderId="0" xfId="0" applyNumberFormat="1" applyFont="1">
      <alignment vertical="center"/>
    </xf>
    <xf numFmtId="0" fontId="0" fillId="0" borderId="1" xfId="0" applyBorder="1" applyAlignment="1">
      <alignment horizontal="center" vertical="center"/>
    </xf>
    <xf numFmtId="2" fontId="0" fillId="0" borderId="1" xfId="0" applyNumberFormat="1" applyBorder="1">
      <alignment vertical="center"/>
    </xf>
    <xf numFmtId="2" fontId="7" fillId="0" borderId="1" xfId="0" applyNumberFormat="1" applyFont="1" applyBorder="1">
      <alignment vertical="center"/>
    </xf>
    <xf numFmtId="2" fontId="3" fillId="0" borderId="1" xfId="0" applyNumberFormat="1" applyFont="1" applyBorder="1">
      <alignment vertical="center"/>
    </xf>
    <xf numFmtId="2" fontId="0" fillId="0" borderId="1" xfId="0" applyNumberFormat="1" applyBorder="1" applyAlignment="1">
      <alignment horizontal="center" vertical="center"/>
    </xf>
    <xf numFmtId="0" fontId="0" fillId="4" borderId="1" xfId="0" applyFill="1" applyBorder="1">
      <alignment vertical="center"/>
    </xf>
    <xf numFmtId="0" fontId="0" fillId="3" borderId="1" xfId="0" applyFill="1" applyBorder="1">
      <alignment vertical="center"/>
    </xf>
    <xf numFmtId="179" fontId="7" fillId="0" borderId="0" xfId="0" applyNumberFormat="1" applyFont="1">
      <alignment vertical="center"/>
    </xf>
    <xf numFmtId="0" fontId="16" fillId="0" borderId="0" xfId="0" applyFont="1">
      <alignment vertical="center"/>
    </xf>
    <xf numFmtId="0" fontId="17" fillId="0" borderId="0" xfId="0" applyFont="1" applyAlignment="1">
      <alignment vertical="top"/>
    </xf>
    <xf numFmtId="0" fontId="18" fillId="0" borderId="0" xfId="0" applyFont="1" applyAlignment="1">
      <alignment horizontal="center" vertical="center"/>
    </xf>
    <xf numFmtId="0" fontId="18" fillId="0" borderId="0" xfId="0" applyFont="1" applyAlignment="1">
      <alignment horizontal="left" vertical="center" indent="1"/>
    </xf>
    <xf numFmtId="0" fontId="20" fillId="0" borderId="0" xfId="0" applyFont="1" applyAlignment="1">
      <alignment horizontal="left" vertical="top" wrapText="1" indent="1"/>
    </xf>
    <xf numFmtId="9" fontId="0" fillId="0" borderId="0" xfId="0" applyNumberFormat="1">
      <alignment vertical="center"/>
    </xf>
    <xf numFmtId="0" fontId="0" fillId="0" borderId="1" xfId="0" applyBorder="1" applyAlignment="1">
      <alignment horizontal="center" vertical="center"/>
    </xf>
    <xf numFmtId="0" fontId="0" fillId="0" borderId="1" xfId="0" applyFont="1" applyBorder="1" applyAlignment="1">
      <alignment horizontal="center" vertical="center"/>
    </xf>
    <xf numFmtId="178" fontId="0" fillId="0" borderId="1" xfId="1" applyNumberFormat="1" applyFont="1" applyBorder="1" applyAlignment="1">
      <alignment horizontal="center" vertical="center"/>
    </xf>
    <xf numFmtId="177" fontId="0" fillId="0" borderId="1" xfId="1" applyNumberFormat="1" applyFont="1" applyBorder="1" applyAlignment="1">
      <alignment horizontal="center" vertical="center"/>
    </xf>
    <xf numFmtId="0" fontId="22" fillId="6" borderId="1" xfId="4" applyFont="1" applyFill="1" applyBorder="1" applyAlignment="1">
      <alignment horizontal="left" vertical="center" wrapText="1" indent="1"/>
    </xf>
    <xf numFmtId="10" fontId="25" fillId="7" borderId="1" xfId="0" applyNumberFormat="1" applyFont="1" applyFill="1" applyBorder="1" applyAlignment="1">
      <alignment horizontal="right" vertical="center" wrapText="1"/>
    </xf>
    <xf numFmtId="10" fontId="26" fillId="6" borderId="1" xfId="0" applyNumberFormat="1" applyFont="1" applyFill="1" applyBorder="1" applyAlignment="1">
      <alignment horizontal="right" vertical="center" wrapText="1"/>
    </xf>
    <xf numFmtId="10" fontId="27" fillId="6" borderId="1" xfId="0" applyNumberFormat="1" applyFont="1" applyFill="1" applyBorder="1" applyAlignment="1">
      <alignment horizontal="right" vertical="center" wrapText="1"/>
    </xf>
    <xf numFmtId="0" fontId="28" fillId="6" borderId="1" xfId="0" applyFont="1" applyFill="1" applyBorder="1" applyAlignment="1">
      <alignment horizontal="right" vertical="center" wrapText="1"/>
    </xf>
    <xf numFmtId="10" fontId="30" fillId="7" borderId="1" xfId="0" applyNumberFormat="1" applyFont="1" applyFill="1" applyBorder="1" applyAlignment="1">
      <alignment horizontal="right" vertical="center" wrapText="1"/>
    </xf>
    <xf numFmtId="0" fontId="22" fillId="8" borderId="1" xfId="4" applyFont="1" applyFill="1" applyBorder="1" applyAlignment="1">
      <alignment horizontal="left" vertical="center" wrapText="1" indent="1"/>
    </xf>
    <xf numFmtId="10" fontId="27" fillId="8" borderId="1" xfId="0" applyNumberFormat="1" applyFont="1" applyFill="1" applyBorder="1" applyAlignment="1">
      <alignment horizontal="right" vertical="center" wrapText="1"/>
    </xf>
    <xf numFmtId="10" fontId="26" fillId="8" borderId="1" xfId="0" applyNumberFormat="1" applyFont="1" applyFill="1" applyBorder="1" applyAlignment="1">
      <alignment horizontal="right" vertical="center" wrapText="1"/>
    </xf>
    <xf numFmtId="0" fontId="0" fillId="9" borderId="1" xfId="0" applyFill="1" applyBorder="1" applyAlignment="1">
      <alignment horizontal="center" vertical="center"/>
    </xf>
    <xf numFmtId="0" fontId="22" fillId="9" borderId="1" xfId="4" applyFont="1" applyFill="1" applyBorder="1" applyAlignment="1">
      <alignment horizontal="left" vertical="center" wrapText="1" indent="1"/>
    </xf>
    <xf numFmtId="10" fontId="25" fillId="9" borderId="1" xfId="0" applyNumberFormat="1" applyFont="1" applyFill="1" applyBorder="1" applyAlignment="1">
      <alignment horizontal="right" vertical="center" wrapText="1"/>
    </xf>
    <xf numFmtId="10" fontId="27" fillId="9" borderId="1" xfId="0" applyNumberFormat="1" applyFont="1" applyFill="1" applyBorder="1" applyAlignment="1">
      <alignment horizontal="right" vertical="center" wrapText="1"/>
    </xf>
    <xf numFmtId="10" fontId="26" fillId="9" borderId="1" xfId="0" applyNumberFormat="1" applyFont="1" applyFill="1" applyBorder="1" applyAlignment="1">
      <alignment horizontal="right" vertical="center" wrapText="1"/>
    </xf>
    <xf numFmtId="0" fontId="28" fillId="9" borderId="1" xfId="0" applyFont="1" applyFill="1" applyBorder="1" applyAlignment="1">
      <alignment horizontal="right" vertical="center" wrapText="1"/>
    </xf>
    <xf numFmtId="10" fontId="29" fillId="9" borderId="1" xfId="0" applyNumberFormat="1" applyFont="1" applyFill="1" applyBorder="1" applyAlignment="1">
      <alignment horizontal="right" vertical="center" wrapText="1"/>
    </xf>
    <xf numFmtId="10" fontId="30" fillId="9" borderId="1" xfId="0" applyNumberFormat="1" applyFont="1" applyFill="1" applyBorder="1" applyAlignment="1">
      <alignment horizontal="right" vertical="center" wrapText="1"/>
    </xf>
    <xf numFmtId="0" fontId="24" fillId="6"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10" fillId="0" borderId="0" xfId="0" applyFont="1" applyAlignment="1">
      <alignment vertical="center" wrapText="1"/>
    </xf>
    <xf numFmtId="0" fontId="31" fillId="0" borderId="0" xfId="0" applyFont="1" applyAlignment="1">
      <alignment vertical="center" wrapText="1"/>
    </xf>
    <xf numFmtId="0" fontId="0" fillId="0" borderId="0" xfId="0" applyAlignment="1">
      <alignment vertical="center"/>
    </xf>
    <xf numFmtId="0" fontId="0" fillId="2" borderId="1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vertical="center"/>
    </xf>
    <xf numFmtId="0" fontId="0" fillId="0" borderId="1" xfId="0" applyBorder="1" applyAlignment="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26" fontId="12" fillId="0" borderId="0" xfId="0" applyNumberFormat="1" applyFont="1" applyAlignment="1">
      <alignment horizontal="center" vertical="center" wrapText="1"/>
    </xf>
    <xf numFmtId="10" fontId="12" fillId="0" borderId="0" xfId="0" applyNumberFormat="1" applyFont="1" applyAlignment="1">
      <alignment horizontal="left" vertical="center" wrapText="1"/>
    </xf>
    <xf numFmtId="14" fontId="12" fillId="0" borderId="0" xfId="0" applyNumberFormat="1" applyFont="1" applyAlignment="1">
      <alignment horizontal="left" vertical="center" wrapText="1"/>
    </xf>
    <xf numFmtId="9" fontId="12" fillId="0" borderId="0" xfId="0" applyNumberFormat="1" applyFont="1" applyAlignment="1">
      <alignment horizontal="left" vertical="center" wrapText="1"/>
    </xf>
    <xf numFmtId="0" fontId="12" fillId="0" borderId="0" xfId="0" applyFont="1" applyAlignment="1">
      <alignment horizontal="center" vertical="center" wrapText="1"/>
    </xf>
    <xf numFmtId="24" fontId="12" fillId="0" borderId="0" xfId="0" applyNumberFormat="1" applyFont="1" applyAlignment="1">
      <alignment horizontal="center" vertical="center" wrapText="1"/>
    </xf>
  </cellXfs>
  <cellStyles count="5">
    <cellStyle name="쉼표 [0]" xfId="1" builtinId="6"/>
    <cellStyle name="요일" xfId="2" xr:uid="{415D0720-83F8-4C4A-8C7C-D292B1E252AE}"/>
    <cellStyle name="줄무늬" xfId="3" xr:uid="{24BA2692-79C2-496B-9E87-FB9AF6AC4B29}"/>
    <cellStyle name="표준" xfId="0" builtinId="0"/>
    <cellStyle name="하이퍼링크" xfId="4" builtin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1</xdr:col>
      <xdr:colOff>304800</xdr:colOff>
      <xdr:row>38</xdr:row>
      <xdr:rowOff>103699</xdr:rowOff>
    </xdr:to>
    <xdr:sp macro="" textlink="">
      <xdr:nvSpPr>
        <xdr:cNvPr id="1029" name="AutoShape 5">
          <a:extLst>
            <a:ext uri="{FF2B5EF4-FFF2-40B4-BE49-F238E27FC236}">
              <a16:creationId xmlns:a16="http://schemas.microsoft.com/office/drawing/2014/main" id="{BEAB8851-66B3-47F9-A11F-81C8C8EF331E}"/>
            </a:ext>
          </a:extLst>
        </xdr:cNvPr>
        <xdr:cNvSpPr>
          <a:spLocks noChangeAspect="1" noChangeArrowheads="1"/>
        </xdr:cNvSpPr>
      </xdr:nvSpPr>
      <xdr:spPr bwMode="auto">
        <a:xfrm>
          <a:off x="670560" y="91897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39</xdr:row>
      <xdr:rowOff>0</xdr:rowOff>
    </xdr:from>
    <xdr:to>
      <xdr:col>1</xdr:col>
      <xdr:colOff>304800</xdr:colOff>
      <xdr:row>40</xdr:row>
      <xdr:rowOff>103699</xdr:rowOff>
    </xdr:to>
    <xdr:sp macro="" textlink="">
      <xdr:nvSpPr>
        <xdr:cNvPr id="1030" name="AutoShape 6">
          <a:extLst>
            <a:ext uri="{FF2B5EF4-FFF2-40B4-BE49-F238E27FC236}">
              <a16:creationId xmlns:a16="http://schemas.microsoft.com/office/drawing/2014/main" id="{21DF77F5-68B7-4266-BCC1-4295D8EF935B}"/>
            </a:ext>
          </a:extLst>
        </xdr:cNvPr>
        <xdr:cNvSpPr>
          <a:spLocks noChangeAspect="1" noChangeArrowheads="1"/>
        </xdr:cNvSpPr>
      </xdr:nvSpPr>
      <xdr:spPr bwMode="auto">
        <a:xfrm>
          <a:off x="670560" y="9631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45</xdr:row>
      <xdr:rowOff>0</xdr:rowOff>
    </xdr:from>
    <xdr:to>
      <xdr:col>1</xdr:col>
      <xdr:colOff>304800</xdr:colOff>
      <xdr:row>46</xdr:row>
      <xdr:rowOff>103698</xdr:rowOff>
    </xdr:to>
    <xdr:sp macro="" textlink="">
      <xdr:nvSpPr>
        <xdr:cNvPr id="1033" name="AutoShape 9">
          <a:extLst>
            <a:ext uri="{FF2B5EF4-FFF2-40B4-BE49-F238E27FC236}">
              <a16:creationId xmlns:a16="http://schemas.microsoft.com/office/drawing/2014/main" id="{92EF23D7-C81D-4B6A-A425-04BAF62EA278}"/>
            </a:ext>
          </a:extLst>
        </xdr:cNvPr>
        <xdr:cNvSpPr>
          <a:spLocks noChangeAspect="1" noChangeArrowheads="1"/>
        </xdr:cNvSpPr>
      </xdr:nvSpPr>
      <xdr:spPr bwMode="auto">
        <a:xfrm>
          <a:off x="670560" y="10957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47</xdr:row>
      <xdr:rowOff>0</xdr:rowOff>
    </xdr:from>
    <xdr:to>
      <xdr:col>1</xdr:col>
      <xdr:colOff>304800</xdr:colOff>
      <xdr:row>48</xdr:row>
      <xdr:rowOff>103699</xdr:rowOff>
    </xdr:to>
    <xdr:sp macro="" textlink="">
      <xdr:nvSpPr>
        <xdr:cNvPr id="1034" name="AutoShape 10">
          <a:extLst>
            <a:ext uri="{FF2B5EF4-FFF2-40B4-BE49-F238E27FC236}">
              <a16:creationId xmlns:a16="http://schemas.microsoft.com/office/drawing/2014/main" id="{BD6E5661-7AFC-4932-B436-8337BA0194CB}"/>
            </a:ext>
          </a:extLst>
        </xdr:cNvPr>
        <xdr:cNvSpPr>
          <a:spLocks noChangeAspect="1" noChangeArrowheads="1"/>
        </xdr:cNvSpPr>
      </xdr:nvSpPr>
      <xdr:spPr bwMode="auto">
        <a:xfrm>
          <a:off x="670560" y="113995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51</xdr:row>
      <xdr:rowOff>0</xdr:rowOff>
    </xdr:from>
    <xdr:to>
      <xdr:col>1</xdr:col>
      <xdr:colOff>304800</xdr:colOff>
      <xdr:row>52</xdr:row>
      <xdr:rowOff>103697</xdr:rowOff>
    </xdr:to>
    <xdr:sp macro="" textlink="">
      <xdr:nvSpPr>
        <xdr:cNvPr id="1036" name="AutoShape 12">
          <a:extLst>
            <a:ext uri="{FF2B5EF4-FFF2-40B4-BE49-F238E27FC236}">
              <a16:creationId xmlns:a16="http://schemas.microsoft.com/office/drawing/2014/main" id="{0EA24C63-6291-4BE6-9629-E3ED1F619312}"/>
            </a:ext>
          </a:extLst>
        </xdr:cNvPr>
        <xdr:cNvSpPr>
          <a:spLocks noChangeAspect="1" noChangeArrowheads="1"/>
        </xdr:cNvSpPr>
      </xdr:nvSpPr>
      <xdr:spPr bwMode="auto">
        <a:xfrm>
          <a:off x="670560" y="1228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44228;&#51208;%20&#49324;&#51652;%20&#51068;&#5122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
      <sheetName val="2월"/>
      <sheetName val="3월"/>
      <sheetName val="4월"/>
      <sheetName val="5월"/>
      <sheetName val="6월"/>
      <sheetName val="7월"/>
      <sheetName val="8월"/>
      <sheetName val="9월"/>
      <sheetName val="10월"/>
      <sheetName val="11월"/>
      <sheetName val="12월"/>
    </sheetNames>
    <sheetDataSet>
      <sheetData sheetId="0">
        <row r="5">
          <cell r="K5">
            <v>2021</v>
          </cell>
          <cell r="L5" t="str">
            <v>일요일</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6" Type="http://schemas.openxmlformats.org/officeDocument/2006/relationships/hyperlink" Target="https://upbit.com/exchange?code=CRIX.UPBIT.KRW-CBK" TargetMode="External"/><Relationship Id="rId21" Type="http://schemas.openxmlformats.org/officeDocument/2006/relationships/hyperlink" Target="https://upbit.com/exchange?code=CRIX.UPBIT.KRW-DOT" TargetMode="External"/><Relationship Id="rId42" Type="http://schemas.openxmlformats.org/officeDocument/2006/relationships/hyperlink" Target="https://upbit.com/exchange?code=CRIX.UPBIT.KRW-XLM" TargetMode="External"/><Relationship Id="rId47" Type="http://schemas.openxmlformats.org/officeDocument/2006/relationships/hyperlink" Target="https://upbit.com/exchange?code=CRIX.UPBIT.KRW-REP" TargetMode="External"/><Relationship Id="rId63" Type="http://schemas.openxmlformats.org/officeDocument/2006/relationships/hyperlink" Target="https://upbit.com/exchange?code=CRIX.UPBIT.KRW-NU" TargetMode="External"/><Relationship Id="rId68" Type="http://schemas.openxmlformats.org/officeDocument/2006/relationships/hyperlink" Target="https://upbit.com/exchange?code=CRIX.UPBIT.KRW-STRAX" TargetMode="External"/><Relationship Id="rId84" Type="http://schemas.openxmlformats.org/officeDocument/2006/relationships/hyperlink" Target="https://upbit.com/exchange?code=CRIX.UPBIT.KRW-KAVA" TargetMode="External"/><Relationship Id="rId89" Type="http://schemas.openxmlformats.org/officeDocument/2006/relationships/hyperlink" Target="https://upbit.com/exchange?code=CRIX.UPBIT.KRW-DAWN" TargetMode="External"/><Relationship Id="rId7" Type="http://schemas.openxmlformats.org/officeDocument/2006/relationships/hyperlink" Target="https://upbit.com/exchange?code=CRIX.UPBIT.KRW-LTC" TargetMode="External"/><Relationship Id="rId71" Type="http://schemas.openxmlformats.org/officeDocument/2006/relationships/hyperlink" Target="https://upbit.com/exchange?code=CRIX.UPBIT.KRW-MBL" TargetMode="External"/><Relationship Id="rId92" Type="http://schemas.openxmlformats.org/officeDocument/2006/relationships/hyperlink" Target="https://upbit.com/exchange?code=CRIX.UPBIT.KRW-ANKR" TargetMode="External"/><Relationship Id="rId2" Type="http://schemas.openxmlformats.org/officeDocument/2006/relationships/hyperlink" Target="https://upbit.com/exchange?code=CRIX.UPBIT.KRW-OMG" TargetMode="External"/><Relationship Id="rId16" Type="http://schemas.openxmlformats.org/officeDocument/2006/relationships/hyperlink" Target="https://upbit.com/exchange?code=CRIX.UPBIT.KRW-WAXP" TargetMode="External"/><Relationship Id="rId29" Type="http://schemas.openxmlformats.org/officeDocument/2006/relationships/hyperlink" Target="https://upbit.com/exchange?code=CRIX.UPBIT.KRW-THETA" TargetMode="External"/><Relationship Id="rId107" Type="http://schemas.openxmlformats.org/officeDocument/2006/relationships/hyperlink" Target="https://upbit.com/exchange?code=CRIX.UPBIT.KRW-CRO" TargetMode="External"/><Relationship Id="rId11" Type="http://schemas.openxmlformats.org/officeDocument/2006/relationships/hyperlink" Target="https://upbit.com/exchange?code=CRIX.UPBIT.KRW-NEO" TargetMode="External"/><Relationship Id="rId24" Type="http://schemas.openxmlformats.org/officeDocument/2006/relationships/hyperlink" Target="https://upbit.com/exchange?code=CRIX.UPBIT.KRW-BSV" TargetMode="External"/><Relationship Id="rId32" Type="http://schemas.openxmlformats.org/officeDocument/2006/relationships/hyperlink" Target="https://upbit.com/exchange?code=CRIX.UPBIT.KRW-SNT" TargetMode="External"/><Relationship Id="rId37" Type="http://schemas.openxmlformats.org/officeDocument/2006/relationships/hyperlink" Target="https://upbit.com/exchange?code=CRIX.UPBIT.KRW-ETC" TargetMode="External"/><Relationship Id="rId40" Type="http://schemas.openxmlformats.org/officeDocument/2006/relationships/hyperlink" Target="https://upbit.com/exchange?code=CRIX.UPBIT.KRW-SBD" TargetMode="External"/><Relationship Id="rId45" Type="http://schemas.openxmlformats.org/officeDocument/2006/relationships/hyperlink" Target="https://upbit.com/exchange?code=CRIX.UPBIT.KRW-STRK" TargetMode="External"/><Relationship Id="rId53" Type="http://schemas.openxmlformats.org/officeDocument/2006/relationships/hyperlink" Target="https://upbit.com/exchange?code=CRIX.UPBIT.KRW-HIVE" TargetMode="External"/><Relationship Id="rId58" Type="http://schemas.openxmlformats.org/officeDocument/2006/relationships/hyperlink" Target="https://upbit.com/exchange?code=CRIX.UPBIT.KRW-ATOM" TargetMode="External"/><Relationship Id="rId66" Type="http://schemas.openxmlformats.org/officeDocument/2006/relationships/hyperlink" Target="https://upbit.com/exchange?code=CRIX.UPBIT.KRW-ZIL" TargetMode="External"/><Relationship Id="rId74" Type="http://schemas.openxmlformats.org/officeDocument/2006/relationships/hyperlink" Target="https://upbit.com/exchange?code=CRIX.UPBIT.KRW-ARDR" TargetMode="External"/><Relationship Id="rId79" Type="http://schemas.openxmlformats.org/officeDocument/2006/relationships/hyperlink" Target="https://upbit.com/exchange?code=CRIX.UPBIT.KRW-ARK" TargetMode="External"/><Relationship Id="rId87" Type="http://schemas.openxmlformats.org/officeDocument/2006/relationships/hyperlink" Target="https://upbit.com/exchange?code=CRIX.UPBIT.KRW-XEM" TargetMode="External"/><Relationship Id="rId102" Type="http://schemas.openxmlformats.org/officeDocument/2006/relationships/hyperlink" Target="https://upbit.com/exchange?code=CRIX.UPBIT.KRW-PLA" TargetMode="External"/><Relationship Id="rId5" Type="http://schemas.openxmlformats.org/officeDocument/2006/relationships/hyperlink" Target="https://upbit.com/exchange?code=CRIX.UPBIT.KRW-XRP" TargetMode="External"/><Relationship Id="rId61" Type="http://schemas.openxmlformats.org/officeDocument/2006/relationships/hyperlink" Target="https://upbit.com/exchange?code=CRIX.UPBIT.KRW-IQ" TargetMode="External"/><Relationship Id="rId82" Type="http://schemas.openxmlformats.org/officeDocument/2006/relationships/hyperlink" Target="https://upbit.com/exchange?code=CRIX.UPBIT.KRW-STMX" TargetMode="External"/><Relationship Id="rId90" Type="http://schemas.openxmlformats.org/officeDocument/2006/relationships/hyperlink" Target="https://upbit.com/exchange?code=CRIX.UPBIT.KRW-ELF" TargetMode="External"/><Relationship Id="rId95" Type="http://schemas.openxmlformats.org/officeDocument/2006/relationships/hyperlink" Target="https://upbit.com/exchange?code=CRIX.UPBIT.KRW-FCT2" TargetMode="External"/><Relationship Id="rId19" Type="http://schemas.openxmlformats.org/officeDocument/2006/relationships/hyperlink" Target="https://upbit.com/exchange?code=CRIX.UPBIT.KRW-XTZ" TargetMode="External"/><Relationship Id="rId14" Type="http://schemas.openxmlformats.org/officeDocument/2006/relationships/hyperlink" Target="https://upbit.com/exchange?code=CRIX.UPBIT.KRW-HBAR" TargetMode="External"/><Relationship Id="rId22" Type="http://schemas.openxmlformats.org/officeDocument/2006/relationships/hyperlink" Target="https://upbit.com/exchange?code=CRIX.UPBIT.KRW-BTG" TargetMode="External"/><Relationship Id="rId27" Type="http://schemas.openxmlformats.org/officeDocument/2006/relationships/hyperlink" Target="https://upbit.com/exchange?code=CRIX.UPBIT.KRW-ONT" TargetMode="External"/><Relationship Id="rId30" Type="http://schemas.openxmlformats.org/officeDocument/2006/relationships/hyperlink" Target="https://upbit.com/exchange?code=CRIX.UPBIT.KRW-AAVE" TargetMode="External"/><Relationship Id="rId35" Type="http://schemas.openxmlformats.org/officeDocument/2006/relationships/hyperlink" Target="https://upbit.com/exchange?code=CRIX.UPBIT.KRW-QKC" TargetMode="External"/><Relationship Id="rId43" Type="http://schemas.openxmlformats.org/officeDocument/2006/relationships/hyperlink" Target="https://upbit.com/exchange?code=CRIX.UPBIT.KRW-GAS" TargetMode="External"/><Relationship Id="rId48" Type="http://schemas.openxmlformats.org/officeDocument/2006/relationships/hyperlink" Target="https://upbit.com/exchange?code=CRIX.UPBIT.KRW-JST" TargetMode="External"/><Relationship Id="rId56" Type="http://schemas.openxmlformats.org/officeDocument/2006/relationships/hyperlink" Target="https://upbit.com/exchange?code=CRIX.UPBIT.KRW-LSK" TargetMode="External"/><Relationship Id="rId64" Type="http://schemas.openxmlformats.org/officeDocument/2006/relationships/hyperlink" Target="https://upbit.com/exchange?code=CRIX.UPBIT.KRW-CHZ" TargetMode="External"/><Relationship Id="rId69" Type="http://schemas.openxmlformats.org/officeDocument/2006/relationships/hyperlink" Target="https://upbit.com/exchange?code=CRIX.UPBIT.KRW-AERGO" TargetMode="External"/><Relationship Id="rId77" Type="http://schemas.openxmlformats.org/officeDocument/2006/relationships/hyperlink" Target="https://upbit.com/exchange?code=CRIX.UPBIT.KRW-HUM" TargetMode="External"/><Relationship Id="rId100" Type="http://schemas.openxmlformats.org/officeDocument/2006/relationships/hyperlink" Target="https://upbit.com/exchange?code=CRIX.UPBIT.KRW-UPP" TargetMode="External"/><Relationship Id="rId105" Type="http://schemas.openxmlformats.org/officeDocument/2006/relationships/hyperlink" Target="https://upbit.com/exchange?code=CRIX.UPBIT.KRW-BORA" TargetMode="External"/><Relationship Id="rId8" Type="http://schemas.openxmlformats.org/officeDocument/2006/relationships/hyperlink" Target="https://upbit.com/exchange?code=CRIX.UPBIT.KRW-AXS" TargetMode="External"/><Relationship Id="rId51" Type="http://schemas.openxmlformats.org/officeDocument/2006/relationships/hyperlink" Target="https://upbit.com/exchange?code=CRIX.UPBIT.KRW-BTT" TargetMode="External"/><Relationship Id="rId72" Type="http://schemas.openxmlformats.org/officeDocument/2006/relationships/hyperlink" Target="https://upbit.com/exchange?code=CRIX.UPBIT.KRW-STEEM" TargetMode="External"/><Relationship Id="rId80" Type="http://schemas.openxmlformats.org/officeDocument/2006/relationships/hyperlink" Target="https://upbit.com/exchange?code=CRIX.UPBIT.KRW-STPT" TargetMode="External"/><Relationship Id="rId85" Type="http://schemas.openxmlformats.org/officeDocument/2006/relationships/hyperlink" Target="https://upbit.com/exchange?code=CRIX.UPBIT.KRW-MVL" TargetMode="External"/><Relationship Id="rId93" Type="http://schemas.openxmlformats.org/officeDocument/2006/relationships/hyperlink" Target="https://upbit.com/exchange?code=CRIX.UPBIT.KRW-MLK" TargetMode="External"/><Relationship Id="rId98" Type="http://schemas.openxmlformats.org/officeDocument/2006/relationships/hyperlink" Target="https://upbit.com/exchange?code=CRIX.UPBIT.KRW-ICX" TargetMode="External"/><Relationship Id="rId3" Type="http://schemas.openxmlformats.org/officeDocument/2006/relationships/hyperlink" Target="https://upbit.com/exchange?code=CRIX.UPBIT.KRW-STX" TargetMode="External"/><Relationship Id="rId12" Type="http://schemas.openxmlformats.org/officeDocument/2006/relationships/hyperlink" Target="https://upbit.com/exchange?code=CRIX.UPBIT.KRW-BCH" TargetMode="External"/><Relationship Id="rId17" Type="http://schemas.openxmlformats.org/officeDocument/2006/relationships/hyperlink" Target="https://upbit.com/exchange?code=CRIX.UPBIT.KRW-ETH" TargetMode="External"/><Relationship Id="rId25" Type="http://schemas.openxmlformats.org/officeDocument/2006/relationships/hyperlink" Target="https://upbit.com/exchange?code=CRIX.UPBIT.KRW-EOS" TargetMode="External"/><Relationship Id="rId33" Type="http://schemas.openxmlformats.org/officeDocument/2006/relationships/hyperlink" Target="https://upbit.com/exchange?code=CRIX.UPBIT.KRW-TRX" TargetMode="External"/><Relationship Id="rId38" Type="http://schemas.openxmlformats.org/officeDocument/2006/relationships/hyperlink" Target="https://upbit.com/exchange?code=CRIX.UPBIT.KRW-QTUM" TargetMode="External"/><Relationship Id="rId46" Type="http://schemas.openxmlformats.org/officeDocument/2006/relationships/hyperlink" Target="https://upbit.com/exchange?code=CRIX.UPBIT.KRW-POWR" TargetMode="External"/><Relationship Id="rId59" Type="http://schemas.openxmlformats.org/officeDocument/2006/relationships/hyperlink" Target="https://upbit.com/exchange?code=CRIX.UPBIT.KRW-GRS" TargetMode="External"/><Relationship Id="rId67" Type="http://schemas.openxmlformats.org/officeDocument/2006/relationships/hyperlink" Target="https://upbit.com/exchange?code=CRIX.UPBIT.KRW-TON" TargetMode="External"/><Relationship Id="rId103" Type="http://schemas.openxmlformats.org/officeDocument/2006/relationships/hyperlink" Target="https://upbit.com/exchange?code=CRIX.UPBIT.KRW-META" TargetMode="External"/><Relationship Id="rId108" Type="http://schemas.openxmlformats.org/officeDocument/2006/relationships/printerSettings" Target="../printerSettings/printerSettings7.bin"/><Relationship Id="rId20" Type="http://schemas.openxmlformats.org/officeDocument/2006/relationships/hyperlink" Target="https://upbit.com/exchange?code=CRIX.UPBIT.KRW-ENJ" TargetMode="External"/><Relationship Id="rId41" Type="http://schemas.openxmlformats.org/officeDocument/2006/relationships/hyperlink" Target="https://upbit.com/exchange?code=CRIX.UPBIT.KRW-IOST" TargetMode="External"/><Relationship Id="rId54" Type="http://schemas.openxmlformats.org/officeDocument/2006/relationships/hyperlink" Target="https://upbit.com/exchange?code=CRIX.UPBIT.KRW-IOTA" TargetMode="External"/><Relationship Id="rId62" Type="http://schemas.openxmlformats.org/officeDocument/2006/relationships/hyperlink" Target="https://upbit.com/exchange?code=CRIX.UPBIT.KRW-MATIC" TargetMode="External"/><Relationship Id="rId70" Type="http://schemas.openxmlformats.org/officeDocument/2006/relationships/hyperlink" Target="https://upbit.com/exchange?code=CRIX.UPBIT.KRW-SC" TargetMode="External"/><Relationship Id="rId75" Type="http://schemas.openxmlformats.org/officeDocument/2006/relationships/hyperlink" Target="https://upbit.com/exchange?code=CRIX.UPBIT.KRW-FLOW" TargetMode="External"/><Relationship Id="rId83" Type="http://schemas.openxmlformats.org/officeDocument/2006/relationships/hyperlink" Target="https://upbit.com/exchange?code=CRIX.UPBIT.KRW-ZRX" TargetMode="External"/><Relationship Id="rId88" Type="http://schemas.openxmlformats.org/officeDocument/2006/relationships/hyperlink" Target="https://upbit.com/exchange?code=CRIX.UPBIT.KRW-MED" TargetMode="External"/><Relationship Id="rId91" Type="http://schemas.openxmlformats.org/officeDocument/2006/relationships/hyperlink" Target="https://upbit.com/exchange?code=CRIX.UPBIT.KRW-GLM" TargetMode="External"/><Relationship Id="rId96" Type="http://schemas.openxmlformats.org/officeDocument/2006/relationships/hyperlink" Target="https://upbit.com/exchange?code=CRIX.UPBIT.KRW-MOC" TargetMode="External"/><Relationship Id="rId1" Type="http://schemas.openxmlformats.org/officeDocument/2006/relationships/hyperlink" Target="https://upbit.com/exchange?code=CRIX.UPBIT.KRW-VET" TargetMode="External"/><Relationship Id="rId6" Type="http://schemas.openxmlformats.org/officeDocument/2006/relationships/hyperlink" Target="https://upbit.com/exchange?code=CRIX.UPBIT.KRW-SOL" TargetMode="External"/><Relationship Id="rId15" Type="http://schemas.openxmlformats.org/officeDocument/2006/relationships/hyperlink" Target="https://upbit.com/exchange?code=CRIX.UPBIT.KRW-BTC" TargetMode="External"/><Relationship Id="rId23" Type="http://schemas.openxmlformats.org/officeDocument/2006/relationships/hyperlink" Target="https://upbit.com/exchange?code=CRIX.UPBIT.KRW-AHT" TargetMode="External"/><Relationship Id="rId28" Type="http://schemas.openxmlformats.org/officeDocument/2006/relationships/hyperlink" Target="https://upbit.com/exchange?code=CRIX.UPBIT.KRW-PUNDIX" TargetMode="External"/><Relationship Id="rId36" Type="http://schemas.openxmlformats.org/officeDocument/2006/relationships/hyperlink" Target="https://upbit.com/exchange?code=CRIX.UPBIT.KRW-SRM" TargetMode="External"/><Relationship Id="rId49" Type="http://schemas.openxmlformats.org/officeDocument/2006/relationships/hyperlink" Target="https://upbit.com/exchange?code=CRIX.UPBIT.KRW-TT" TargetMode="External"/><Relationship Id="rId57" Type="http://schemas.openxmlformats.org/officeDocument/2006/relationships/hyperlink" Target="https://upbit.com/exchange?code=CRIX.UPBIT.KRW-ONG" TargetMode="External"/><Relationship Id="rId106" Type="http://schemas.openxmlformats.org/officeDocument/2006/relationships/hyperlink" Target="https://upbit.com/exchange?code=CRIX.UPBIT.KRW-DKA" TargetMode="External"/><Relationship Id="rId10" Type="http://schemas.openxmlformats.org/officeDocument/2006/relationships/hyperlink" Target="https://upbit.com/exchange?code=CRIX.UPBIT.KRW-ADA" TargetMode="External"/><Relationship Id="rId31" Type="http://schemas.openxmlformats.org/officeDocument/2006/relationships/hyperlink" Target="https://upbit.com/exchange?code=CRIX.UPBIT.KRW-DOGE" TargetMode="External"/><Relationship Id="rId44" Type="http://schemas.openxmlformats.org/officeDocument/2006/relationships/hyperlink" Target="https://upbit.com/exchange?code=CRIX.UPBIT.KRW-CRE" TargetMode="External"/><Relationship Id="rId52" Type="http://schemas.openxmlformats.org/officeDocument/2006/relationships/hyperlink" Target="https://upbit.com/exchange?code=CRIX.UPBIT.KRW-1INCH" TargetMode="External"/><Relationship Id="rId60" Type="http://schemas.openxmlformats.org/officeDocument/2006/relationships/hyperlink" Target="https://upbit.com/exchange?code=CRIX.UPBIT.KRW-RFR" TargetMode="External"/><Relationship Id="rId65" Type="http://schemas.openxmlformats.org/officeDocument/2006/relationships/hyperlink" Target="https://upbit.com/exchange?code=CRIX.UPBIT.KRW-ORBS" TargetMode="External"/><Relationship Id="rId73" Type="http://schemas.openxmlformats.org/officeDocument/2006/relationships/hyperlink" Target="https://upbit.com/exchange?code=CRIX.UPBIT.KRW-AQT" TargetMode="External"/><Relationship Id="rId78" Type="http://schemas.openxmlformats.org/officeDocument/2006/relationships/hyperlink" Target="https://upbit.com/exchange?code=CRIX.UPBIT.KRW-WAVES" TargetMode="External"/><Relationship Id="rId81" Type="http://schemas.openxmlformats.org/officeDocument/2006/relationships/hyperlink" Target="https://upbit.com/exchange?code=CRIX.UPBIT.KRW-MTL" TargetMode="External"/><Relationship Id="rId86" Type="http://schemas.openxmlformats.org/officeDocument/2006/relationships/hyperlink" Target="https://upbit.com/exchange?code=CRIX.UPBIT.KRW-HUNT" TargetMode="External"/><Relationship Id="rId94" Type="http://schemas.openxmlformats.org/officeDocument/2006/relationships/hyperlink" Target="https://upbit.com/exchange?code=CRIX.UPBIT.KRW-SSX" TargetMode="External"/><Relationship Id="rId99" Type="http://schemas.openxmlformats.org/officeDocument/2006/relationships/hyperlink" Target="https://upbit.com/exchange?code=CRIX.UPBIT.KRW-MANA" TargetMode="External"/><Relationship Id="rId101" Type="http://schemas.openxmlformats.org/officeDocument/2006/relationships/hyperlink" Target="https://upbit.com/exchange?code=CRIX.UPBIT.KRW-STORJ" TargetMode="External"/><Relationship Id="rId4" Type="http://schemas.openxmlformats.org/officeDocument/2006/relationships/hyperlink" Target="https://upbit.com/exchange?code=CRIX.UPBIT.KRW-BAT" TargetMode="External"/><Relationship Id="rId9" Type="http://schemas.openxmlformats.org/officeDocument/2006/relationships/hyperlink" Target="https://upbit.com/exchange?code=CRIX.UPBIT.KRW-XEC" TargetMode="External"/><Relationship Id="rId13" Type="http://schemas.openxmlformats.org/officeDocument/2006/relationships/hyperlink" Target="https://upbit.com/exchange?code=CRIX.UPBIT.KRW-LINK" TargetMode="External"/><Relationship Id="rId18" Type="http://schemas.openxmlformats.org/officeDocument/2006/relationships/hyperlink" Target="https://upbit.com/exchange?code=CRIX.UPBIT.KRW-TFUEL" TargetMode="External"/><Relationship Id="rId39" Type="http://schemas.openxmlformats.org/officeDocument/2006/relationships/hyperlink" Target="https://upbit.com/exchange?code=CRIX.UPBIT.KRW-SXP" TargetMode="External"/><Relationship Id="rId34" Type="http://schemas.openxmlformats.org/officeDocument/2006/relationships/hyperlink" Target="https://upbit.com/exchange?code=CRIX.UPBIT.KRW-MFT" TargetMode="External"/><Relationship Id="rId50" Type="http://schemas.openxmlformats.org/officeDocument/2006/relationships/hyperlink" Target="https://upbit.com/exchange?code=CRIX.UPBIT.KRW-LOOM" TargetMode="External"/><Relationship Id="rId55" Type="http://schemas.openxmlformats.org/officeDocument/2006/relationships/hyperlink" Target="https://upbit.com/exchange?code=CRIX.UPBIT.KRW-CVC" TargetMode="External"/><Relationship Id="rId76" Type="http://schemas.openxmlformats.org/officeDocument/2006/relationships/hyperlink" Target="https://upbit.com/exchange?code=CRIX.UPBIT.KRW-POLY" TargetMode="External"/><Relationship Id="rId97" Type="http://schemas.openxmlformats.org/officeDocument/2006/relationships/hyperlink" Target="https://upbit.com/exchange?code=CRIX.UPBIT.KRW-KNC" TargetMode="External"/><Relationship Id="rId104" Type="http://schemas.openxmlformats.org/officeDocument/2006/relationships/hyperlink" Target="https://upbit.com/exchange?code=CRIX.UPBIT.KRW-SAN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8965-896C-447B-9D75-2BFDFBC10B79}">
  <dimension ref="A2:G31"/>
  <sheetViews>
    <sheetView topLeftCell="A16" workbookViewId="0">
      <selection activeCell="A32" sqref="A32"/>
    </sheetView>
  </sheetViews>
  <sheetFormatPr defaultRowHeight="17.399999999999999"/>
  <cols>
    <col min="2" max="2" width="10.8984375" bestFit="1" customWidth="1"/>
    <col min="3" max="4" width="10.8984375" customWidth="1"/>
    <col min="5" max="5" width="10.69921875" bestFit="1" customWidth="1"/>
    <col min="6" max="6" width="8.3984375" bestFit="1" customWidth="1"/>
    <col min="7" max="7" width="98.296875" customWidth="1"/>
  </cols>
  <sheetData>
    <row r="2" spans="1:7">
      <c r="A2" s="79" t="s">
        <v>318</v>
      </c>
      <c r="B2" s="79"/>
      <c r="C2" s="79"/>
      <c r="D2" s="79"/>
      <c r="E2" s="79"/>
      <c r="F2" s="79"/>
      <c r="G2" s="79"/>
    </row>
    <row r="3" spans="1:7">
      <c r="A3" s="4" t="s">
        <v>4</v>
      </c>
      <c r="B3" s="4" t="s">
        <v>0</v>
      </c>
      <c r="C3" s="4" t="s">
        <v>238</v>
      </c>
      <c r="D3" s="4" t="s">
        <v>239</v>
      </c>
      <c r="E3" s="4" t="s">
        <v>1</v>
      </c>
      <c r="F3" s="4" t="s">
        <v>2</v>
      </c>
      <c r="G3" s="4" t="s">
        <v>15</v>
      </c>
    </row>
    <row r="4" spans="1:7">
      <c r="A4" t="s">
        <v>25</v>
      </c>
      <c r="B4" s="1">
        <v>44488</v>
      </c>
      <c r="C4" s="12">
        <v>1034228</v>
      </c>
      <c r="D4" s="12">
        <v>1098654</v>
      </c>
      <c r="E4" s="12">
        <f t="shared" ref="E4:E9" si="0">D4-C4</f>
        <v>64426</v>
      </c>
      <c r="F4" s="26">
        <f t="shared" ref="F4:F9" si="1">(E4/C4) * 100</f>
        <v>6.2293807555007215</v>
      </c>
      <c r="G4" t="s">
        <v>319</v>
      </c>
    </row>
    <row r="5" spans="1:7" ht="34.799999999999997">
      <c r="A5" t="s">
        <v>317</v>
      </c>
      <c r="B5" s="1">
        <v>44489</v>
      </c>
      <c r="C5" s="12">
        <v>1098654</v>
      </c>
      <c r="D5" s="12">
        <v>1101003</v>
      </c>
      <c r="E5" s="12">
        <f t="shared" si="0"/>
        <v>2349</v>
      </c>
      <c r="F5" s="26">
        <f t="shared" si="1"/>
        <v>0.21380707665925761</v>
      </c>
      <c r="G5" s="8" t="s">
        <v>321</v>
      </c>
    </row>
    <row r="6" spans="1:7" ht="52.2">
      <c r="A6" t="s">
        <v>320</v>
      </c>
      <c r="B6" s="1">
        <v>44490</v>
      </c>
      <c r="C6" s="2">
        <v>1101003</v>
      </c>
      <c r="D6" s="12">
        <v>1094053</v>
      </c>
      <c r="E6" s="12">
        <f t="shared" si="0"/>
        <v>-6950</v>
      </c>
      <c r="F6" s="6">
        <f t="shared" si="1"/>
        <v>-0.63124260333532245</v>
      </c>
      <c r="G6" s="8" t="s">
        <v>380</v>
      </c>
    </row>
    <row r="7" spans="1:7" ht="52.2">
      <c r="A7" t="s">
        <v>322</v>
      </c>
      <c r="B7" s="1">
        <v>44491</v>
      </c>
      <c r="C7" s="12">
        <v>1094053</v>
      </c>
      <c r="D7" s="12">
        <v>1094752</v>
      </c>
      <c r="E7" s="12">
        <f t="shared" si="0"/>
        <v>699</v>
      </c>
      <c r="F7" s="38">
        <f t="shared" si="1"/>
        <v>6.3890871831620594E-2</v>
      </c>
      <c r="G7" s="8" t="s">
        <v>382</v>
      </c>
    </row>
    <row r="8" spans="1:7" ht="69.599999999999994">
      <c r="A8" t="s">
        <v>381</v>
      </c>
      <c r="B8" s="1">
        <v>44492</v>
      </c>
      <c r="C8" s="12">
        <v>1094752</v>
      </c>
      <c r="D8" s="12">
        <v>1083540</v>
      </c>
      <c r="E8" s="12">
        <f>D8-C8</f>
        <v>-11212</v>
      </c>
      <c r="F8" s="6">
        <f t="shared" si="1"/>
        <v>-1.0241588962614365</v>
      </c>
      <c r="G8" s="8" t="s">
        <v>384</v>
      </c>
    </row>
    <row r="9" spans="1:7">
      <c r="A9" t="s">
        <v>383</v>
      </c>
      <c r="B9" s="1">
        <v>44493</v>
      </c>
      <c r="C9" s="12">
        <v>1083540</v>
      </c>
      <c r="D9" s="12">
        <v>1100312</v>
      </c>
      <c r="E9" s="12">
        <f t="shared" si="0"/>
        <v>16772</v>
      </c>
      <c r="F9" s="38">
        <f t="shared" si="1"/>
        <v>1.5478893257286301</v>
      </c>
      <c r="G9" s="8" t="s">
        <v>447</v>
      </c>
    </row>
    <row r="10" spans="1:7">
      <c r="A10" t="s">
        <v>684</v>
      </c>
      <c r="B10" s="1">
        <v>44494</v>
      </c>
      <c r="C10" s="12">
        <v>1100312</v>
      </c>
      <c r="D10" s="12">
        <v>1114211</v>
      </c>
      <c r="E10" s="12">
        <f t="shared" ref="E10" si="2">D10-C10</f>
        <v>13899</v>
      </c>
      <c r="F10" s="38">
        <f t="shared" ref="F10" si="3">(E10/C10) * 100</f>
        <v>1.2631871687303238</v>
      </c>
      <c r="G10" s="8" t="s">
        <v>460</v>
      </c>
    </row>
    <row r="11" spans="1:7" ht="34.799999999999997">
      <c r="A11" t="s">
        <v>685</v>
      </c>
      <c r="B11" s="1">
        <v>44495</v>
      </c>
      <c r="C11" s="12">
        <v>1114211</v>
      </c>
      <c r="D11" s="12">
        <v>1998617</v>
      </c>
      <c r="E11" s="12">
        <f>(D11-C11)-1000000</f>
        <v>-115594</v>
      </c>
      <c r="F11" s="46">
        <f>(E11/C11) * 100</f>
        <v>-10.374516137428188</v>
      </c>
      <c r="G11" s="8" t="s">
        <v>464</v>
      </c>
    </row>
    <row r="12" spans="1:7">
      <c r="A12" t="s">
        <v>462</v>
      </c>
      <c r="B12" s="1">
        <v>44496</v>
      </c>
      <c r="C12" s="12">
        <v>1998617</v>
      </c>
      <c r="D12" s="12">
        <v>1977208</v>
      </c>
      <c r="E12" s="12">
        <f t="shared" ref="E12:E18" si="4">D12-C12</f>
        <v>-21409</v>
      </c>
      <c r="F12" s="46">
        <f t="shared" ref="F12" si="5">(E12/C12) * 100</f>
        <v>-1.0711907283886808</v>
      </c>
      <c r="G12" s="8" t="s">
        <v>465</v>
      </c>
    </row>
    <row r="13" spans="1:7">
      <c r="A13" t="s">
        <v>681</v>
      </c>
      <c r="B13" s="1">
        <v>44497</v>
      </c>
      <c r="C13" s="12">
        <v>1977208</v>
      </c>
      <c r="D13" s="12">
        <v>2132930</v>
      </c>
      <c r="E13" s="12">
        <f t="shared" si="4"/>
        <v>155722</v>
      </c>
      <c r="F13" s="38">
        <f t="shared" ref="F13:F14" si="6">(E13/C13) * 100</f>
        <v>7.8758532233331042</v>
      </c>
      <c r="G13" s="8" t="s">
        <v>476</v>
      </c>
    </row>
    <row r="14" spans="1:7">
      <c r="A14" t="s">
        <v>322</v>
      </c>
      <c r="B14" s="1">
        <v>44498</v>
      </c>
      <c r="C14" s="12">
        <v>2132930</v>
      </c>
      <c r="D14" s="12">
        <v>2015938</v>
      </c>
      <c r="E14" s="12">
        <f t="shared" si="4"/>
        <v>-116992</v>
      </c>
      <c r="F14" s="46">
        <f t="shared" si="6"/>
        <v>-5.4850370148106125</v>
      </c>
      <c r="G14" s="8" t="s">
        <v>477</v>
      </c>
    </row>
    <row r="15" spans="1:7">
      <c r="A15" t="s">
        <v>682</v>
      </c>
      <c r="B15" s="1">
        <v>44499</v>
      </c>
      <c r="C15" s="12">
        <v>2015938</v>
      </c>
      <c r="D15" s="12">
        <v>2102400</v>
      </c>
      <c r="E15" s="12">
        <f t="shared" si="4"/>
        <v>86462</v>
      </c>
      <c r="F15" s="38">
        <f t="shared" ref="F15" si="7">(E15/C15) * 100</f>
        <v>4.2889215838979169</v>
      </c>
      <c r="G15" t="s">
        <v>478</v>
      </c>
    </row>
    <row r="16" spans="1:7">
      <c r="A16" t="s">
        <v>683</v>
      </c>
      <c r="B16" s="1">
        <v>44500</v>
      </c>
      <c r="C16" s="12">
        <v>2102400</v>
      </c>
      <c r="D16" s="12">
        <v>2148392</v>
      </c>
      <c r="E16" s="12">
        <f t="shared" si="4"/>
        <v>45992</v>
      </c>
      <c r="F16" s="38">
        <f t="shared" ref="F16" si="8">(E16/C16) * 100</f>
        <v>2.1875951293759512</v>
      </c>
      <c r="G16" s="8" t="s">
        <v>479</v>
      </c>
    </row>
    <row r="17" spans="1:7">
      <c r="A17" t="s">
        <v>445</v>
      </c>
      <c r="B17" s="1">
        <v>44501</v>
      </c>
      <c r="C17" s="12">
        <v>2148392</v>
      </c>
      <c r="D17" s="12">
        <v>2194517</v>
      </c>
      <c r="E17" s="12">
        <f t="shared" si="4"/>
        <v>46125</v>
      </c>
      <c r="F17" s="38">
        <f t="shared" ref="F17:F18" si="9">(E17/C17) * 100</f>
        <v>2.1469545595031074</v>
      </c>
      <c r="G17" s="8" t="s">
        <v>559</v>
      </c>
    </row>
    <row r="18" spans="1:7">
      <c r="A18" t="s">
        <v>446</v>
      </c>
      <c r="B18" s="1">
        <v>44502</v>
      </c>
      <c r="C18" s="12">
        <v>2194517</v>
      </c>
      <c r="D18" s="12">
        <v>2195496</v>
      </c>
      <c r="E18" s="12">
        <f t="shared" si="4"/>
        <v>979</v>
      </c>
      <c r="F18" s="38">
        <f t="shared" si="9"/>
        <v>4.4611183235308723E-2</v>
      </c>
      <c r="G18" s="8" t="s">
        <v>563</v>
      </c>
    </row>
    <row r="19" spans="1:7">
      <c r="A19" t="s">
        <v>462</v>
      </c>
      <c r="B19" s="1">
        <v>44503</v>
      </c>
      <c r="C19" s="12">
        <v>2195496</v>
      </c>
      <c r="D19" s="12">
        <v>2184624</v>
      </c>
      <c r="E19" s="12">
        <f t="shared" ref="E19" si="10">D19-C19</f>
        <v>-10872</v>
      </c>
      <c r="F19" s="46">
        <f t="shared" ref="F19" si="11">(E19/C19) * 100</f>
        <v>-0.49519561866657918</v>
      </c>
      <c r="G19" s="8" t="s">
        <v>567</v>
      </c>
    </row>
    <row r="20" spans="1:7">
      <c r="A20" t="s">
        <v>320</v>
      </c>
      <c r="B20" s="1">
        <v>44504</v>
      </c>
      <c r="C20" s="12">
        <v>2184624</v>
      </c>
      <c r="D20" s="12">
        <v>2169101</v>
      </c>
      <c r="E20" s="12">
        <f t="shared" ref="E20" si="12">D20-C20</f>
        <v>-15523</v>
      </c>
      <c r="F20" s="46">
        <f t="shared" ref="F20" si="13">(E20/C20) * 100</f>
        <v>-0.71055705695808524</v>
      </c>
      <c r="G20" s="8" t="s">
        <v>567</v>
      </c>
    </row>
    <row r="21" spans="1:7">
      <c r="A21" t="s">
        <v>680</v>
      </c>
      <c r="B21" s="1">
        <v>44505</v>
      </c>
      <c r="C21" s="12">
        <v>2169101</v>
      </c>
      <c r="D21" s="12">
        <v>2159483</v>
      </c>
      <c r="E21" s="12">
        <f t="shared" ref="E21" si="14">D21-C21</f>
        <v>-9618</v>
      </c>
      <c r="F21" s="46">
        <f>(E21/C21) * 100</f>
        <v>-0.44340950467497825</v>
      </c>
    </row>
    <row r="22" spans="1:7">
      <c r="A22" t="s">
        <v>381</v>
      </c>
      <c r="B22" s="1">
        <v>44506</v>
      </c>
      <c r="C22" s="12">
        <v>2159483</v>
      </c>
      <c r="D22" s="12">
        <v>2155209</v>
      </c>
      <c r="E22" s="12">
        <f t="shared" ref="E22" si="15">D22-C22</f>
        <v>-4274</v>
      </c>
      <c r="F22" s="46">
        <f t="shared" ref="F22" si="16">(E22/C22) * 100</f>
        <v>-0.19791774234851583</v>
      </c>
    </row>
    <row r="23" spans="1:7">
      <c r="A23" t="s">
        <v>383</v>
      </c>
      <c r="B23" s="1">
        <v>44507</v>
      </c>
      <c r="C23" s="12">
        <v>2155209</v>
      </c>
      <c r="D23" s="12">
        <v>2195022</v>
      </c>
      <c r="E23" s="12">
        <f t="shared" ref="E23" si="17">D23-C23</f>
        <v>39813</v>
      </c>
      <c r="F23" s="38">
        <f t="shared" ref="F23" si="18">(E23/C23) * 100</f>
        <v>1.8472918403737177</v>
      </c>
    </row>
    <row r="24" spans="1:7">
      <c r="A24" t="s">
        <v>445</v>
      </c>
      <c r="B24" s="1">
        <v>44508</v>
      </c>
      <c r="C24" s="12">
        <f>D23-600000</f>
        <v>1595022</v>
      </c>
      <c r="D24" s="12">
        <v>1629749</v>
      </c>
      <c r="E24" s="12">
        <f t="shared" ref="E24" si="19">D24-C24</f>
        <v>34727</v>
      </c>
      <c r="F24" s="38">
        <f t="shared" ref="F24" si="20">(E24/C24) * 100</f>
        <v>2.1772113488089819</v>
      </c>
      <c r="G24" t="s">
        <v>782</v>
      </c>
    </row>
    <row r="25" spans="1:7">
      <c r="A25" t="s">
        <v>446</v>
      </c>
      <c r="B25" s="1">
        <v>44509</v>
      </c>
      <c r="C25" s="12">
        <v>1629749</v>
      </c>
      <c r="D25" s="12">
        <v>1623470</v>
      </c>
      <c r="E25" s="12">
        <f t="shared" ref="E25:E27" si="21">D25-C25</f>
        <v>-6279</v>
      </c>
      <c r="F25" s="46">
        <f t="shared" ref="F25:F27" si="22">(E25/C25) * 100</f>
        <v>-0.38527405140300747</v>
      </c>
      <c r="G25" t="s">
        <v>781</v>
      </c>
    </row>
    <row r="26" spans="1:7">
      <c r="A26" t="s">
        <v>462</v>
      </c>
      <c r="B26" s="1">
        <v>44510</v>
      </c>
      <c r="C26" s="12">
        <f>1623470+40000</f>
        <v>1663470</v>
      </c>
      <c r="D26" s="12">
        <v>1587895</v>
      </c>
      <c r="E26" s="12">
        <f t="shared" si="21"/>
        <v>-75575</v>
      </c>
      <c r="F26" s="46">
        <f t="shared" si="22"/>
        <v>-4.543213884229953</v>
      </c>
      <c r="G26" t="s">
        <v>783</v>
      </c>
    </row>
    <row r="27" spans="1:7">
      <c r="A27" t="s">
        <v>320</v>
      </c>
      <c r="B27" s="1">
        <v>44511</v>
      </c>
      <c r="C27" s="12">
        <v>1587895</v>
      </c>
      <c r="D27" s="12">
        <v>1621045</v>
      </c>
      <c r="E27" s="12">
        <f t="shared" si="21"/>
        <v>33150</v>
      </c>
      <c r="F27" s="38">
        <f t="shared" si="22"/>
        <v>2.0876695247481729</v>
      </c>
      <c r="G27" t="s">
        <v>784</v>
      </c>
    </row>
    <row r="28" spans="1:7">
      <c r="A28" t="s">
        <v>684</v>
      </c>
      <c r="B28" s="1">
        <v>44515</v>
      </c>
      <c r="C28" s="12">
        <v>1621045</v>
      </c>
      <c r="D28" s="12">
        <v>1452252</v>
      </c>
      <c r="E28" s="12">
        <f>D28-C28+123234</f>
        <v>-45559</v>
      </c>
      <c r="F28" s="46">
        <f t="shared" ref="F28:F30" si="23">(E28/C28) * 100</f>
        <v>-2.8104710233213757</v>
      </c>
      <c r="G28" t="s">
        <v>785</v>
      </c>
    </row>
    <row r="29" spans="1:7">
      <c r="A29" t="s">
        <v>446</v>
      </c>
      <c r="B29" s="1">
        <v>44516</v>
      </c>
      <c r="C29" s="12">
        <v>1452252</v>
      </c>
      <c r="D29" s="12">
        <v>1438431</v>
      </c>
      <c r="E29" s="12">
        <f t="shared" ref="E29" si="24">D29-C29</f>
        <v>-13821</v>
      </c>
      <c r="F29" s="46">
        <f t="shared" si="23"/>
        <v>-0.95169433404119952</v>
      </c>
      <c r="G29" s="12" t="s">
        <v>786</v>
      </c>
    </row>
    <row r="30" spans="1:7">
      <c r="A30" t="s">
        <v>462</v>
      </c>
      <c r="B30" s="1">
        <v>44517</v>
      </c>
      <c r="C30" s="12">
        <v>1438431</v>
      </c>
      <c r="D30" s="12">
        <v>1351800</v>
      </c>
      <c r="E30" s="12">
        <f>D30-C30+124950</f>
        <v>38319</v>
      </c>
      <c r="F30" s="38">
        <f t="shared" si="23"/>
        <v>2.6639442559288558</v>
      </c>
      <c r="G30" s="12" t="s">
        <v>787</v>
      </c>
    </row>
    <row r="31" spans="1:7">
      <c r="A31" t="s">
        <v>320</v>
      </c>
      <c r="B31" s="1">
        <v>44518</v>
      </c>
      <c r="C31" s="12">
        <v>1351800</v>
      </c>
      <c r="G31" t="s">
        <v>788</v>
      </c>
    </row>
  </sheetData>
  <mergeCells count="1">
    <mergeCell ref="A2:G2"/>
  </mergeCells>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E57E-2A22-4EFA-811A-092418A12DF4}">
  <dimension ref="B5:E15"/>
  <sheetViews>
    <sheetView workbookViewId="0">
      <selection activeCell="C10" sqref="C9:C10"/>
    </sheetView>
  </sheetViews>
  <sheetFormatPr defaultRowHeight="17.399999999999999"/>
  <cols>
    <col min="5" max="5" width="11.59765625" bestFit="1" customWidth="1"/>
  </cols>
  <sheetData>
    <row r="5" spans="2:5">
      <c r="B5" s="82" t="s">
        <v>123</v>
      </c>
      <c r="C5" s="82"/>
      <c r="D5" s="85" t="s">
        <v>124</v>
      </c>
      <c r="E5" s="85" t="s">
        <v>127</v>
      </c>
    </row>
    <row r="6" spans="2:5">
      <c r="B6" s="11" t="s">
        <v>125</v>
      </c>
      <c r="C6" s="11" t="s">
        <v>126</v>
      </c>
      <c r="D6" s="86"/>
      <c r="E6" s="86"/>
    </row>
    <row r="7" spans="2:5">
      <c r="B7" s="87" t="s">
        <v>128</v>
      </c>
      <c r="C7" s="11" t="s">
        <v>128</v>
      </c>
      <c r="D7" s="11" t="s">
        <v>129</v>
      </c>
      <c r="E7" s="11" t="s">
        <v>133</v>
      </c>
    </row>
    <row r="8" spans="2:5">
      <c r="B8" s="88"/>
      <c r="C8" s="11" t="s">
        <v>129</v>
      </c>
      <c r="D8" s="11" t="s">
        <v>128</v>
      </c>
      <c r="E8" s="11" t="s">
        <v>134</v>
      </c>
    </row>
    <row r="9" spans="2:5">
      <c r="B9" s="89"/>
      <c r="C9" s="11" t="s">
        <v>130</v>
      </c>
      <c r="D9" s="11" t="s">
        <v>131</v>
      </c>
      <c r="E9" s="11" t="s">
        <v>131</v>
      </c>
    </row>
    <row r="10" spans="2:5">
      <c r="B10" s="87" t="s">
        <v>129</v>
      </c>
      <c r="C10" s="11" t="s">
        <v>128</v>
      </c>
      <c r="D10" s="11" t="s">
        <v>130</v>
      </c>
      <c r="E10" s="11" t="s">
        <v>135</v>
      </c>
    </row>
    <row r="11" spans="2:5">
      <c r="B11" s="88"/>
      <c r="C11" s="11" t="s">
        <v>129</v>
      </c>
      <c r="D11" s="11" t="s">
        <v>129</v>
      </c>
      <c r="E11" s="11" t="s">
        <v>136</v>
      </c>
    </row>
    <row r="12" spans="2:5">
      <c r="B12" s="89"/>
      <c r="C12" s="11" t="s">
        <v>130</v>
      </c>
      <c r="D12" s="11" t="s">
        <v>128</v>
      </c>
      <c r="E12" s="11" t="s">
        <v>134</v>
      </c>
    </row>
    <row r="13" spans="2:5">
      <c r="B13" s="87" t="s">
        <v>130</v>
      </c>
      <c r="C13" s="11" t="s">
        <v>128</v>
      </c>
      <c r="D13" s="11" t="s">
        <v>132</v>
      </c>
      <c r="E13" s="11" t="s">
        <v>132</v>
      </c>
    </row>
    <row r="14" spans="2:5">
      <c r="B14" s="88"/>
      <c r="C14" s="11" t="s">
        <v>129</v>
      </c>
      <c r="D14" s="11" t="s">
        <v>130</v>
      </c>
      <c r="E14" s="11" t="s">
        <v>135</v>
      </c>
    </row>
    <row r="15" spans="2:5">
      <c r="B15" s="89"/>
      <c r="C15" s="11" t="s">
        <v>130</v>
      </c>
      <c r="D15" s="11" t="s">
        <v>137</v>
      </c>
      <c r="E15" s="11" t="s">
        <v>137</v>
      </c>
    </row>
  </sheetData>
  <mergeCells count="6">
    <mergeCell ref="E5:E6"/>
    <mergeCell ref="B5:C5"/>
    <mergeCell ref="B7:B9"/>
    <mergeCell ref="B13:B15"/>
    <mergeCell ref="B10:B12"/>
    <mergeCell ref="D5:D6"/>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34F0-91E8-4942-8E31-3544A497E250}">
  <dimension ref="A2:H61"/>
  <sheetViews>
    <sheetView topLeftCell="A46" workbookViewId="0">
      <selection activeCell="D61" sqref="D61"/>
    </sheetView>
  </sheetViews>
  <sheetFormatPr defaultRowHeight="17.399999999999999"/>
  <cols>
    <col min="2" max="2" width="10.8984375" bestFit="1" customWidth="1"/>
    <col min="3" max="4" width="10.8984375" customWidth="1"/>
    <col min="5" max="5" width="10.69921875" bestFit="1" customWidth="1"/>
    <col min="6" max="6" width="6.796875" bestFit="1" customWidth="1"/>
    <col min="7" max="7" width="10.69921875" bestFit="1" customWidth="1"/>
    <col min="8" max="8" width="98.296875" customWidth="1"/>
  </cols>
  <sheetData>
    <row r="2" spans="1:8">
      <c r="A2" s="79" t="s">
        <v>240</v>
      </c>
      <c r="B2" s="79"/>
      <c r="C2" s="79"/>
      <c r="D2" s="79"/>
      <c r="E2" s="79"/>
      <c r="F2" s="79"/>
      <c r="G2" s="79"/>
      <c r="H2" s="79"/>
    </row>
    <row r="3" spans="1:8">
      <c r="A3" s="4" t="s">
        <v>4</v>
      </c>
      <c r="B3" s="4" t="s">
        <v>0</v>
      </c>
      <c r="C3" s="4" t="s">
        <v>238</v>
      </c>
      <c r="D3" s="4" t="s">
        <v>239</v>
      </c>
      <c r="E3" s="4" t="s">
        <v>1</v>
      </c>
      <c r="F3" s="4" t="s">
        <v>2</v>
      </c>
      <c r="G3" s="4" t="s">
        <v>3</v>
      </c>
      <c r="H3" s="4" t="s">
        <v>15</v>
      </c>
    </row>
    <row r="4" spans="1:8">
      <c r="A4" s="4" t="s">
        <v>6</v>
      </c>
      <c r="B4" s="1">
        <v>44432</v>
      </c>
      <c r="C4" s="2">
        <v>1687049</v>
      </c>
      <c r="D4" s="2">
        <v>1415405</v>
      </c>
      <c r="E4" s="3">
        <f>D4-C4</f>
        <v>-271644</v>
      </c>
      <c r="F4" s="6">
        <f>((D4/C4)-1) * 100</f>
        <v>-16.101725557467507</v>
      </c>
      <c r="G4">
        <v>0</v>
      </c>
      <c r="H4" s="9" t="s">
        <v>25</v>
      </c>
    </row>
    <row r="5" spans="1:8">
      <c r="A5" s="4" t="s">
        <v>8</v>
      </c>
      <c r="B5" s="1">
        <v>44433</v>
      </c>
      <c r="C5" s="2">
        <v>1415405</v>
      </c>
      <c r="D5" s="2">
        <v>2518321</v>
      </c>
      <c r="E5" s="3">
        <f t="shared" ref="E5:E58" si="0">D5-C5</f>
        <v>1102916</v>
      </c>
      <c r="F5" s="26">
        <f>(((D5-G5)/C5)-1) * 100</f>
        <v>7.2711344102924569</v>
      </c>
      <c r="G5" s="2">
        <v>1000000</v>
      </c>
    </row>
    <row r="6" spans="1:8">
      <c r="A6" s="4" t="s">
        <v>10</v>
      </c>
      <c r="B6" s="1">
        <v>44434</v>
      </c>
      <c r="C6" s="2">
        <v>2518321</v>
      </c>
      <c r="D6" s="2">
        <v>2442225</v>
      </c>
      <c r="E6" s="3">
        <f t="shared" si="0"/>
        <v>-76096</v>
      </c>
      <c r="F6" s="6">
        <f t="shared" ref="F6:F58" si="1">(((D6-G6)/C6)-1) * 100</f>
        <v>-3.0216958044665509</v>
      </c>
      <c r="G6">
        <v>0</v>
      </c>
      <c r="H6" t="s">
        <v>16</v>
      </c>
    </row>
    <row r="7" spans="1:8">
      <c r="A7" s="4" t="s">
        <v>11</v>
      </c>
      <c r="B7" s="1">
        <v>44435</v>
      </c>
      <c r="C7" s="2">
        <v>2442225</v>
      </c>
      <c r="D7" s="2">
        <v>2544473</v>
      </c>
      <c r="E7" s="3">
        <f t="shared" si="0"/>
        <v>102248</v>
      </c>
      <c r="F7" s="26">
        <f t="shared" si="1"/>
        <v>4.1866740369949529</v>
      </c>
      <c r="G7">
        <v>0</v>
      </c>
    </row>
    <row r="8" spans="1:8">
      <c r="A8" s="4" t="s">
        <v>12</v>
      </c>
      <c r="B8" s="1">
        <v>44436</v>
      </c>
      <c r="C8" s="2">
        <v>2544473</v>
      </c>
      <c r="D8" s="2">
        <v>2579126</v>
      </c>
      <c r="E8" s="3">
        <f t="shared" si="0"/>
        <v>34653</v>
      </c>
      <c r="F8" s="26">
        <f t="shared" si="1"/>
        <v>1.3618930128163953</v>
      </c>
      <c r="G8">
        <v>0</v>
      </c>
    </row>
    <row r="9" spans="1:8">
      <c r="A9" s="4" t="s">
        <v>13</v>
      </c>
      <c r="B9" s="1">
        <v>44437</v>
      </c>
      <c r="C9" s="2">
        <v>2579126</v>
      </c>
      <c r="D9" s="2">
        <v>2558968</v>
      </c>
      <c r="E9" s="3">
        <f t="shared" si="0"/>
        <v>-20158</v>
      </c>
      <c r="F9" s="6">
        <f t="shared" si="1"/>
        <v>-0.78158259813595476</v>
      </c>
      <c r="G9">
        <v>0</v>
      </c>
    </row>
    <row r="10" spans="1:8">
      <c r="A10" s="7" t="s">
        <v>14</v>
      </c>
      <c r="B10" s="1">
        <v>44438</v>
      </c>
      <c r="C10" s="2">
        <v>2558968</v>
      </c>
      <c r="D10" s="2">
        <v>2495420</v>
      </c>
      <c r="E10" s="3">
        <f t="shared" si="0"/>
        <v>-63548</v>
      </c>
      <c r="F10" s="6">
        <f t="shared" si="1"/>
        <v>-2.4833448483920106</v>
      </c>
      <c r="G10">
        <v>0</v>
      </c>
    </row>
    <row r="11" spans="1:8">
      <c r="A11" s="7" t="s">
        <v>5</v>
      </c>
      <c r="B11" s="1">
        <v>44439</v>
      </c>
      <c r="C11" s="2">
        <v>2495420</v>
      </c>
      <c r="D11" s="2">
        <v>3417038</v>
      </c>
      <c r="E11" s="3">
        <f t="shared" si="0"/>
        <v>921618</v>
      </c>
      <c r="F11" s="6">
        <f t="shared" si="1"/>
        <v>-3.1410343749749492</v>
      </c>
      <c r="G11" s="2">
        <v>1000000</v>
      </c>
      <c r="H11" s="9" t="s">
        <v>25</v>
      </c>
    </row>
    <row r="12" spans="1:8">
      <c r="A12" s="7" t="s">
        <v>7</v>
      </c>
      <c r="B12" s="1">
        <v>44440</v>
      </c>
      <c r="C12" s="2">
        <v>3417038</v>
      </c>
      <c r="D12" s="2">
        <v>3543423</v>
      </c>
      <c r="E12" s="3">
        <f t="shared" si="0"/>
        <v>126385</v>
      </c>
      <c r="F12" s="26">
        <f t="shared" si="1"/>
        <v>3.6986711883215895</v>
      </c>
      <c r="G12">
        <v>0</v>
      </c>
    </row>
    <row r="13" spans="1:8">
      <c r="A13" s="4" t="s">
        <v>9</v>
      </c>
      <c r="B13" s="1">
        <v>44441</v>
      </c>
      <c r="C13" s="2">
        <v>3543423</v>
      </c>
      <c r="D13" s="2">
        <v>3708168</v>
      </c>
      <c r="E13" s="3">
        <f t="shared" si="0"/>
        <v>164745</v>
      </c>
      <c r="F13" s="26">
        <f t="shared" si="1"/>
        <v>4.6493179053135991</v>
      </c>
      <c r="G13">
        <v>0</v>
      </c>
    </row>
    <row r="14" spans="1:8">
      <c r="A14" s="4" t="s">
        <v>11</v>
      </c>
      <c r="B14" s="1">
        <v>44442</v>
      </c>
      <c r="C14" s="2">
        <v>3708168</v>
      </c>
      <c r="D14" s="2">
        <v>3838599</v>
      </c>
      <c r="E14" s="3">
        <f t="shared" si="0"/>
        <v>130431</v>
      </c>
      <c r="F14" s="26">
        <f t="shared" si="1"/>
        <v>3.517397270026601</v>
      </c>
      <c r="G14">
        <v>0</v>
      </c>
    </row>
    <row r="15" spans="1:8">
      <c r="A15" s="4" t="s">
        <v>12</v>
      </c>
      <c r="B15" s="1">
        <v>44443</v>
      </c>
      <c r="C15" s="2">
        <v>3838599</v>
      </c>
      <c r="D15" s="2">
        <v>3942064</v>
      </c>
      <c r="E15" s="3">
        <f t="shared" si="0"/>
        <v>103465</v>
      </c>
      <c r="F15" s="26">
        <f t="shared" si="1"/>
        <v>2.6953844358319268</v>
      </c>
      <c r="G15">
        <v>0</v>
      </c>
    </row>
    <row r="16" spans="1:8" ht="52.2">
      <c r="A16" s="4" t="s">
        <v>13</v>
      </c>
      <c r="B16" s="1">
        <v>44444</v>
      </c>
      <c r="C16" s="2">
        <v>3942064</v>
      </c>
      <c r="D16" s="2">
        <v>3923932</v>
      </c>
      <c r="E16" s="3">
        <f t="shared" si="0"/>
        <v>-18132</v>
      </c>
      <c r="F16" s="6">
        <f t="shared" si="1"/>
        <v>-0.4599620909249591</v>
      </c>
      <c r="G16">
        <v>0</v>
      </c>
      <c r="H16" s="5" t="s">
        <v>22</v>
      </c>
    </row>
    <row r="17" spans="1:8" ht="87">
      <c r="A17" s="4" t="s">
        <v>14</v>
      </c>
      <c r="B17" s="1">
        <v>44445</v>
      </c>
      <c r="C17" s="2">
        <v>3923932</v>
      </c>
      <c r="D17" s="2">
        <v>3971502</v>
      </c>
      <c r="E17" s="3">
        <f t="shared" si="0"/>
        <v>47570</v>
      </c>
      <c r="F17" s="26">
        <f t="shared" si="1"/>
        <v>1.2123043926347332</v>
      </c>
      <c r="G17">
        <v>0</v>
      </c>
      <c r="H17" s="8" t="s">
        <v>24</v>
      </c>
    </row>
    <row r="18" spans="1:8" ht="52.2">
      <c r="A18" s="4" t="s">
        <v>5</v>
      </c>
      <c r="B18" s="1">
        <v>44446</v>
      </c>
      <c r="C18" s="2">
        <v>3971502</v>
      </c>
      <c r="D18" s="2">
        <v>3368323</v>
      </c>
      <c r="E18" s="3">
        <f t="shared" si="0"/>
        <v>-603179</v>
      </c>
      <c r="F18" s="6">
        <f t="shared" si="1"/>
        <v>-15.187679623477468</v>
      </c>
      <c r="G18">
        <v>0</v>
      </c>
      <c r="H18" s="8" t="s">
        <v>26</v>
      </c>
    </row>
    <row r="19" spans="1:8" ht="56.4" customHeight="1">
      <c r="A19" s="4" t="s">
        <v>7</v>
      </c>
      <c r="B19" s="1">
        <v>44447</v>
      </c>
      <c r="C19" s="2">
        <v>3368323</v>
      </c>
      <c r="D19" s="2">
        <v>3032377</v>
      </c>
      <c r="E19" s="3">
        <f t="shared" si="0"/>
        <v>-335946</v>
      </c>
      <c r="F19" s="6">
        <f t="shared" si="1"/>
        <v>-9.9736872028009174</v>
      </c>
      <c r="G19">
        <v>0</v>
      </c>
      <c r="H19" s="8" t="s">
        <v>27</v>
      </c>
    </row>
    <row r="20" spans="1:8" ht="69.599999999999994">
      <c r="A20" s="4" t="s">
        <v>9</v>
      </c>
      <c r="B20" s="1">
        <v>44448</v>
      </c>
      <c r="C20" s="2">
        <v>3032377</v>
      </c>
      <c r="D20" s="2">
        <v>3168639</v>
      </c>
      <c r="E20" s="3">
        <f t="shared" si="0"/>
        <v>136262</v>
      </c>
      <c r="F20" s="26">
        <f t="shared" si="1"/>
        <v>4.4935705553762029</v>
      </c>
      <c r="G20">
        <v>0</v>
      </c>
      <c r="H20" s="8" t="s">
        <v>28</v>
      </c>
    </row>
    <row r="21" spans="1:8" ht="52.2">
      <c r="A21" s="4" t="s">
        <v>11</v>
      </c>
      <c r="B21" s="1">
        <v>44449</v>
      </c>
      <c r="C21" s="2">
        <v>3168639</v>
      </c>
      <c r="D21" s="2">
        <v>2948156</v>
      </c>
      <c r="E21" s="3">
        <f t="shared" si="0"/>
        <v>-220483</v>
      </c>
      <c r="F21" s="6">
        <f t="shared" si="1"/>
        <v>-6.9582871384212597</v>
      </c>
      <c r="G21">
        <v>0</v>
      </c>
      <c r="H21" s="8" t="s">
        <v>35</v>
      </c>
    </row>
    <row r="22" spans="1:8">
      <c r="A22" s="4" t="s">
        <v>12</v>
      </c>
      <c r="B22" s="1">
        <v>44450</v>
      </c>
      <c r="C22" s="2"/>
      <c r="D22" s="2"/>
      <c r="E22" s="3"/>
      <c r="F22" s="6"/>
      <c r="H22" s="8" t="s">
        <v>241</v>
      </c>
    </row>
    <row r="23" spans="1:8">
      <c r="A23" s="4" t="s">
        <v>13</v>
      </c>
      <c r="B23" s="1">
        <v>44451</v>
      </c>
      <c r="C23" s="2"/>
      <c r="D23" s="2"/>
      <c r="E23" s="3"/>
      <c r="F23" s="6"/>
      <c r="H23" s="8" t="s">
        <v>241</v>
      </c>
    </row>
    <row r="24" spans="1:8">
      <c r="A24" s="4" t="s">
        <v>14</v>
      </c>
      <c r="B24" s="1">
        <v>44452</v>
      </c>
      <c r="C24" s="2"/>
      <c r="D24" s="2"/>
      <c r="E24" s="3"/>
      <c r="F24" s="6"/>
      <c r="H24" s="8" t="s">
        <v>241</v>
      </c>
    </row>
    <row r="25" spans="1:8" ht="69.599999999999994">
      <c r="A25" s="4" t="s">
        <v>5</v>
      </c>
      <c r="B25" s="1">
        <v>44453</v>
      </c>
      <c r="C25" s="2">
        <v>2948156</v>
      </c>
      <c r="D25" s="2">
        <v>2813568</v>
      </c>
      <c r="E25" s="3">
        <f t="shared" si="0"/>
        <v>-134588</v>
      </c>
      <c r="F25" s="6">
        <f t="shared" si="1"/>
        <v>-4.5651586958085026</v>
      </c>
      <c r="G25">
        <v>0</v>
      </c>
      <c r="H25" s="8" t="s">
        <v>37</v>
      </c>
    </row>
    <row r="26" spans="1:8" ht="121.8">
      <c r="A26" s="4" t="s">
        <v>36</v>
      </c>
      <c r="B26" s="1">
        <v>44454</v>
      </c>
      <c r="C26" s="2">
        <v>2813568</v>
      </c>
      <c r="D26" s="2">
        <v>2864233</v>
      </c>
      <c r="E26" s="3">
        <f t="shared" si="0"/>
        <v>50665</v>
      </c>
      <c r="F26" s="26">
        <f t="shared" si="1"/>
        <v>1.8007384218188482</v>
      </c>
      <c r="G26">
        <v>0</v>
      </c>
      <c r="H26" s="8" t="s">
        <v>39</v>
      </c>
    </row>
    <row r="27" spans="1:8" ht="52.2">
      <c r="A27" s="4" t="s">
        <v>38</v>
      </c>
      <c r="B27" s="1">
        <v>44455</v>
      </c>
      <c r="C27" s="2">
        <v>2864233</v>
      </c>
      <c r="D27" s="2">
        <v>2854052</v>
      </c>
      <c r="E27" s="3">
        <f t="shared" si="0"/>
        <v>-10181</v>
      </c>
      <c r="F27" s="6">
        <f t="shared" si="1"/>
        <v>-0.35545292579199916</v>
      </c>
      <c r="G27">
        <v>0</v>
      </c>
      <c r="H27" s="8" t="s">
        <v>40</v>
      </c>
    </row>
    <row r="28" spans="1:8" ht="104.4">
      <c r="A28" s="4" t="s">
        <v>11</v>
      </c>
      <c r="B28" s="1">
        <v>44456</v>
      </c>
      <c r="C28" s="2">
        <v>2854052</v>
      </c>
      <c r="D28" s="2">
        <v>2767844</v>
      </c>
      <c r="E28" s="3">
        <f t="shared" si="0"/>
        <v>-86208</v>
      </c>
      <c r="F28" s="6">
        <f t="shared" si="1"/>
        <v>-3.0205476284244304</v>
      </c>
      <c r="G28">
        <v>0</v>
      </c>
      <c r="H28" s="8" t="s">
        <v>41</v>
      </c>
    </row>
    <row r="29" spans="1:8" ht="69.599999999999994">
      <c r="A29" s="4" t="s">
        <v>12</v>
      </c>
      <c r="B29" s="1">
        <v>44457</v>
      </c>
      <c r="C29" s="2">
        <v>2767844</v>
      </c>
      <c r="D29" s="2">
        <v>2775250</v>
      </c>
      <c r="E29" s="3">
        <f t="shared" si="0"/>
        <v>7406</v>
      </c>
      <c r="F29" s="26">
        <f t="shared" si="1"/>
        <v>0.26757288344285701</v>
      </c>
      <c r="G29">
        <v>0</v>
      </c>
      <c r="H29" s="8" t="s">
        <v>42</v>
      </c>
    </row>
    <row r="30" spans="1:8" ht="34.799999999999997">
      <c r="A30" s="4" t="s">
        <v>13</v>
      </c>
      <c r="B30" s="1">
        <v>44458</v>
      </c>
      <c r="C30" s="2">
        <v>2775250</v>
      </c>
      <c r="D30" s="2">
        <v>2670711</v>
      </c>
      <c r="E30" s="3">
        <f t="shared" si="0"/>
        <v>-104539</v>
      </c>
      <c r="F30" s="6">
        <f t="shared" si="1"/>
        <v>-3.7668318169534309</v>
      </c>
      <c r="G30">
        <v>0</v>
      </c>
      <c r="H30" s="8" t="s">
        <v>43</v>
      </c>
    </row>
    <row r="31" spans="1:8" ht="139.19999999999999">
      <c r="A31" s="4" t="s">
        <v>14</v>
      </c>
      <c r="B31" s="1">
        <v>44459</v>
      </c>
      <c r="C31" s="2">
        <v>2670711</v>
      </c>
      <c r="D31" s="2">
        <v>2612582</v>
      </c>
      <c r="E31" s="3">
        <f t="shared" si="0"/>
        <v>-58129</v>
      </c>
      <c r="F31" s="6">
        <f t="shared" si="1"/>
        <v>-2.1765365103150414</v>
      </c>
      <c r="G31">
        <v>0</v>
      </c>
      <c r="H31" s="8" t="s">
        <v>44</v>
      </c>
    </row>
    <row r="32" spans="1:8" ht="69.599999999999994">
      <c r="A32" s="4" t="s">
        <v>5</v>
      </c>
      <c r="B32" s="1">
        <v>44460</v>
      </c>
      <c r="C32" s="2">
        <v>2612582</v>
      </c>
      <c r="D32" s="2">
        <v>2354179</v>
      </c>
      <c r="E32" s="3">
        <f t="shared" si="0"/>
        <v>-258403</v>
      </c>
      <c r="F32" s="6">
        <f t="shared" si="1"/>
        <v>-9.8907134780841339</v>
      </c>
      <c r="G32">
        <v>0</v>
      </c>
      <c r="H32" s="8" t="s">
        <v>45</v>
      </c>
    </row>
    <row r="33" spans="1:8" ht="34.799999999999997">
      <c r="A33" s="4" t="s">
        <v>7</v>
      </c>
      <c r="B33" s="1">
        <v>44461</v>
      </c>
      <c r="C33" s="2">
        <v>2354179</v>
      </c>
      <c r="D33" s="2">
        <v>2546866</v>
      </c>
      <c r="E33" s="3">
        <f t="shared" si="0"/>
        <v>192687</v>
      </c>
      <c r="F33" s="26">
        <f t="shared" si="1"/>
        <v>8.1848916331340948</v>
      </c>
      <c r="G33">
        <v>0</v>
      </c>
      <c r="H33" s="8" t="s">
        <v>46</v>
      </c>
    </row>
    <row r="34" spans="1:8" ht="69.599999999999994">
      <c r="A34" s="4" t="s">
        <v>9</v>
      </c>
      <c r="B34" s="1">
        <v>44462</v>
      </c>
      <c r="C34" s="2">
        <v>2546866</v>
      </c>
      <c r="D34" s="2">
        <v>2614273</v>
      </c>
      <c r="E34" s="3">
        <f t="shared" si="0"/>
        <v>67407</v>
      </c>
      <c r="F34" s="26">
        <f t="shared" si="1"/>
        <v>2.6466645673545397</v>
      </c>
      <c r="G34">
        <v>0</v>
      </c>
      <c r="H34" s="8" t="s">
        <v>48</v>
      </c>
    </row>
    <row r="35" spans="1:8" ht="34.799999999999997">
      <c r="A35" s="4" t="s">
        <v>11</v>
      </c>
      <c r="B35" s="1">
        <v>44463</v>
      </c>
      <c r="C35" s="2">
        <v>2614273</v>
      </c>
      <c r="D35" s="2">
        <v>2401212</v>
      </c>
      <c r="E35" s="3">
        <f t="shared" si="0"/>
        <v>-213061</v>
      </c>
      <c r="F35" s="6">
        <f t="shared" si="1"/>
        <v>-8.1499139531334368</v>
      </c>
      <c r="G35">
        <v>0</v>
      </c>
      <c r="H35" s="8" t="s">
        <v>86</v>
      </c>
    </row>
    <row r="36" spans="1:8" ht="87">
      <c r="A36" s="4" t="s">
        <v>12</v>
      </c>
      <c r="B36" s="1">
        <v>44464</v>
      </c>
      <c r="C36" s="2">
        <v>2401212</v>
      </c>
      <c r="D36" s="2">
        <v>2401403</v>
      </c>
      <c r="E36" s="3">
        <f t="shared" si="0"/>
        <v>191</v>
      </c>
      <c r="F36" s="26">
        <f t="shared" si="1"/>
        <v>7.9543164035467129E-3</v>
      </c>
      <c r="G36">
        <v>0</v>
      </c>
      <c r="H36" s="8" t="s">
        <v>87</v>
      </c>
    </row>
    <row r="37" spans="1:8" ht="52.2">
      <c r="A37" s="4" t="s">
        <v>13</v>
      </c>
      <c r="B37" s="1">
        <v>44465</v>
      </c>
      <c r="C37" s="2">
        <v>2401403</v>
      </c>
      <c r="D37" s="2">
        <v>2351967</v>
      </c>
      <c r="E37" s="3">
        <f t="shared" si="0"/>
        <v>-49436</v>
      </c>
      <c r="F37" s="6">
        <f t="shared" si="1"/>
        <v>-2.05862989260861</v>
      </c>
      <c r="G37">
        <v>0</v>
      </c>
      <c r="H37" s="8" t="s">
        <v>88</v>
      </c>
    </row>
    <row r="38" spans="1:8" ht="69.599999999999994">
      <c r="A38" s="4" t="s">
        <v>14</v>
      </c>
      <c r="B38" s="1">
        <v>44466</v>
      </c>
      <c r="C38" s="2">
        <v>2351967</v>
      </c>
      <c r="D38" s="2">
        <v>2284353</v>
      </c>
      <c r="E38" s="3">
        <f t="shared" si="0"/>
        <v>-67614</v>
      </c>
      <c r="F38" s="6">
        <f t="shared" si="1"/>
        <v>-2.8747852329560786</v>
      </c>
      <c r="G38">
        <v>0</v>
      </c>
      <c r="H38" s="8" t="s">
        <v>89</v>
      </c>
    </row>
    <row r="39" spans="1:8" ht="52.2">
      <c r="A39" s="4" t="s">
        <v>5</v>
      </c>
      <c r="B39" s="1">
        <v>44467</v>
      </c>
      <c r="C39" s="2">
        <v>2284353</v>
      </c>
      <c r="D39" s="2">
        <v>2184084</v>
      </c>
      <c r="E39" s="3">
        <f t="shared" si="0"/>
        <v>-100269</v>
      </c>
      <c r="F39" s="6">
        <f t="shared" si="1"/>
        <v>-4.3893829018544883</v>
      </c>
      <c r="G39">
        <v>0</v>
      </c>
      <c r="H39" s="8" t="s">
        <v>90</v>
      </c>
    </row>
    <row r="40" spans="1:8" ht="69.599999999999994">
      <c r="A40" s="4" t="s">
        <v>7</v>
      </c>
      <c r="B40" s="1">
        <v>44468</v>
      </c>
      <c r="C40" s="2">
        <v>2184084</v>
      </c>
      <c r="D40" s="12">
        <v>2756375</v>
      </c>
      <c r="E40" s="3">
        <f t="shared" si="0"/>
        <v>572291</v>
      </c>
      <c r="F40" s="6">
        <f t="shared" si="1"/>
        <v>-1.726536158865688</v>
      </c>
      <c r="G40" s="12">
        <v>610000</v>
      </c>
      <c r="H40" s="8" t="s">
        <v>91</v>
      </c>
    </row>
    <row r="41" spans="1:8" ht="69.599999999999994">
      <c r="A41" s="4" t="s">
        <v>9</v>
      </c>
      <c r="B41" s="1">
        <v>44469</v>
      </c>
      <c r="C41" s="12">
        <v>2756375</v>
      </c>
      <c r="D41" s="12">
        <v>2802985</v>
      </c>
      <c r="E41" s="3">
        <f t="shared" si="0"/>
        <v>46610</v>
      </c>
      <c r="F41" s="26">
        <f t="shared" si="1"/>
        <v>1.6909890707904385</v>
      </c>
      <c r="G41">
        <v>0</v>
      </c>
      <c r="H41" s="8" t="s">
        <v>122</v>
      </c>
    </row>
    <row r="42" spans="1:8" ht="34.799999999999997">
      <c r="A42" s="4" t="s">
        <v>11</v>
      </c>
      <c r="B42" s="1">
        <v>44470</v>
      </c>
      <c r="C42" s="12">
        <v>2802985</v>
      </c>
      <c r="D42" s="12">
        <v>2899911</v>
      </c>
      <c r="E42" s="3">
        <f t="shared" si="0"/>
        <v>96926</v>
      </c>
      <c r="F42" s="26">
        <f t="shared" si="1"/>
        <v>3.4579564285930786</v>
      </c>
      <c r="G42">
        <v>0</v>
      </c>
      <c r="H42" s="8" t="s">
        <v>140</v>
      </c>
    </row>
    <row r="43" spans="1:8" ht="52.2">
      <c r="A43" s="4" t="s">
        <v>12</v>
      </c>
      <c r="B43" s="1">
        <v>44471</v>
      </c>
      <c r="C43" s="12">
        <v>2899911</v>
      </c>
      <c r="D43" s="12">
        <v>3021761</v>
      </c>
      <c r="E43" s="3">
        <f t="shared" si="0"/>
        <v>121850</v>
      </c>
      <c r="F43" s="26">
        <f t="shared" si="1"/>
        <v>4.2018530913535024</v>
      </c>
      <c r="G43">
        <v>0</v>
      </c>
      <c r="H43" s="8" t="s">
        <v>168</v>
      </c>
    </row>
    <row r="44" spans="1:8" ht="52.2">
      <c r="A44" s="4" t="s">
        <v>13</v>
      </c>
      <c r="B44" s="1">
        <v>44472</v>
      </c>
      <c r="C44" s="12">
        <v>3021761</v>
      </c>
      <c r="D44" s="12">
        <v>2951761</v>
      </c>
      <c r="E44" s="3">
        <f t="shared" si="0"/>
        <v>-70000</v>
      </c>
      <c r="F44" s="6">
        <f t="shared" si="1"/>
        <v>-2.3165299969123976</v>
      </c>
      <c r="G44">
        <v>0</v>
      </c>
      <c r="H44" s="8" t="s">
        <v>169</v>
      </c>
    </row>
    <row r="45" spans="1:8" ht="52.2">
      <c r="A45" s="4" t="s">
        <v>14</v>
      </c>
      <c r="B45" s="1">
        <v>44473</v>
      </c>
      <c r="C45" s="12">
        <v>2951761</v>
      </c>
      <c r="D45" s="12">
        <v>3006139</v>
      </c>
      <c r="E45" s="3">
        <f t="shared" si="0"/>
        <v>54378</v>
      </c>
      <c r="F45" s="26">
        <f t="shared" si="1"/>
        <v>1.8422223208450772</v>
      </c>
      <c r="G45">
        <v>0</v>
      </c>
      <c r="H45" s="8" t="s">
        <v>217</v>
      </c>
    </row>
    <row r="46" spans="1:8" ht="34.799999999999997">
      <c r="A46" s="4" t="s">
        <v>5</v>
      </c>
      <c r="B46" s="1">
        <v>44474</v>
      </c>
      <c r="C46" s="12">
        <v>3006139</v>
      </c>
      <c r="D46" s="12">
        <v>3094753</v>
      </c>
      <c r="E46" s="3">
        <f t="shared" si="0"/>
        <v>88614</v>
      </c>
      <c r="F46" s="26">
        <f t="shared" si="1"/>
        <v>2.9477678843193855</v>
      </c>
      <c r="G46">
        <v>0</v>
      </c>
      <c r="H46" s="8" t="s">
        <v>218</v>
      </c>
    </row>
    <row r="47" spans="1:8">
      <c r="A47" s="4" t="s">
        <v>7</v>
      </c>
      <c r="B47" s="1">
        <v>44475</v>
      </c>
      <c r="C47" s="12">
        <v>3094753</v>
      </c>
      <c r="D47" s="12">
        <v>3019411</v>
      </c>
      <c r="E47" s="3">
        <f t="shared" si="0"/>
        <v>-75342</v>
      </c>
      <c r="F47" s="6">
        <f t="shared" si="1"/>
        <v>-2.4345076973832813</v>
      </c>
      <c r="G47">
        <v>0</v>
      </c>
      <c r="H47" s="8" t="s">
        <v>219</v>
      </c>
    </row>
    <row r="48" spans="1:8" ht="34.799999999999997">
      <c r="A48" s="4" t="s">
        <v>9</v>
      </c>
      <c r="B48" s="1">
        <v>44476</v>
      </c>
      <c r="C48" s="12">
        <v>3019411</v>
      </c>
      <c r="D48" s="12">
        <v>2971069</v>
      </c>
      <c r="E48" s="3">
        <f t="shared" si="0"/>
        <v>-48342</v>
      </c>
      <c r="F48" s="6">
        <f t="shared" si="1"/>
        <v>-1.6010407327786802</v>
      </c>
      <c r="G48">
        <v>0</v>
      </c>
      <c r="H48" s="8" t="s">
        <v>220</v>
      </c>
    </row>
    <row r="49" spans="1:8" ht="34.799999999999997">
      <c r="A49" s="4" t="s">
        <v>11</v>
      </c>
      <c r="B49" s="1">
        <v>44477</v>
      </c>
      <c r="C49" s="12">
        <v>2971069</v>
      </c>
      <c r="D49" s="12">
        <v>3037520</v>
      </c>
      <c r="E49" s="3">
        <f t="shared" si="0"/>
        <v>66451</v>
      </c>
      <c r="F49" s="26">
        <f t="shared" si="1"/>
        <v>2.2366023811631441</v>
      </c>
      <c r="G49">
        <v>0</v>
      </c>
      <c r="H49" s="8" t="s">
        <v>222</v>
      </c>
    </row>
    <row r="50" spans="1:8" ht="34.799999999999997">
      <c r="A50" s="4" t="s">
        <v>12</v>
      </c>
      <c r="B50" s="1">
        <v>44478</v>
      </c>
      <c r="C50" s="12">
        <v>3037520</v>
      </c>
      <c r="D50" s="12">
        <v>2950783</v>
      </c>
      <c r="E50" s="3">
        <f t="shared" si="0"/>
        <v>-86737</v>
      </c>
      <c r="F50" s="6">
        <f t="shared" si="1"/>
        <v>-2.8555202928704948</v>
      </c>
      <c r="G50">
        <v>0</v>
      </c>
      <c r="H50" s="8" t="s">
        <v>225</v>
      </c>
    </row>
    <row r="51" spans="1:8" ht="34.799999999999997">
      <c r="A51" s="4" t="s">
        <v>13</v>
      </c>
      <c r="B51" s="1">
        <v>44479</v>
      </c>
      <c r="C51" s="12">
        <v>2950783</v>
      </c>
      <c r="D51" s="12">
        <v>2807910</v>
      </c>
      <c r="E51" s="3">
        <f t="shared" si="0"/>
        <v>-142873</v>
      </c>
      <c r="F51" s="6">
        <f t="shared" si="1"/>
        <v>-4.8418673958742442</v>
      </c>
      <c r="G51">
        <v>0</v>
      </c>
      <c r="H51" s="8" t="s">
        <v>226</v>
      </c>
    </row>
    <row r="52" spans="1:8" ht="49.2" customHeight="1">
      <c r="A52" s="4" t="s">
        <v>14</v>
      </c>
      <c r="B52" s="1">
        <v>44480</v>
      </c>
      <c r="C52" s="12">
        <v>2807910</v>
      </c>
      <c r="D52" s="12">
        <v>2734486</v>
      </c>
      <c r="E52" s="3">
        <f t="shared" si="0"/>
        <v>-73424</v>
      </c>
      <c r="F52" s="6">
        <f t="shared" si="1"/>
        <v>-2.614898625668205</v>
      </c>
      <c r="G52">
        <v>0</v>
      </c>
      <c r="H52" s="8" t="s">
        <v>227</v>
      </c>
    </row>
    <row r="53" spans="1:8">
      <c r="A53" s="4" t="s">
        <v>5</v>
      </c>
      <c r="B53" s="1">
        <v>44481</v>
      </c>
      <c r="C53" s="12">
        <v>2734486</v>
      </c>
      <c r="D53" s="12">
        <v>2601312</v>
      </c>
      <c r="E53" s="3">
        <f t="shared" si="0"/>
        <v>-133174</v>
      </c>
      <c r="F53" s="6">
        <f t="shared" si="1"/>
        <v>-4.8701657276724042</v>
      </c>
      <c r="G53">
        <v>0</v>
      </c>
      <c r="H53" s="8" t="s">
        <v>229</v>
      </c>
    </row>
    <row r="54" spans="1:8" ht="34.799999999999997">
      <c r="A54" s="4" t="s">
        <v>7</v>
      </c>
      <c r="B54" s="1">
        <v>44482</v>
      </c>
      <c r="C54" s="12">
        <v>2601312</v>
      </c>
      <c r="D54" s="12">
        <v>3048499</v>
      </c>
      <c r="E54" s="3">
        <f t="shared" si="0"/>
        <v>447187</v>
      </c>
      <c r="F54" s="6">
        <f t="shared" si="1"/>
        <v>-2.0302447380398769</v>
      </c>
      <c r="G54" s="12">
        <v>500000</v>
      </c>
      <c r="H54" s="8" t="s">
        <v>228</v>
      </c>
    </row>
    <row r="55" spans="1:8" ht="34.799999999999997">
      <c r="A55" s="4" t="s">
        <v>9</v>
      </c>
      <c r="B55" s="1">
        <v>44483</v>
      </c>
      <c r="C55" s="12">
        <v>3048499</v>
      </c>
      <c r="D55" s="12">
        <v>3069761</v>
      </c>
      <c r="E55" s="3">
        <f t="shared" si="0"/>
        <v>21262</v>
      </c>
      <c r="F55" s="26">
        <f t="shared" si="1"/>
        <v>0.6974579949017512</v>
      </c>
      <c r="G55">
        <v>0</v>
      </c>
      <c r="H55" s="8" t="s">
        <v>230</v>
      </c>
    </row>
    <row r="56" spans="1:8">
      <c r="A56" s="4" t="s">
        <v>11</v>
      </c>
      <c r="B56" s="1">
        <v>44484</v>
      </c>
      <c r="C56" s="12">
        <v>3069761</v>
      </c>
      <c r="D56" s="12">
        <v>2939538</v>
      </c>
      <c r="E56" s="3">
        <f t="shared" si="0"/>
        <v>-130223</v>
      </c>
      <c r="F56" s="6">
        <f t="shared" si="1"/>
        <v>-4.2421217808161664</v>
      </c>
      <c r="G56">
        <v>0</v>
      </c>
      <c r="H56" s="8" t="s">
        <v>227</v>
      </c>
    </row>
    <row r="57" spans="1:8">
      <c r="A57" s="4" t="s">
        <v>12</v>
      </c>
      <c r="B57" s="1">
        <v>44485</v>
      </c>
      <c r="C57" s="12">
        <v>2939538</v>
      </c>
      <c r="D57" s="12">
        <v>2947775</v>
      </c>
      <c r="E57" s="3">
        <f t="shared" si="0"/>
        <v>8237</v>
      </c>
      <c r="F57" s="26">
        <f t="shared" si="1"/>
        <v>0.28021410167176075</v>
      </c>
      <c r="G57">
        <v>0</v>
      </c>
      <c r="H57" s="12" t="s">
        <v>237</v>
      </c>
    </row>
    <row r="58" spans="1:8" ht="52.2">
      <c r="A58" s="4" t="s">
        <v>13</v>
      </c>
      <c r="B58" s="1">
        <v>44486</v>
      </c>
      <c r="C58" s="12">
        <v>2947775</v>
      </c>
      <c r="D58" s="12">
        <v>2882408</v>
      </c>
      <c r="E58" s="3">
        <f t="shared" si="0"/>
        <v>-65367</v>
      </c>
      <c r="F58" s="6">
        <f t="shared" si="1"/>
        <v>-2.2175030319478206</v>
      </c>
      <c r="G58">
        <v>0</v>
      </c>
      <c r="H58" s="8" t="s">
        <v>242</v>
      </c>
    </row>
    <row r="59" spans="1:8" ht="34.799999999999997">
      <c r="A59" s="4" t="s">
        <v>14</v>
      </c>
      <c r="B59" s="1">
        <v>44487</v>
      </c>
      <c r="C59" s="12">
        <v>2882408</v>
      </c>
      <c r="D59" s="12">
        <v>2845920</v>
      </c>
      <c r="E59" s="3">
        <f t="shared" ref="E59" si="2">D59-C59</f>
        <v>-36488</v>
      </c>
      <c r="F59" s="6">
        <f t="shared" ref="F59" si="3">(((D59-G59)/C59)-1) * 100</f>
        <v>-1.2658860230751467</v>
      </c>
      <c r="G59">
        <v>0</v>
      </c>
      <c r="H59" s="8" t="s">
        <v>243</v>
      </c>
    </row>
    <row r="60" spans="1:8" ht="69.599999999999994">
      <c r="A60" s="4" t="s">
        <v>5</v>
      </c>
      <c r="B60" s="1">
        <v>44488</v>
      </c>
      <c r="C60" s="12">
        <v>2845920</v>
      </c>
      <c r="D60" s="12">
        <v>2894887</v>
      </c>
      <c r="E60" s="3">
        <f t="shared" ref="E60" si="4">D60-C60</f>
        <v>48967</v>
      </c>
      <c r="F60" s="26">
        <f t="shared" ref="F60" si="5">(((D60-G60)/C60)-1) * 100</f>
        <v>1.7206035306684742</v>
      </c>
      <c r="G60">
        <v>0</v>
      </c>
      <c r="H60" s="8" t="s">
        <v>258</v>
      </c>
    </row>
    <row r="61" spans="1:8" ht="69.599999999999994">
      <c r="A61" s="4" t="s">
        <v>7</v>
      </c>
      <c r="B61" s="1">
        <v>44489</v>
      </c>
      <c r="C61" s="12">
        <v>2894887</v>
      </c>
      <c r="H61" s="8" t="s">
        <v>259</v>
      </c>
    </row>
  </sheetData>
  <mergeCells count="1">
    <mergeCell ref="A2:H2"/>
  </mergeCells>
  <phoneticPr fontId="2"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D4003-11A9-481D-9C11-4D1D9BBFCA97}">
  <dimension ref="B4:L55"/>
  <sheetViews>
    <sheetView tabSelected="1" zoomScale="115" zoomScaleNormal="115" workbookViewId="0">
      <selection activeCell="C6" sqref="C6"/>
    </sheetView>
  </sheetViews>
  <sheetFormatPr defaultRowHeight="15.6"/>
  <cols>
    <col min="1" max="1" width="8.796875" style="29"/>
    <col min="2" max="2" width="11.09765625" style="29" bestFit="1" customWidth="1"/>
    <col min="3" max="3" width="13.3984375" style="29" bestFit="1" customWidth="1"/>
    <col min="4" max="4" width="10.69921875" style="29" customWidth="1"/>
    <col min="5" max="5" width="13.296875" style="29" bestFit="1" customWidth="1"/>
    <col min="6" max="6" width="9.59765625" style="29" bestFit="1" customWidth="1"/>
    <col min="7" max="7" width="8.796875" style="29"/>
    <col min="8" max="8" width="10.8984375" style="29" bestFit="1" customWidth="1"/>
    <col min="9" max="11" width="8.796875" style="29"/>
    <col min="12" max="12" width="12.8984375" style="29" bestFit="1" customWidth="1"/>
    <col min="13" max="16384" width="8.796875" style="29"/>
  </cols>
  <sheetData>
    <row r="4" spans="2:8">
      <c r="B4" s="28" t="s">
        <v>138</v>
      </c>
      <c r="C4" s="28" t="s">
        <v>139</v>
      </c>
      <c r="D4" s="28" t="s">
        <v>141</v>
      </c>
      <c r="E4" s="28"/>
      <c r="F4" s="28"/>
    </row>
    <row r="5" spans="2:8">
      <c r="B5" s="30">
        <v>238</v>
      </c>
      <c r="C5" s="28">
        <v>-3</v>
      </c>
      <c r="D5" s="31">
        <f>(100+C5)/100*B5</f>
        <v>230.85999999999999</v>
      </c>
      <c r="E5" s="32"/>
      <c r="F5" s="32"/>
    </row>
    <row r="6" spans="2:8">
      <c r="C6" s="28">
        <v>5</v>
      </c>
      <c r="D6" s="31">
        <f>(100+C6)/100*B5</f>
        <v>249.9</v>
      </c>
      <c r="E6" s="28"/>
      <c r="F6" s="28"/>
    </row>
    <row r="10" spans="2:8">
      <c r="B10" s="29" t="s">
        <v>145</v>
      </c>
      <c r="D10" s="29" t="s">
        <v>221</v>
      </c>
    </row>
    <row r="11" spans="2:8">
      <c r="B11" s="29" t="s">
        <v>147</v>
      </c>
      <c r="C11" s="28" t="s">
        <v>148</v>
      </c>
      <c r="D11" s="28" t="s">
        <v>149</v>
      </c>
      <c r="E11" s="28" t="s">
        <v>150</v>
      </c>
      <c r="F11" s="28" t="s">
        <v>151</v>
      </c>
      <c r="G11" s="28" t="s">
        <v>152</v>
      </c>
      <c r="H11" s="28" t="s">
        <v>153</v>
      </c>
    </row>
    <row r="12" spans="2:8">
      <c r="B12" s="29" t="s">
        <v>144</v>
      </c>
      <c r="C12" s="29">
        <f>60*24</f>
        <v>1440</v>
      </c>
      <c r="D12" s="29">
        <f>C12/5</f>
        <v>288</v>
      </c>
      <c r="E12" s="29">
        <f>C12/15</f>
        <v>96</v>
      </c>
      <c r="F12" s="29">
        <f>C12/30</f>
        <v>48</v>
      </c>
      <c r="G12" s="29">
        <f>C12/60</f>
        <v>24</v>
      </c>
      <c r="H12" s="29">
        <f>C12/240</f>
        <v>6</v>
      </c>
    </row>
    <row r="13" spans="2:8">
      <c r="B13" s="29" t="s">
        <v>146</v>
      </c>
      <c r="C13" s="29">
        <f>C12*2</f>
        <v>2880</v>
      </c>
      <c r="D13" s="29">
        <f>C13/5</f>
        <v>576</v>
      </c>
      <c r="E13" s="29">
        <f>C13/15</f>
        <v>192</v>
      </c>
      <c r="F13" s="29">
        <f>C13/30</f>
        <v>96</v>
      </c>
      <c r="G13" s="29">
        <f>C13/60</f>
        <v>48</v>
      </c>
      <c r="H13" s="29">
        <f>C13/240</f>
        <v>12</v>
      </c>
    </row>
    <row r="14" spans="2:8">
      <c r="B14" s="29" t="s">
        <v>154</v>
      </c>
      <c r="C14" s="29">
        <f>C12*3</f>
        <v>4320</v>
      </c>
      <c r="D14" s="29">
        <f>C14/5</f>
        <v>864</v>
      </c>
      <c r="E14" s="29">
        <f>C14/15</f>
        <v>288</v>
      </c>
      <c r="F14" s="29">
        <f>C14/30</f>
        <v>144</v>
      </c>
      <c r="G14" s="29">
        <f>C14/60</f>
        <v>72</v>
      </c>
      <c r="H14" s="29">
        <f>C14/240</f>
        <v>18</v>
      </c>
    </row>
    <row r="15" spans="2:8">
      <c r="B15" s="29" t="s">
        <v>155</v>
      </c>
      <c r="C15" s="29">
        <f>C12*4</f>
        <v>5760</v>
      </c>
      <c r="D15" s="29">
        <f t="shared" ref="D15:D23" si="0">C15/5</f>
        <v>1152</v>
      </c>
      <c r="E15" s="29">
        <f t="shared" ref="E15:E18" si="1">C15/15</f>
        <v>384</v>
      </c>
      <c r="F15" s="29">
        <f t="shared" ref="F15:F18" si="2">C15/30</f>
        <v>192</v>
      </c>
      <c r="G15" s="29">
        <f t="shared" ref="G15:G18" si="3">C15/60</f>
        <v>96</v>
      </c>
      <c r="H15" s="29">
        <f t="shared" ref="H15:H18" si="4">C15/240</f>
        <v>24</v>
      </c>
    </row>
    <row r="16" spans="2:8">
      <c r="B16" s="29" t="s">
        <v>156</v>
      </c>
      <c r="C16" s="29">
        <f>C12*5</f>
        <v>7200</v>
      </c>
      <c r="D16" s="29">
        <f t="shared" si="0"/>
        <v>1440</v>
      </c>
      <c r="E16" s="29">
        <f t="shared" si="1"/>
        <v>480</v>
      </c>
      <c r="F16" s="29">
        <f t="shared" si="2"/>
        <v>240</v>
      </c>
      <c r="G16" s="29">
        <f t="shared" si="3"/>
        <v>120</v>
      </c>
      <c r="H16" s="29">
        <f t="shared" si="4"/>
        <v>30</v>
      </c>
    </row>
    <row r="17" spans="2:12">
      <c r="B17" s="29" t="s">
        <v>157</v>
      </c>
      <c r="C17" s="29">
        <f>C12*6</f>
        <v>8640</v>
      </c>
      <c r="D17" s="29">
        <f t="shared" si="0"/>
        <v>1728</v>
      </c>
      <c r="E17" s="29">
        <f t="shared" si="1"/>
        <v>576</v>
      </c>
      <c r="F17" s="29">
        <f t="shared" si="2"/>
        <v>288</v>
      </c>
      <c r="G17" s="29">
        <f t="shared" si="3"/>
        <v>144</v>
      </c>
      <c r="H17" s="29">
        <f t="shared" si="4"/>
        <v>36</v>
      </c>
    </row>
    <row r="18" spans="2:12">
      <c r="B18" s="29" t="s">
        <v>158</v>
      </c>
      <c r="C18" s="29">
        <f>C12*7</f>
        <v>10080</v>
      </c>
      <c r="D18" s="29">
        <f t="shared" si="0"/>
        <v>2016</v>
      </c>
      <c r="E18" s="29">
        <f t="shared" si="1"/>
        <v>672</v>
      </c>
      <c r="F18" s="29">
        <f t="shared" si="2"/>
        <v>336</v>
      </c>
      <c r="G18" s="29">
        <f t="shared" si="3"/>
        <v>168</v>
      </c>
      <c r="H18" s="29">
        <f t="shared" si="4"/>
        <v>42</v>
      </c>
    </row>
    <row r="19" spans="2:12">
      <c r="B19" s="29" t="s">
        <v>159</v>
      </c>
      <c r="C19" s="29">
        <f>C12*10</f>
        <v>14400</v>
      </c>
      <c r="D19" s="29">
        <f t="shared" si="0"/>
        <v>2880</v>
      </c>
      <c r="E19" s="29">
        <f t="shared" ref="E19" si="5">C19/15</f>
        <v>960</v>
      </c>
      <c r="F19" s="29">
        <f t="shared" ref="F19" si="6">C19/30</f>
        <v>480</v>
      </c>
      <c r="G19" s="29">
        <f t="shared" ref="G19" si="7">C19/60</f>
        <v>240</v>
      </c>
      <c r="H19" s="29">
        <f t="shared" ref="H19" si="8">C19/240</f>
        <v>60</v>
      </c>
    </row>
    <row r="20" spans="2:12">
      <c r="B20" s="29" t="s">
        <v>160</v>
      </c>
      <c r="C20" s="29">
        <f>C12*14</f>
        <v>20160</v>
      </c>
      <c r="D20" s="29">
        <f t="shared" si="0"/>
        <v>4032</v>
      </c>
      <c r="E20" s="29">
        <f t="shared" ref="E20" si="9">C20/15</f>
        <v>1344</v>
      </c>
      <c r="F20" s="29">
        <f>C20/30</f>
        <v>672</v>
      </c>
      <c r="G20" s="29">
        <f t="shared" ref="G20" si="10">C20/60</f>
        <v>336</v>
      </c>
      <c r="H20" s="29">
        <f t="shared" ref="H20" si="11">C20/240</f>
        <v>84</v>
      </c>
    </row>
    <row r="21" spans="2:12">
      <c r="B21" s="29" t="s">
        <v>161</v>
      </c>
      <c r="C21" s="29">
        <f>C12*21</f>
        <v>30240</v>
      </c>
      <c r="D21" s="29">
        <f t="shared" si="0"/>
        <v>6048</v>
      </c>
      <c r="E21" s="29">
        <f t="shared" ref="E21" si="12">C21/15</f>
        <v>2016</v>
      </c>
      <c r="F21" s="29">
        <f t="shared" ref="F21" si="13">C21/30</f>
        <v>1008</v>
      </c>
      <c r="G21" s="29">
        <f t="shared" ref="G21" si="14">C21/60</f>
        <v>504</v>
      </c>
      <c r="H21" s="29">
        <f t="shared" ref="H21" si="15">C21/240</f>
        <v>126</v>
      </c>
    </row>
    <row r="22" spans="2:12">
      <c r="B22" s="29" t="s">
        <v>162</v>
      </c>
      <c r="C22" s="29">
        <f>C12*28</f>
        <v>40320</v>
      </c>
      <c r="D22" s="29">
        <f t="shared" si="0"/>
        <v>8064</v>
      </c>
      <c r="E22" s="29">
        <f t="shared" ref="E22" si="16">C22/15</f>
        <v>2688</v>
      </c>
      <c r="F22" s="29">
        <f t="shared" ref="F22" si="17">C22/30</f>
        <v>1344</v>
      </c>
      <c r="G22" s="29">
        <f t="shared" ref="G22" si="18">C22/60</f>
        <v>672</v>
      </c>
      <c r="H22" s="29">
        <f t="shared" ref="H22" si="19">C22/240</f>
        <v>168</v>
      </c>
    </row>
    <row r="23" spans="2:12">
      <c r="B23" s="29" t="s">
        <v>163</v>
      </c>
      <c r="C23" s="29">
        <f>C12*30</f>
        <v>43200</v>
      </c>
      <c r="D23" s="29">
        <f t="shared" si="0"/>
        <v>8640</v>
      </c>
      <c r="E23" s="29">
        <f t="shared" ref="E23" si="20">C23/15</f>
        <v>2880</v>
      </c>
      <c r="F23" s="29">
        <f t="shared" ref="F23" si="21">C23/30</f>
        <v>1440</v>
      </c>
      <c r="G23" s="29">
        <f t="shared" ref="G23" si="22">C23/60</f>
        <v>720</v>
      </c>
      <c r="H23" s="29">
        <f t="shared" ref="H23" si="23">C23/240</f>
        <v>180</v>
      </c>
    </row>
    <row r="25" spans="2:12">
      <c r="B25" s="29" t="s">
        <v>223</v>
      </c>
    </row>
    <row r="28" spans="2:12">
      <c r="B28" s="90" t="s">
        <v>323</v>
      </c>
      <c r="C28" s="91" t="s">
        <v>324</v>
      </c>
      <c r="D28" s="91" t="s">
        <v>325</v>
      </c>
      <c r="E28" s="33" t="s">
        <v>326</v>
      </c>
      <c r="F28" s="33" t="s">
        <v>328</v>
      </c>
      <c r="G28" s="91" t="s">
        <v>329</v>
      </c>
      <c r="H28" s="91" t="s">
        <v>330</v>
      </c>
      <c r="I28" s="91" t="s">
        <v>331</v>
      </c>
      <c r="J28" s="91" t="s">
        <v>332</v>
      </c>
      <c r="K28" s="91" t="s">
        <v>333</v>
      </c>
      <c r="L28" s="90" t="s">
        <v>334</v>
      </c>
    </row>
    <row r="29" spans="2:12">
      <c r="B29" s="90"/>
      <c r="C29" s="91"/>
      <c r="D29" s="91"/>
      <c r="E29" s="33" t="s">
        <v>327</v>
      </c>
      <c r="F29" s="33" t="s">
        <v>327</v>
      </c>
      <c r="G29" s="91"/>
      <c r="H29" s="91"/>
      <c r="I29" s="91"/>
      <c r="J29" s="91"/>
      <c r="K29" s="91"/>
      <c r="L29" s="90"/>
    </row>
    <row r="30" spans="2:12">
      <c r="B30" s="34" t="s">
        <v>335</v>
      </c>
      <c r="C30" s="92" t="s">
        <v>337</v>
      </c>
      <c r="D30" s="92" t="s">
        <v>338</v>
      </c>
      <c r="E30" s="93">
        <v>60.41</v>
      </c>
      <c r="F30" s="93">
        <v>48.94</v>
      </c>
      <c r="G30" s="94">
        <v>-0.18990000000000001</v>
      </c>
      <c r="H30" s="95">
        <v>44491</v>
      </c>
      <c r="I30" s="92">
        <v>0</v>
      </c>
      <c r="J30" s="92">
        <v>-35</v>
      </c>
      <c r="K30" s="92">
        <v>-850</v>
      </c>
      <c r="L30" s="35">
        <v>44491</v>
      </c>
    </row>
    <row r="31" spans="2:12">
      <c r="B31" s="36" t="s">
        <v>336</v>
      </c>
      <c r="C31" s="92"/>
      <c r="D31" s="92"/>
      <c r="E31" s="93"/>
      <c r="F31" s="93"/>
      <c r="G31" s="94"/>
      <c r="H31" s="95"/>
      <c r="I31" s="92"/>
      <c r="J31" s="92"/>
      <c r="K31" s="92"/>
      <c r="L31" s="37">
        <v>0.36805555555555558</v>
      </c>
    </row>
    <row r="32" spans="2:12">
      <c r="B32" s="34" t="s">
        <v>339</v>
      </c>
      <c r="C32" s="92" t="s">
        <v>341</v>
      </c>
      <c r="D32" s="92" t="s">
        <v>342</v>
      </c>
      <c r="E32" s="93">
        <v>42.1</v>
      </c>
      <c r="F32" s="93">
        <v>37.96</v>
      </c>
      <c r="G32" s="94">
        <v>-9.8299999999999998E-2</v>
      </c>
      <c r="H32" s="95">
        <v>44491</v>
      </c>
      <c r="I32" s="92">
        <v>0</v>
      </c>
      <c r="J32" s="92">
        <v>-214</v>
      </c>
      <c r="K32" s="92">
        <v>-5150</v>
      </c>
      <c r="L32" s="35">
        <v>44491</v>
      </c>
    </row>
    <row r="33" spans="2:12">
      <c r="B33" s="36" t="s">
        <v>340</v>
      </c>
      <c r="C33" s="92"/>
      <c r="D33" s="92"/>
      <c r="E33" s="93"/>
      <c r="F33" s="93"/>
      <c r="G33" s="94"/>
      <c r="H33" s="95"/>
      <c r="I33" s="92"/>
      <c r="J33" s="92"/>
      <c r="K33" s="92"/>
      <c r="L33" s="37">
        <v>0.36805555555555558</v>
      </c>
    </row>
    <row r="34" spans="2:12">
      <c r="B34" s="34" t="s">
        <v>343</v>
      </c>
      <c r="C34" s="92" t="s">
        <v>345</v>
      </c>
      <c r="D34" s="92" t="s">
        <v>346</v>
      </c>
      <c r="E34" s="93">
        <v>49.71</v>
      </c>
      <c r="F34" s="93">
        <v>27.8</v>
      </c>
      <c r="G34" s="94">
        <v>-0.44080000000000003</v>
      </c>
      <c r="H34" s="95">
        <v>44491</v>
      </c>
      <c r="I34" s="92">
        <v>0</v>
      </c>
      <c r="J34" s="92">
        <v>-1006</v>
      </c>
      <c r="K34" s="92">
        <v>-24156</v>
      </c>
      <c r="L34" s="35">
        <v>44491</v>
      </c>
    </row>
    <row r="35" spans="2:12">
      <c r="B35" s="36" t="s">
        <v>344</v>
      </c>
      <c r="C35" s="92"/>
      <c r="D35" s="92"/>
      <c r="E35" s="93"/>
      <c r="F35" s="93"/>
      <c r="G35" s="94"/>
      <c r="H35" s="95"/>
      <c r="I35" s="92"/>
      <c r="J35" s="92"/>
      <c r="K35" s="92"/>
      <c r="L35" s="37">
        <v>0.36805555555555558</v>
      </c>
    </row>
    <row r="36" spans="2:12">
      <c r="B36" s="34" t="s">
        <v>347</v>
      </c>
      <c r="C36" s="92" t="s">
        <v>349</v>
      </c>
      <c r="D36" s="92" t="s">
        <v>350</v>
      </c>
      <c r="E36" s="93">
        <v>18.75</v>
      </c>
      <c r="F36" s="93">
        <v>16.5</v>
      </c>
      <c r="G36" s="96">
        <v>-0.12</v>
      </c>
      <c r="H36" s="95">
        <v>44491</v>
      </c>
      <c r="I36" s="92">
        <v>0</v>
      </c>
      <c r="J36" s="92">
        <v>-108</v>
      </c>
      <c r="K36" s="92">
        <v>-2585</v>
      </c>
      <c r="L36" s="35">
        <v>44491</v>
      </c>
    </row>
    <row r="37" spans="2:12">
      <c r="B37" s="36" t="s">
        <v>348</v>
      </c>
      <c r="C37" s="92"/>
      <c r="D37" s="92"/>
      <c r="E37" s="93"/>
      <c r="F37" s="93"/>
      <c r="G37" s="96"/>
      <c r="H37" s="95"/>
      <c r="I37" s="92"/>
      <c r="J37" s="92"/>
      <c r="K37" s="92"/>
      <c r="L37" s="37">
        <v>0.36805555555555558</v>
      </c>
    </row>
    <row r="38" spans="2:12">
      <c r="B38" s="34" t="s">
        <v>351</v>
      </c>
      <c r="C38" s="92" t="s">
        <v>353</v>
      </c>
      <c r="D38" s="92" t="s">
        <v>354</v>
      </c>
      <c r="E38" s="93">
        <v>5.85</v>
      </c>
      <c r="F38" s="93">
        <v>5.28</v>
      </c>
      <c r="G38" s="94">
        <v>-9.74E-2</v>
      </c>
      <c r="H38" s="95">
        <v>44491</v>
      </c>
      <c r="I38" s="92">
        <v>0</v>
      </c>
      <c r="J38" s="92">
        <v>-22</v>
      </c>
      <c r="K38" s="92">
        <v>-523</v>
      </c>
      <c r="L38" s="35">
        <v>44491</v>
      </c>
    </row>
    <row r="39" spans="2:12">
      <c r="B39" s="36" t="s">
        <v>352</v>
      </c>
      <c r="C39" s="92"/>
      <c r="D39" s="92"/>
      <c r="E39" s="93"/>
      <c r="F39" s="93"/>
      <c r="G39" s="94"/>
      <c r="H39" s="95"/>
      <c r="I39" s="92"/>
      <c r="J39" s="92"/>
      <c r="K39" s="92"/>
      <c r="L39" s="37">
        <v>0.36805555555555558</v>
      </c>
    </row>
    <row r="40" spans="2:12">
      <c r="B40" s="97" t="s">
        <v>355</v>
      </c>
      <c r="C40" s="92" t="s">
        <v>356</v>
      </c>
      <c r="D40" s="92" t="s">
        <v>357</v>
      </c>
      <c r="E40" s="93">
        <v>7.8</v>
      </c>
      <c r="F40" s="93">
        <v>8.8000000000000007</v>
      </c>
      <c r="G40" s="94">
        <v>0.12820000000000001</v>
      </c>
      <c r="H40" s="95">
        <v>44491</v>
      </c>
      <c r="I40" s="92">
        <v>0</v>
      </c>
      <c r="J40" s="92">
        <v>-43</v>
      </c>
      <c r="K40" s="92">
        <v>-1039</v>
      </c>
      <c r="L40" s="35">
        <v>44491</v>
      </c>
    </row>
    <row r="41" spans="2:12">
      <c r="B41" s="97"/>
      <c r="C41" s="92"/>
      <c r="D41" s="92"/>
      <c r="E41" s="93"/>
      <c r="F41" s="93"/>
      <c r="G41" s="94"/>
      <c r="H41" s="95"/>
      <c r="I41" s="92"/>
      <c r="J41" s="92"/>
      <c r="K41" s="92"/>
      <c r="L41" s="37">
        <v>0.36805555555555558</v>
      </c>
    </row>
    <row r="42" spans="2:12">
      <c r="B42" s="97" t="s">
        <v>358</v>
      </c>
      <c r="C42" s="92" t="s">
        <v>359</v>
      </c>
      <c r="D42" s="92" t="s">
        <v>360</v>
      </c>
      <c r="E42" s="93">
        <v>13.76</v>
      </c>
      <c r="F42" s="98">
        <v>14</v>
      </c>
      <c r="G42" s="94">
        <v>1.7399999999999999E-2</v>
      </c>
      <c r="H42" s="95">
        <v>44491</v>
      </c>
      <c r="I42" s="92">
        <v>0</v>
      </c>
      <c r="J42" s="92">
        <v>-23</v>
      </c>
      <c r="K42" s="92">
        <v>426</v>
      </c>
      <c r="L42" s="35">
        <v>44491</v>
      </c>
    </row>
    <row r="43" spans="2:12">
      <c r="B43" s="97"/>
      <c r="C43" s="92"/>
      <c r="D43" s="92"/>
      <c r="E43" s="93"/>
      <c r="F43" s="98"/>
      <c r="G43" s="94"/>
      <c r="H43" s="95"/>
      <c r="I43" s="92"/>
      <c r="J43" s="92"/>
      <c r="K43" s="92"/>
      <c r="L43" s="37">
        <v>0.36805555555555558</v>
      </c>
    </row>
    <row r="44" spans="2:12">
      <c r="B44" s="97" t="s">
        <v>361</v>
      </c>
      <c r="C44" s="92" t="s">
        <v>362</v>
      </c>
      <c r="D44" s="92" t="s">
        <v>363</v>
      </c>
      <c r="E44" s="93">
        <v>35.909999999999997</v>
      </c>
      <c r="F44" s="93">
        <v>45.4</v>
      </c>
      <c r="G44" s="94">
        <v>0.26429999999999998</v>
      </c>
      <c r="H44" s="95">
        <v>44491</v>
      </c>
      <c r="I44" s="92">
        <v>0</v>
      </c>
      <c r="J44" s="92">
        <v>-5259</v>
      </c>
      <c r="K44" s="92">
        <v>-126304</v>
      </c>
      <c r="L44" s="35">
        <v>44491</v>
      </c>
    </row>
    <row r="45" spans="2:12">
      <c r="B45" s="97"/>
      <c r="C45" s="92"/>
      <c r="D45" s="92"/>
      <c r="E45" s="93"/>
      <c r="F45" s="93"/>
      <c r="G45" s="94"/>
      <c r="H45" s="95"/>
      <c r="I45" s="92"/>
      <c r="J45" s="92"/>
      <c r="K45" s="92"/>
      <c r="L45" s="37">
        <v>0.36805555555555558</v>
      </c>
    </row>
    <row r="46" spans="2:12">
      <c r="B46" s="97" t="s">
        <v>364</v>
      </c>
      <c r="C46" s="92" t="s">
        <v>365</v>
      </c>
      <c r="D46" s="92" t="s">
        <v>366</v>
      </c>
      <c r="E46" s="93">
        <v>26.22</v>
      </c>
      <c r="F46" s="97" t="s">
        <v>367</v>
      </c>
      <c r="G46" s="92" t="s">
        <v>367</v>
      </c>
      <c r="H46" s="95">
        <v>44491</v>
      </c>
      <c r="I46" s="92">
        <v>0</v>
      </c>
      <c r="J46" s="92">
        <v>-41</v>
      </c>
      <c r="K46" s="92">
        <v>139127</v>
      </c>
      <c r="L46" s="35">
        <v>44491</v>
      </c>
    </row>
    <row r="47" spans="2:12">
      <c r="B47" s="97"/>
      <c r="C47" s="92"/>
      <c r="D47" s="92"/>
      <c r="E47" s="93"/>
      <c r="F47" s="97"/>
      <c r="G47" s="92"/>
      <c r="H47" s="95"/>
      <c r="I47" s="92"/>
      <c r="J47" s="92"/>
      <c r="K47" s="92"/>
      <c r="L47" s="37">
        <v>0.36805555555555558</v>
      </c>
    </row>
    <row r="48" spans="2:12">
      <c r="B48" s="97" t="s">
        <v>368</v>
      </c>
      <c r="C48" s="92" t="s">
        <v>369</v>
      </c>
      <c r="D48" s="92" t="s">
        <v>370</v>
      </c>
      <c r="E48" s="93">
        <v>7.99</v>
      </c>
      <c r="F48" s="97" t="s">
        <v>367</v>
      </c>
      <c r="G48" s="92" t="s">
        <v>367</v>
      </c>
      <c r="H48" s="95">
        <v>44491</v>
      </c>
      <c r="I48" s="92">
        <v>0</v>
      </c>
      <c r="J48" s="92">
        <v>-1266</v>
      </c>
      <c r="K48" s="92">
        <v>-30411</v>
      </c>
      <c r="L48" s="35">
        <v>44491</v>
      </c>
    </row>
    <row r="49" spans="2:12">
      <c r="B49" s="97"/>
      <c r="C49" s="92"/>
      <c r="D49" s="92"/>
      <c r="E49" s="93"/>
      <c r="F49" s="97"/>
      <c r="G49" s="92"/>
      <c r="H49" s="95"/>
      <c r="I49" s="92"/>
      <c r="J49" s="92"/>
      <c r="K49" s="92"/>
      <c r="L49" s="37">
        <v>0.36805555555555558</v>
      </c>
    </row>
    <row r="50" spans="2:12">
      <c r="B50" s="97" t="s">
        <v>371</v>
      </c>
      <c r="C50" s="92" t="s">
        <v>372</v>
      </c>
      <c r="D50" s="92" t="s">
        <v>373</v>
      </c>
      <c r="E50" s="93">
        <v>2.76</v>
      </c>
      <c r="F50" s="97" t="s">
        <v>367</v>
      </c>
      <c r="G50" s="92" t="s">
        <v>367</v>
      </c>
      <c r="H50" s="95">
        <v>44491</v>
      </c>
      <c r="I50" s="92">
        <v>0</v>
      </c>
      <c r="J50" s="92">
        <v>-21</v>
      </c>
      <c r="K50" s="92">
        <v>7688</v>
      </c>
      <c r="L50" s="35">
        <v>44491</v>
      </c>
    </row>
    <row r="51" spans="2:12">
      <c r="B51" s="97"/>
      <c r="C51" s="92"/>
      <c r="D51" s="92"/>
      <c r="E51" s="93"/>
      <c r="F51" s="97"/>
      <c r="G51" s="92"/>
      <c r="H51" s="95"/>
      <c r="I51" s="92"/>
      <c r="J51" s="92"/>
      <c r="K51" s="92"/>
      <c r="L51" s="37">
        <v>0.36805555555555558</v>
      </c>
    </row>
    <row r="52" spans="2:12">
      <c r="B52" s="97" t="s">
        <v>374</v>
      </c>
      <c r="C52" s="92" t="s">
        <v>375</v>
      </c>
      <c r="D52" s="92" t="s">
        <v>376</v>
      </c>
      <c r="E52" s="93">
        <v>65.239999999999995</v>
      </c>
      <c r="F52" s="97" t="s">
        <v>367</v>
      </c>
      <c r="G52" s="92" t="s">
        <v>367</v>
      </c>
      <c r="H52" s="95">
        <v>44491</v>
      </c>
      <c r="I52" s="92">
        <v>0</v>
      </c>
      <c r="J52" s="92">
        <v>-6</v>
      </c>
      <c r="K52" s="92">
        <v>24127</v>
      </c>
      <c r="L52" s="35">
        <v>44491</v>
      </c>
    </row>
    <row r="53" spans="2:12">
      <c r="B53" s="97"/>
      <c r="C53" s="92"/>
      <c r="D53" s="92"/>
      <c r="E53" s="93"/>
      <c r="F53" s="97"/>
      <c r="G53" s="92"/>
      <c r="H53" s="95"/>
      <c r="I53" s="92"/>
      <c r="J53" s="92"/>
      <c r="K53" s="92"/>
      <c r="L53" s="37">
        <v>0.36805555555555558</v>
      </c>
    </row>
    <row r="54" spans="2:12">
      <c r="B54" s="97" t="s">
        <v>377</v>
      </c>
      <c r="C54" s="92" t="s">
        <v>378</v>
      </c>
      <c r="D54" s="92" t="s">
        <v>379</v>
      </c>
      <c r="E54" s="93">
        <v>6.99</v>
      </c>
      <c r="F54" s="97" t="s">
        <v>367</v>
      </c>
      <c r="G54" s="92" t="s">
        <v>367</v>
      </c>
      <c r="H54" s="95">
        <v>44491</v>
      </c>
      <c r="I54" s="92">
        <v>0</v>
      </c>
      <c r="J54" s="92">
        <v>-390</v>
      </c>
      <c r="K54" s="92">
        <v>-9357</v>
      </c>
      <c r="L54" s="35">
        <v>44491</v>
      </c>
    </row>
    <row r="55" spans="2:12">
      <c r="B55" s="97"/>
      <c r="C55" s="92"/>
      <c r="D55" s="92"/>
      <c r="E55" s="93"/>
      <c r="F55" s="97"/>
      <c r="G55" s="92"/>
      <c r="H55" s="95"/>
      <c r="I55" s="92"/>
      <c r="J55" s="92"/>
      <c r="K55" s="92"/>
      <c r="L55" s="37">
        <v>0.36805555555555558</v>
      </c>
    </row>
  </sheetData>
  <mergeCells count="134">
    <mergeCell ref="K54:K55"/>
    <mergeCell ref="J52:J53"/>
    <mergeCell ref="K52:K53"/>
    <mergeCell ref="B54:B55"/>
    <mergeCell ref="C54:C55"/>
    <mergeCell ref="D54:D55"/>
    <mergeCell ref="E54:E55"/>
    <mergeCell ref="F54:F55"/>
    <mergeCell ref="G54:G55"/>
    <mergeCell ref="H54:H55"/>
    <mergeCell ref="I54:I55"/>
    <mergeCell ref="B52:B53"/>
    <mergeCell ref="C52:C53"/>
    <mergeCell ref="D52:D53"/>
    <mergeCell ref="E52:E53"/>
    <mergeCell ref="F52:F53"/>
    <mergeCell ref="G52:G53"/>
    <mergeCell ref="H52:H53"/>
    <mergeCell ref="I52:I53"/>
    <mergeCell ref="J54:J55"/>
    <mergeCell ref="K48:K49"/>
    <mergeCell ref="B50:B51"/>
    <mergeCell ref="C50:C51"/>
    <mergeCell ref="D50:D51"/>
    <mergeCell ref="E50:E51"/>
    <mergeCell ref="F50:F51"/>
    <mergeCell ref="G50:G51"/>
    <mergeCell ref="H50:H51"/>
    <mergeCell ref="I50:I51"/>
    <mergeCell ref="J50:J51"/>
    <mergeCell ref="K50:K51"/>
    <mergeCell ref="B48:B49"/>
    <mergeCell ref="C48:C49"/>
    <mergeCell ref="D48:D49"/>
    <mergeCell ref="E48:E49"/>
    <mergeCell ref="F48:F49"/>
    <mergeCell ref="G48:G49"/>
    <mergeCell ref="H48:H49"/>
    <mergeCell ref="I48:I49"/>
    <mergeCell ref="J48:J49"/>
    <mergeCell ref="K44:K45"/>
    <mergeCell ref="B46:B47"/>
    <mergeCell ref="C46:C47"/>
    <mergeCell ref="D46:D47"/>
    <mergeCell ref="E46:E47"/>
    <mergeCell ref="F46:F47"/>
    <mergeCell ref="G46:G47"/>
    <mergeCell ref="H46:H47"/>
    <mergeCell ref="I46:I47"/>
    <mergeCell ref="J46:J47"/>
    <mergeCell ref="K46:K47"/>
    <mergeCell ref="B44:B45"/>
    <mergeCell ref="C44:C45"/>
    <mergeCell ref="D44:D45"/>
    <mergeCell ref="E44:E45"/>
    <mergeCell ref="F44:F45"/>
    <mergeCell ref="G44:G45"/>
    <mergeCell ref="H44:H45"/>
    <mergeCell ref="I44:I45"/>
    <mergeCell ref="J44:J45"/>
    <mergeCell ref="K40:K41"/>
    <mergeCell ref="B42:B43"/>
    <mergeCell ref="C42:C43"/>
    <mergeCell ref="D42:D43"/>
    <mergeCell ref="E42:E43"/>
    <mergeCell ref="F42:F43"/>
    <mergeCell ref="G42:G43"/>
    <mergeCell ref="H42:H43"/>
    <mergeCell ref="I42:I43"/>
    <mergeCell ref="J42:J43"/>
    <mergeCell ref="K42:K43"/>
    <mergeCell ref="B40:B41"/>
    <mergeCell ref="C40:C41"/>
    <mergeCell ref="D40:D41"/>
    <mergeCell ref="E40:E41"/>
    <mergeCell ref="F40:F41"/>
    <mergeCell ref="G40:G41"/>
    <mergeCell ref="H40:H41"/>
    <mergeCell ref="I40:I41"/>
    <mergeCell ref="J40:J41"/>
    <mergeCell ref="I36:I37"/>
    <mergeCell ref="J36:J37"/>
    <mergeCell ref="K36:K37"/>
    <mergeCell ref="C38:C39"/>
    <mergeCell ref="D38:D39"/>
    <mergeCell ref="E38:E39"/>
    <mergeCell ref="F38:F39"/>
    <mergeCell ref="G38:G39"/>
    <mergeCell ref="H38:H39"/>
    <mergeCell ref="I38:I39"/>
    <mergeCell ref="C36:C37"/>
    <mergeCell ref="D36:D37"/>
    <mergeCell ref="E36:E37"/>
    <mergeCell ref="F36:F37"/>
    <mergeCell ref="G36:G37"/>
    <mergeCell ref="H36:H37"/>
    <mergeCell ref="J38:J39"/>
    <mergeCell ref="K38:K39"/>
    <mergeCell ref="C34:C35"/>
    <mergeCell ref="D34:D35"/>
    <mergeCell ref="E34:E35"/>
    <mergeCell ref="F34:F35"/>
    <mergeCell ref="G34:G35"/>
    <mergeCell ref="H34:H35"/>
    <mergeCell ref="I34:I35"/>
    <mergeCell ref="J34:J35"/>
    <mergeCell ref="K34:K35"/>
    <mergeCell ref="C32:C33"/>
    <mergeCell ref="D32:D33"/>
    <mergeCell ref="E32:E33"/>
    <mergeCell ref="F32:F33"/>
    <mergeCell ref="G32:G33"/>
    <mergeCell ref="H32:H33"/>
    <mergeCell ref="I32:I33"/>
    <mergeCell ref="J32:J33"/>
    <mergeCell ref="K32:K33"/>
    <mergeCell ref="C30:C31"/>
    <mergeCell ref="D30:D31"/>
    <mergeCell ref="E30:E31"/>
    <mergeCell ref="F30:F31"/>
    <mergeCell ref="G30:G31"/>
    <mergeCell ref="H30:H31"/>
    <mergeCell ref="I30:I31"/>
    <mergeCell ref="J30:J31"/>
    <mergeCell ref="K30:K31"/>
    <mergeCell ref="B28:B29"/>
    <mergeCell ref="C28:C29"/>
    <mergeCell ref="D28:D29"/>
    <mergeCell ref="G28:G29"/>
    <mergeCell ref="H28:H29"/>
    <mergeCell ref="I28:I29"/>
    <mergeCell ref="J28:J29"/>
    <mergeCell ref="K28:K29"/>
    <mergeCell ref="L28:L29"/>
  </mergeCells>
  <phoneticPr fontId="2" type="noConversion"/>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3D10-BF96-4CBF-A8AE-1FE3AD58ACD9}">
  <dimension ref="C4:E9"/>
  <sheetViews>
    <sheetView workbookViewId="0">
      <selection activeCell="A13" sqref="A13:H18"/>
    </sheetView>
  </sheetViews>
  <sheetFormatPr defaultRowHeight="17.399999999999999"/>
  <sheetData>
    <row r="4" spans="3:5">
      <c r="C4" t="s">
        <v>557</v>
      </c>
      <c r="D4" t="s">
        <v>555</v>
      </c>
      <c r="E4" t="s">
        <v>556</v>
      </c>
    </row>
    <row r="5" spans="3:5">
      <c r="C5">
        <v>2560</v>
      </c>
      <c r="D5" s="52">
        <v>0.05</v>
      </c>
      <c r="E5">
        <f>C5+(C5*D5)</f>
        <v>2688</v>
      </c>
    </row>
    <row r="6" spans="3:5">
      <c r="C6">
        <v>2560</v>
      </c>
      <c r="D6" s="52">
        <v>0.1</v>
      </c>
      <c r="E6">
        <f t="shared" ref="E6:E9" si="0">C6+(C6*D6)</f>
        <v>2816</v>
      </c>
    </row>
    <row r="7" spans="3:5">
      <c r="C7">
        <v>2560</v>
      </c>
      <c r="D7" s="52">
        <v>0.15</v>
      </c>
      <c r="E7">
        <f t="shared" si="0"/>
        <v>2944</v>
      </c>
    </row>
    <row r="8" spans="3:5">
      <c r="C8">
        <v>2560</v>
      </c>
      <c r="D8" s="52">
        <v>0.2</v>
      </c>
      <c r="E8">
        <f t="shared" si="0"/>
        <v>3072</v>
      </c>
    </row>
    <row r="9" spans="3:5">
      <c r="C9">
        <v>2560</v>
      </c>
      <c r="D9" s="52">
        <v>-0.03</v>
      </c>
      <c r="E9">
        <f t="shared" si="0"/>
        <v>2483.1999999999998</v>
      </c>
    </row>
  </sheetData>
  <phoneticPr fontId="2"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42F1E-BCF1-490A-83B6-C1A83E833C6E}">
  <dimension ref="A1"/>
  <sheetViews>
    <sheetView workbookViewId="0"/>
  </sheetViews>
  <sheetFormatPr defaultRowHeight="17.399999999999999"/>
  <sheetData/>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E3628-68AD-4A58-A0C1-61A0E92EE638}">
  <dimension ref="B2:C13"/>
  <sheetViews>
    <sheetView workbookViewId="0">
      <selection activeCell="C14" sqref="C14"/>
    </sheetView>
  </sheetViews>
  <sheetFormatPr defaultRowHeight="17.399999999999999"/>
  <cols>
    <col min="2" max="3" width="18.296875" bestFit="1" customWidth="1"/>
  </cols>
  <sheetData>
    <row r="2" spans="2:3">
      <c r="B2" t="s">
        <v>21</v>
      </c>
      <c r="C2" t="s">
        <v>164</v>
      </c>
    </row>
    <row r="3" spans="2:3">
      <c r="B3" t="s">
        <v>18</v>
      </c>
      <c r="C3" t="s">
        <v>165</v>
      </c>
    </row>
    <row r="4" spans="2:3">
      <c r="B4" t="s">
        <v>19</v>
      </c>
      <c r="C4" t="s">
        <v>166</v>
      </c>
    </row>
    <row r="5" spans="2:3">
      <c r="B5" t="s">
        <v>20</v>
      </c>
      <c r="C5" t="s">
        <v>167</v>
      </c>
    </row>
    <row r="6" spans="2:3">
      <c r="B6" t="s">
        <v>29</v>
      </c>
    </row>
    <row r="7" spans="2:3">
      <c r="B7" t="s">
        <v>30</v>
      </c>
    </row>
    <row r="8" spans="2:3">
      <c r="B8" t="s">
        <v>23</v>
      </c>
    </row>
    <row r="9" spans="2:3">
      <c r="B9" t="s">
        <v>31</v>
      </c>
    </row>
    <row r="10" spans="2:3">
      <c r="B10" t="s">
        <v>32</v>
      </c>
    </row>
    <row r="11" spans="2:3">
      <c r="B11" s="10" t="s">
        <v>33</v>
      </c>
    </row>
    <row r="12" spans="2:3">
      <c r="B12" s="10" t="s">
        <v>34</v>
      </c>
    </row>
    <row r="13" spans="2:3">
      <c r="B13" t="s">
        <v>17</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BACD9-3E25-4064-AC8B-443BDD194D55}">
  <dimension ref="B2:B154"/>
  <sheetViews>
    <sheetView workbookViewId="0">
      <selection activeCell="E5" sqref="E5"/>
    </sheetView>
  </sheetViews>
  <sheetFormatPr defaultRowHeight="17.399999999999999"/>
  <sheetData>
    <row r="2" spans="2:2">
      <c r="B2" s="48"/>
    </row>
    <row r="3" spans="2:2">
      <c r="B3" s="48" t="s">
        <v>486</v>
      </c>
    </row>
    <row r="4" spans="2:2" ht="19.2">
      <c r="B4" s="49"/>
    </row>
    <row r="5" spans="2:2" ht="19.2">
      <c r="B5" s="50" t="s">
        <v>487</v>
      </c>
    </row>
    <row r="6" spans="2:2" ht="19.2">
      <c r="B6" s="50"/>
    </row>
    <row r="7" spans="2:2" ht="19.2">
      <c r="B7" s="50" t="s">
        <v>488</v>
      </c>
    </row>
    <row r="8" spans="2:2">
      <c r="B8" s="51"/>
    </row>
    <row r="9" spans="2:2" ht="19.2">
      <c r="B9" s="50" t="s">
        <v>489</v>
      </c>
    </row>
    <row r="10" spans="2:2" ht="19.2">
      <c r="B10" s="50"/>
    </row>
    <row r="11" spans="2:2" ht="19.2">
      <c r="B11" s="50" t="s">
        <v>490</v>
      </c>
    </row>
    <row r="12" spans="2:2">
      <c r="B12" s="51"/>
    </row>
    <row r="13" spans="2:2" ht="19.2">
      <c r="B13" s="50" t="s">
        <v>491</v>
      </c>
    </row>
    <row r="14" spans="2:2" ht="19.2">
      <c r="B14" s="50"/>
    </row>
    <row r="15" spans="2:2" ht="19.2">
      <c r="B15" s="50" t="s">
        <v>492</v>
      </c>
    </row>
    <row r="16" spans="2:2">
      <c r="B16" s="51"/>
    </row>
    <row r="17" spans="2:2" ht="19.2">
      <c r="B17" s="50"/>
    </row>
    <row r="18" spans="2:2" ht="19.2">
      <c r="B18" s="50" t="s">
        <v>493</v>
      </c>
    </row>
    <row r="19" spans="2:2" ht="19.2">
      <c r="B19" s="50"/>
    </row>
    <row r="20" spans="2:2" ht="46.8">
      <c r="B20" s="51" t="s">
        <v>494</v>
      </c>
    </row>
    <row r="21" spans="2:2" ht="19.2">
      <c r="B21" s="50"/>
    </row>
    <row r="22" spans="2:2" ht="19.2">
      <c r="B22" s="50" t="s">
        <v>495</v>
      </c>
    </row>
    <row r="23" spans="2:2" ht="19.2">
      <c r="B23" s="50"/>
    </row>
    <row r="24" spans="2:2" ht="46.8">
      <c r="B24" s="51" t="s">
        <v>496</v>
      </c>
    </row>
    <row r="25" spans="2:2" ht="19.2">
      <c r="B25" s="50"/>
    </row>
    <row r="26" spans="2:2" ht="31.2">
      <c r="B26" s="51" t="s">
        <v>497</v>
      </c>
    </row>
    <row r="27" spans="2:2">
      <c r="B27" s="48"/>
    </row>
    <row r="28" spans="2:2">
      <c r="B28" t="s">
        <v>268</v>
      </c>
    </row>
    <row r="30" spans="2:2">
      <c r="B30" t="s">
        <v>498</v>
      </c>
    </row>
    <row r="32" spans="2:2">
      <c r="B32" t="s">
        <v>499</v>
      </c>
    </row>
    <row r="34" spans="2:2">
      <c r="B34" t="s">
        <v>496</v>
      </c>
    </row>
    <row r="36" spans="2:2">
      <c r="B36" t="s">
        <v>500</v>
      </c>
    </row>
    <row r="38" spans="2:2">
      <c r="B38" t="s">
        <v>497</v>
      </c>
    </row>
    <row r="41" spans="2:2">
      <c r="B41" t="s">
        <v>501</v>
      </c>
    </row>
    <row r="43" spans="2:2">
      <c r="B43" t="s">
        <v>502</v>
      </c>
    </row>
    <row r="45" spans="2:2">
      <c r="B45" t="s">
        <v>503</v>
      </c>
    </row>
    <row r="47" spans="2:2">
      <c r="B47" t="s">
        <v>504</v>
      </c>
    </row>
    <row r="49" spans="2:2">
      <c r="B49" t="s">
        <v>505</v>
      </c>
    </row>
    <row r="51" spans="2:2">
      <c r="B51" t="s">
        <v>506</v>
      </c>
    </row>
    <row r="53" spans="2:2">
      <c r="B53" t="s">
        <v>507</v>
      </c>
    </row>
    <row r="55" spans="2:2">
      <c r="B55" t="s">
        <v>508</v>
      </c>
    </row>
    <row r="57" spans="2:2">
      <c r="B57" t="s">
        <v>509</v>
      </c>
    </row>
    <row r="59" spans="2:2">
      <c r="B59" t="s">
        <v>510</v>
      </c>
    </row>
    <row r="61" spans="2:2">
      <c r="B61" t="s">
        <v>511</v>
      </c>
    </row>
    <row r="63" spans="2:2">
      <c r="B63" t="s">
        <v>512</v>
      </c>
    </row>
    <row r="65" spans="2:2">
      <c r="B65" t="s">
        <v>513</v>
      </c>
    </row>
    <row r="67" spans="2:2">
      <c r="B67" t="s">
        <v>514</v>
      </c>
    </row>
    <row r="69" spans="2:2">
      <c r="B69" t="s">
        <v>515</v>
      </c>
    </row>
    <row r="71" spans="2:2">
      <c r="B71" t="s">
        <v>516</v>
      </c>
    </row>
    <row r="74" spans="2:2">
      <c r="B74" t="s">
        <v>517</v>
      </c>
    </row>
    <row r="76" spans="2:2">
      <c r="B76" t="s">
        <v>518</v>
      </c>
    </row>
    <row r="78" spans="2:2">
      <c r="B78" t="s">
        <v>519</v>
      </c>
    </row>
    <row r="80" spans="2:2">
      <c r="B80" t="s">
        <v>520</v>
      </c>
    </row>
    <row r="82" spans="2:2">
      <c r="B82" t="s">
        <v>521</v>
      </c>
    </row>
    <row r="84" spans="2:2">
      <c r="B84" t="s">
        <v>268</v>
      </c>
    </row>
    <row r="86" spans="2:2">
      <c r="B86" t="s">
        <v>522</v>
      </c>
    </row>
    <row r="88" spans="2:2">
      <c r="B88" t="s">
        <v>523</v>
      </c>
    </row>
    <row r="90" spans="2:2">
      <c r="B90" t="s">
        <v>524</v>
      </c>
    </row>
    <row r="92" spans="2:2">
      <c r="B92" t="s">
        <v>525</v>
      </c>
    </row>
    <row r="94" spans="2:2">
      <c r="B94" t="s">
        <v>526</v>
      </c>
    </row>
    <row r="96" spans="2:2">
      <c r="B96" t="s">
        <v>527</v>
      </c>
    </row>
    <row r="98" spans="2:2">
      <c r="B98" t="s">
        <v>528</v>
      </c>
    </row>
    <row r="100" spans="2:2">
      <c r="B100" t="s">
        <v>529</v>
      </c>
    </row>
    <row r="102" spans="2:2">
      <c r="B102" t="s">
        <v>530</v>
      </c>
    </row>
    <row r="104" spans="2:2">
      <c r="B104" t="s">
        <v>531</v>
      </c>
    </row>
    <row r="106" spans="2:2">
      <c r="B106" t="s">
        <v>268</v>
      </c>
    </row>
    <row r="109" spans="2:2">
      <c r="B109" t="s">
        <v>532</v>
      </c>
    </row>
    <row r="111" spans="2:2">
      <c r="B111" t="s">
        <v>533</v>
      </c>
    </row>
    <row r="113" spans="2:2">
      <c r="B113" t="s">
        <v>534</v>
      </c>
    </row>
    <row r="115" spans="2:2">
      <c r="B115" t="s">
        <v>535</v>
      </c>
    </row>
    <row r="117" spans="2:2">
      <c r="B117" t="s">
        <v>536</v>
      </c>
    </row>
    <row r="119" spans="2:2">
      <c r="B119" t="s">
        <v>537</v>
      </c>
    </row>
    <row r="121" spans="2:2">
      <c r="B121" t="s">
        <v>538</v>
      </c>
    </row>
    <row r="123" spans="2:2">
      <c r="B123" t="s">
        <v>539</v>
      </c>
    </row>
    <row r="125" spans="2:2">
      <c r="B125" t="s">
        <v>540</v>
      </c>
    </row>
    <row r="127" spans="2:2">
      <c r="B127" t="s">
        <v>541</v>
      </c>
    </row>
    <row r="129" spans="2:2">
      <c r="B129" t="s">
        <v>542</v>
      </c>
    </row>
    <row r="131" spans="2:2">
      <c r="B131" t="s">
        <v>543</v>
      </c>
    </row>
    <row r="133" spans="2:2">
      <c r="B133" t="s">
        <v>544</v>
      </c>
    </row>
    <row r="135" spans="2:2">
      <c r="B135" t="s">
        <v>545</v>
      </c>
    </row>
    <row r="137" spans="2:2">
      <c r="B137" t="s">
        <v>546</v>
      </c>
    </row>
    <row r="139" spans="2:2">
      <c r="B139" t="s">
        <v>547</v>
      </c>
    </row>
    <row r="141" spans="2:2">
      <c r="B141" t="s">
        <v>548</v>
      </c>
    </row>
    <row r="143" spans="2:2">
      <c r="B143" t="s">
        <v>549</v>
      </c>
    </row>
    <row r="145" spans="2:2">
      <c r="B145" t="s">
        <v>550</v>
      </c>
    </row>
    <row r="148" spans="2:2">
      <c r="B148" t="s">
        <v>551</v>
      </c>
    </row>
    <row r="150" spans="2:2">
      <c r="B150" t="s">
        <v>552</v>
      </c>
    </row>
    <row r="152" spans="2:2">
      <c r="B152" t="s">
        <v>553</v>
      </c>
    </row>
    <row r="154" spans="2:2">
      <c r="B154" t="s">
        <v>554</v>
      </c>
    </row>
  </sheetData>
  <phoneticPr fontId="2" type="noConversion"/>
  <dataValidations count="1">
    <dataValidation allowBlank="1" showInputMessage="1" showErrorMessage="1" prompt="11월 한 달 일정" sqref="B2" xr:uid="{AC212540-3AB0-49FD-8C96-26305F470866}"/>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9F40F-FE90-4A8E-95B2-F3CBCDCEFF9A}">
  <dimension ref="A2:F166"/>
  <sheetViews>
    <sheetView topLeftCell="A91" workbookViewId="0">
      <selection activeCell="C94" sqref="C94"/>
    </sheetView>
  </sheetViews>
  <sheetFormatPr defaultRowHeight="17.399999999999999"/>
  <cols>
    <col min="1" max="1" width="8.796875" style="21"/>
    <col min="2" max="2" width="22.19921875" style="21" bestFit="1" customWidth="1"/>
    <col min="3" max="3" width="22.19921875" style="21" customWidth="1"/>
    <col min="4" max="4" width="14.59765625" style="21" bestFit="1" customWidth="1"/>
    <col min="5" max="5" width="12.8984375" style="21" customWidth="1"/>
    <col min="6" max="6" width="58.296875" style="21" customWidth="1"/>
    <col min="7" max="16384" width="8.796875" style="20"/>
  </cols>
  <sheetData>
    <row r="2" spans="1:6">
      <c r="A2" s="21" t="s">
        <v>1262</v>
      </c>
    </row>
    <row r="3" spans="1:6">
      <c r="A3" s="22" t="s">
        <v>231</v>
      </c>
      <c r="B3" s="22" t="s">
        <v>232</v>
      </c>
      <c r="C3" s="22" t="s">
        <v>235</v>
      </c>
      <c r="D3" s="22" t="s">
        <v>233</v>
      </c>
      <c r="E3" s="22" t="s">
        <v>1261</v>
      </c>
      <c r="F3" s="22" t="s">
        <v>236</v>
      </c>
    </row>
    <row r="4" spans="1:6" ht="17.399999999999999" customHeight="1">
      <c r="A4" s="77">
        <v>1</v>
      </c>
      <c r="B4" s="78" t="s">
        <v>789</v>
      </c>
      <c r="C4" s="78"/>
      <c r="D4" s="8" t="s">
        <v>790</v>
      </c>
      <c r="E4" s="8" t="s">
        <v>791</v>
      </c>
    </row>
    <row r="5" spans="1:6" ht="19.95" customHeight="1">
      <c r="A5" s="77">
        <v>2</v>
      </c>
      <c r="B5" s="78" t="s">
        <v>792</v>
      </c>
      <c r="C5" s="78"/>
      <c r="D5" s="8" t="s">
        <v>793</v>
      </c>
      <c r="E5" s="8" t="s">
        <v>794</v>
      </c>
    </row>
    <row r="6" spans="1:6" ht="19.95" customHeight="1">
      <c r="A6" s="77">
        <v>3</v>
      </c>
      <c r="B6" s="78" t="s">
        <v>795</v>
      </c>
      <c r="C6" s="78"/>
      <c r="D6" s="8" t="s">
        <v>796</v>
      </c>
      <c r="E6" s="8" t="s">
        <v>797</v>
      </c>
    </row>
    <row r="7" spans="1:6" ht="19.95" customHeight="1">
      <c r="A7" s="8">
        <v>4</v>
      </c>
      <c r="B7" s="78" t="s">
        <v>798</v>
      </c>
      <c r="C7" s="78"/>
      <c r="D7" s="8" t="s">
        <v>799</v>
      </c>
      <c r="E7" s="8" t="s">
        <v>800</v>
      </c>
    </row>
    <row r="8" spans="1:6" ht="19.95" customHeight="1">
      <c r="A8" s="8">
        <v>5</v>
      </c>
      <c r="B8" s="78" t="s">
        <v>801</v>
      </c>
      <c r="C8" s="78"/>
      <c r="D8" s="8" t="s">
        <v>802</v>
      </c>
      <c r="E8" s="8" t="s">
        <v>803</v>
      </c>
    </row>
    <row r="9" spans="1:6" ht="19.95" customHeight="1">
      <c r="A9" s="8">
        <v>6</v>
      </c>
      <c r="B9" s="78" t="s">
        <v>804</v>
      </c>
      <c r="C9" s="78"/>
      <c r="D9" s="8" t="s">
        <v>805</v>
      </c>
      <c r="E9" s="8" t="s">
        <v>806</v>
      </c>
    </row>
    <row r="10" spans="1:6" ht="19.95" customHeight="1">
      <c r="A10" s="8">
        <v>7</v>
      </c>
      <c r="B10" s="78" t="s">
        <v>807</v>
      </c>
      <c r="C10" s="78"/>
      <c r="D10" s="8" t="s">
        <v>808</v>
      </c>
      <c r="E10" s="8" t="s">
        <v>809</v>
      </c>
    </row>
    <row r="11" spans="1:6" ht="19.95" customHeight="1">
      <c r="A11" s="8">
        <v>8</v>
      </c>
      <c r="B11" s="78" t="s">
        <v>810</v>
      </c>
      <c r="C11" s="78"/>
      <c r="D11" s="8" t="s">
        <v>811</v>
      </c>
      <c r="E11" s="8" t="s">
        <v>812</v>
      </c>
    </row>
    <row r="12" spans="1:6" ht="19.95" customHeight="1">
      <c r="A12" s="8">
        <v>9</v>
      </c>
      <c r="B12" s="78" t="s">
        <v>813</v>
      </c>
      <c r="C12" s="78"/>
      <c r="D12" s="8" t="s">
        <v>814</v>
      </c>
      <c r="E12" s="8" t="s">
        <v>815</v>
      </c>
    </row>
    <row r="13" spans="1:6" ht="19.95" customHeight="1">
      <c r="A13" s="8">
        <v>10</v>
      </c>
      <c r="B13" s="78" t="s">
        <v>816</v>
      </c>
      <c r="C13" s="78"/>
      <c r="D13" s="8" t="s">
        <v>817</v>
      </c>
      <c r="E13" s="8" t="s">
        <v>818</v>
      </c>
    </row>
    <row r="14" spans="1:6" ht="19.95" customHeight="1">
      <c r="A14" s="8">
        <v>11</v>
      </c>
      <c r="B14" s="78" t="s">
        <v>819</v>
      </c>
      <c r="C14" s="78"/>
      <c r="D14" s="8" t="s">
        <v>820</v>
      </c>
      <c r="E14" s="8" t="s">
        <v>821</v>
      </c>
    </row>
    <row r="15" spans="1:6" ht="19.95" customHeight="1">
      <c r="A15" s="8">
        <v>12</v>
      </c>
      <c r="B15" s="78" t="s">
        <v>822</v>
      </c>
      <c r="C15" s="78"/>
      <c r="D15" s="8" t="s">
        <v>823</v>
      </c>
      <c r="E15" s="8" t="s">
        <v>824</v>
      </c>
    </row>
    <row r="16" spans="1:6" ht="19.95" customHeight="1">
      <c r="A16" s="8">
        <v>13</v>
      </c>
      <c r="B16" s="78" t="s">
        <v>825</v>
      </c>
      <c r="C16" s="78"/>
      <c r="D16" s="8" t="s">
        <v>826</v>
      </c>
      <c r="E16" s="8" t="s">
        <v>827</v>
      </c>
    </row>
    <row r="17" spans="1:5" ht="19.95" customHeight="1">
      <c r="A17" s="8">
        <v>14</v>
      </c>
      <c r="B17" s="78" t="s">
        <v>828</v>
      </c>
      <c r="C17" s="78"/>
      <c r="D17" s="8" t="s">
        <v>829</v>
      </c>
      <c r="E17" s="8" t="s">
        <v>830</v>
      </c>
    </row>
    <row r="18" spans="1:5" ht="19.95" customHeight="1">
      <c r="A18" s="8">
        <v>15</v>
      </c>
      <c r="B18" s="78" t="s">
        <v>831</v>
      </c>
      <c r="C18" s="78"/>
      <c r="D18" s="8" t="s">
        <v>832</v>
      </c>
      <c r="E18" s="8" t="s">
        <v>833</v>
      </c>
    </row>
    <row r="19" spans="1:5" ht="19.95" customHeight="1">
      <c r="A19" s="8">
        <v>16</v>
      </c>
      <c r="B19" s="78" t="s">
        <v>834</v>
      </c>
      <c r="C19" s="78"/>
      <c r="D19" s="8" t="s">
        <v>835</v>
      </c>
      <c r="E19" s="8" t="s">
        <v>836</v>
      </c>
    </row>
    <row r="20" spans="1:5" ht="19.95" customHeight="1">
      <c r="A20" s="8">
        <v>17</v>
      </c>
      <c r="B20" s="78" t="s">
        <v>837</v>
      </c>
      <c r="C20" s="78"/>
      <c r="D20" s="8" t="s">
        <v>838</v>
      </c>
      <c r="E20" s="8" t="s">
        <v>839</v>
      </c>
    </row>
    <row r="21" spans="1:5" ht="19.95" customHeight="1">
      <c r="A21" s="8">
        <v>18</v>
      </c>
      <c r="B21" s="78" t="s">
        <v>840</v>
      </c>
      <c r="C21" s="78"/>
      <c r="D21" s="8" t="s">
        <v>841</v>
      </c>
      <c r="E21" s="8" t="s">
        <v>842</v>
      </c>
    </row>
    <row r="22" spans="1:5" ht="19.95" customHeight="1">
      <c r="A22" s="8">
        <v>19</v>
      </c>
      <c r="B22" s="78" t="s">
        <v>843</v>
      </c>
      <c r="C22" s="78"/>
      <c r="D22" s="8" t="s">
        <v>844</v>
      </c>
      <c r="E22" s="8" t="s">
        <v>845</v>
      </c>
    </row>
    <row r="23" spans="1:5" ht="19.95" customHeight="1">
      <c r="A23" s="8">
        <v>20</v>
      </c>
      <c r="B23" s="78" t="s">
        <v>846</v>
      </c>
      <c r="C23" s="78"/>
      <c r="D23" s="8" t="s">
        <v>847</v>
      </c>
      <c r="E23" s="8" t="s">
        <v>848</v>
      </c>
    </row>
    <row r="24" spans="1:5" ht="19.95" customHeight="1">
      <c r="A24" s="8">
        <v>21</v>
      </c>
      <c r="B24" s="78" t="s">
        <v>849</v>
      </c>
      <c r="C24" s="78"/>
      <c r="D24" s="8" t="s">
        <v>850</v>
      </c>
      <c r="E24" s="8" t="s">
        <v>851</v>
      </c>
    </row>
    <row r="25" spans="1:5" ht="19.95" customHeight="1">
      <c r="A25" s="8">
        <v>22</v>
      </c>
      <c r="B25" s="78" t="s">
        <v>852</v>
      </c>
      <c r="C25" s="78"/>
      <c r="D25" s="8" t="s">
        <v>853</v>
      </c>
      <c r="E25" s="8" t="s">
        <v>854</v>
      </c>
    </row>
    <row r="26" spans="1:5" ht="19.95" customHeight="1">
      <c r="A26" s="8">
        <v>23</v>
      </c>
      <c r="B26" s="78" t="s">
        <v>855</v>
      </c>
      <c r="C26" s="78"/>
      <c r="D26" s="8" t="s">
        <v>856</v>
      </c>
      <c r="E26" s="8" t="s">
        <v>857</v>
      </c>
    </row>
    <row r="27" spans="1:5" ht="19.95" customHeight="1">
      <c r="A27" s="8">
        <v>24</v>
      </c>
      <c r="B27" s="78" t="s">
        <v>858</v>
      </c>
      <c r="C27" s="78"/>
      <c r="D27" s="8" t="s">
        <v>859</v>
      </c>
      <c r="E27" s="8" t="s">
        <v>860</v>
      </c>
    </row>
    <row r="28" spans="1:5" ht="19.95" customHeight="1">
      <c r="A28" s="8">
        <v>25</v>
      </c>
      <c r="B28" s="78" t="s">
        <v>861</v>
      </c>
      <c r="C28" s="78"/>
      <c r="D28" s="8" t="s">
        <v>862</v>
      </c>
      <c r="E28" s="8" t="s">
        <v>863</v>
      </c>
    </row>
    <row r="29" spans="1:5" ht="19.95" customHeight="1">
      <c r="A29" s="8">
        <v>26</v>
      </c>
      <c r="B29" s="78" t="s">
        <v>864</v>
      </c>
      <c r="C29" s="78"/>
      <c r="D29" s="8" t="s">
        <v>865</v>
      </c>
      <c r="E29" s="8" t="s">
        <v>866</v>
      </c>
    </row>
    <row r="30" spans="1:5" ht="19.95" customHeight="1">
      <c r="A30" s="8">
        <v>27</v>
      </c>
      <c r="B30" s="78" t="s">
        <v>867</v>
      </c>
      <c r="C30" s="78"/>
      <c r="D30" s="8" t="s">
        <v>868</v>
      </c>
      <c r="E30" s="8" t="s">
        <v>869</v>
      </c>
    </row>
    <row r="31" spans="1:5" ht="19.95" customHeight="1">
      <c r="A31" s="8">
        <v>28</v>
      </c>
      <c r="B31" s="78" t="s">
        <v>870</v>
      </c>
      <c r="C31" s="78"/>
      <c r="D31" s="8" t="s">
        <v>871</v>
      </c>
      <c r="E31" s="8" t="s">
        <v>872</v>
      </c>
    </row>
    <row r="32" spans="1:5" ht="19.95" customHeight="1">
      <c r="A32" s="8">
        <v>29</v>
      </c>
      <c r="B32" s="78" t="s">
        <v>873</v>
      </c>
      <c r="C32" s="78"/>
      <c r="D32" s="8" t="s">
        <v>874</v>
      </c>
      <c r="E32" s="8" t="s">
        <v>875</v>
      </c>
    </row>
    <row r="33" spans="1:5" ht="19.95" customHeight="1">
      <c r="A33" s="8">
        <v>30</v>
      </c>
      <c r="B33" s="78" t="s">
        <v>876</v>
      </c>
      <c r="C33" s="78"/>
      <c r="D33" s="8" t="s">
        <v>877</v>
      </c>
      <c r="E33" s="8" t="s">
        <v>878</v>
      </c>
    </row>
    <row r="34" spans="1:5" ht="19.95" customHeight="1">
      <c r="A34" s="8">
        <v>31</v>
      </c>
      <c r="B34" s="78" t="s">
        <v>879</v>
      </c>
      <c r="C34" s="78"/>
      <c r="D34" s="8" t="s">
        <v>880</v>
      </c>
      <c r="E34" s="8" t="s">
        <v>881</v>
      </c>
    </row>
    <row r="35" spans="1:5" ht="19.95" customHeight="1">
      <c r="A35" s="8">
        <v>32</v>
      </c>
      <c r="B35" s="78" t="s">
        <v>882</v>
      </c>
      <c r="C35" s="78"/>
      <c r="D35" s="8" t="s">
        <v>883</v>
      </c>
      <c r="E35" s="8" t="s">
        <v>884</v>
      </c>
    </row>
    <row r="36" spans="1:5" ht="19.95" customHeight="1">
      <c r="A36" s="8">
        <v>33</v>
      </c>
      <c r="B36" s="78" t="s">
        <v>885</v>
      </c>
      <c r="C36" s="78"/>
      <c r="D36" s="8" t="s">
        <v>886</v>
      </c>
      <c r="E36" s="8" t="s">
        <v>887</v>
      </c>
    </row>
    <row r="37" spans="1:5" ht="19.95" customHeight="1">
      <c r="A37" s="8">
        <v>34</v>
      </c>
      <c r="B37" s="78" t="s">
        <v>888</v>
      </c>
      <c r="C37" s="78"/>
      <c r="D37" s="8" t="s">
        <v>889</v>
      </c>
      <c r="E37" s="8" t="s">
        <v>890</v>
      </c>
    </row>
    <row r="38" spans="1:5" ht="19.95" customHeight="1">
      <c r="A38" s="8">
        <v>35</v>
      </c>
      <c r="B38" s="78" t="s">
        <v>891</v>
      </c>
      <c r="C38" s="78"/>
      <c r="D38" s="8" t="s">
        <v>892</v>
      </c>
      <c r="E38" s="8" t="s">
        <v>893</v>
      </c>
    </row>
    <row r="39" spans="1:5" ht="19.95" customHeight="1">
      <c r="A39" s="8">
        <v>36</v>
      </c>
      <c r="B39" s="78" t="s">
        <v>894</v>
      </c>
      <c r="C39" s="78"/>
      <c r="D39" s="8" t="s">
        <v>895</v>
      </c>
      <c r="E39" s="8" t="s">
        <v>896</v>
      </c>
    </row>
    <row r="40" spans="1:5" ht="19.95" customHeight="1">
      <c r="A40" s="8">
        <v>37</v>
      </c>
      <c r="B40" s="78" t="s">
        <v>897</v>
      </c>
      <c r="C40" s="78"/>
      <c r="D40" s="8" t="s">
        <v>898</v>
      </c>
      <c r="E40" s="8" t="s">
        <v>899</v>
      </c>
    </row>
    <row r="41" spans="1:5" ht="19.95" customHeight="1">
      <c r="A41" s="8">
        <v>38</v>
      </c>
      <c r="B41" s="78" t="s">
        <v>900</v>
      </c>
      <c r="C41" s="78"/>
      <c r="D41" s="8" t="s">
        <v>901</v>
      </c>
      <c r="E41" s="8" t="s">
        <v>902</v>
      </c>
    </row>
    <row r="42" spans="1:5" ht="19.95" customHeight="1">
      <c r="A42" s="8">
        <v>39</v>
      </c>
      <c r="B42" s="78" t="s">
        <v>903</v>
      </c>
      <c r="C42" s="78"/>
      <c r="D42" s="8" t="s">
        <v>904</v>
      </c>
      <c r="E42" s="8" t="s">
        <v>905</v>
      </c>
    </row>
    <row r="43" spans="1:5" ht="19.95" customHeight="1">
      <c r="A43" s="8">
        <v>40</v>
      </c>
      <c r="B43" s="78" t="s">
        <v>906</v>
      </c>
      <c r="C43" s="78"/>
      <c r="D43" s="8" t="s">
        <v>907</v>
      </c>
      <c r="E43" s="8" t="s">
        <v>908</v>
      </c>
    </row>
    <row r="44" spans="1:5" ht="19.95" customHeight="1">
      <c r="A44" s="8">
        <v>41</v>
      </c>
      <c r="B44" s="78" t="s">
        <v>909</v>
      </c>
      <c r="C44" s="78"/>
      <c r="D44" s="8" t="s">
        <v>910</v>
      </c>
      <c r="E44" s="8" t="s">
        <v>911</v>
      </c>
    </row>
    <row r="45" spans="1:5" ht="19.95" customHeight="1">
      <c r="A45" s="8">
        <v>42</v>
      </c>
      <c r="B45" s="78" t="s">
        <v>912</v>
      </c>
      <c r="C45" s="78"/>
      <c r="D45" s="8" t="s">
        <v>913</v>
      </c>
      <c r="E45" s="8" t="s">
        <v>914</v>
      </c>
    </row>
    <row r="46" spans="1:5" ht="19.95" customHeight="1">
      <c r="A46" s="8">
        <v>43</v>
      </c>
      <c r="B46" s="78" t="s">
        <v>915</v>
      </c>
      <c r="C46" s="78"/>
      <c r="D46" s="8" t="s">
        <v>916</v>
      </c>
      <c r="E46" s="8" t="s">
        <v>917</v>
      </c>
    </row>
    <row r="47" spans="1:5" ht="19.95" customHeight="1">
      <c r="A47" s="8">
        <v>44</v>
      </c>
      <c r="B47" s="78" t="s">
        <v>918</v>
      </c>
      <c r="C47" s="78"/>
      <c r="D47" s="8" t="s">
        <v>919</v>
      </c>
      <c r="E47" s="8" t="s">
        <v>920</v>
      </c>
    </row>
    <row r="48" spans="1:5" ht="19.95" customHeight="1">
      <c r="A48" s="8">
        <v>45</v>
      </c>
      <c r="B48" s="78" t="s">
        <v>921</v>
      </c>
      <c r="C48" s="78"/>
      <c r="D48" s="8" t="s">
        <v>922</v>
      </c>
      <c r="E48" s="8" t="s">
        <v>923</v>
      </c>
    </row>
    <row r="49" spans="1:5" ht="19.95" customHeight="1">
      <c r="A49" s="8">
        <v>46</v>
      </c>
      <c r="B49" s="78" t="s">
        <v>924</v>
      </c>
      <c r="C49" s="78"/>
      <c r="D49" s="8" t="s">
        <v>925</v>
      </c>
      <c r="E49" s="8" t="s">
        <v>926</v>
      </c>
    </row>
    <row r="50" spans="1:5" ht="19.95" customHeight="1">
      <c r="A50" s="8">
        <v>47</v>
      </c>
      <c r="B50" s="78" t="s">
        <v>927</v>
      </c>
      <c r="C50" s="78"/>
      <c r="D50" s="8" t="s">
        <v>928</v>
      </c>
      <c r="E50" s="8" t="s">
        <v>929</v>
      </c>
    </row>
    <row r="51" spans="1:5" ht="19.95" customHeight="1">
      <c r="A51" s="8">
        <v>48</v>
      </c>
      <c r="B51" s="78" t="s">
        <v>930</v>
      </c>
      <c r="C51" s="78"/>
      <c r="D51" s="8" t="s">
        <v>931</v>
      </c>
      <c r="E51" s="8" t="s">
        <v>932</v>
      </c>
    </row>
    <row r="52" spans="1:5" ht="19.95" customHeight="1">
      <c r="A52" s="8">
        <v>49</v>
      </c>
      <c r="B52" s="78" t="s">
        <v>933</v>
      </c>
      <c r="C52" s="78"/>
      <c r="D52" s="8" t="s">
        <v>934</v>
      </c>
      <c r="E52" s="8" t="s">
        <v>935</v>
      </c>
    </row>
    <row r="53" spans="1:5" ht="19.95" customHeight="1">
      <c r="A53" s="8">
        <v>50</v>
      </c>
      <c r="B53" s="78" t="s">
        <v>936</v>
      </c>
      <c r="C53" s="78"/>
      <c r="D53" s="8" t="s">
        <v>937</v>
      </c>
      <c r="E53" s="8" t="s">
        <v>938</v>
      </c>
    </row>
    <row r="54" spans="1:5" ht="19.95" customHeight="1">
      <c r="A54" s="8">
        <v>51</v>
      </c>
      <c r="B54" s="78" t="s">
        <v>939</v>
      </c>
      <c r="C54" s="78"/>
      <c r="D54" s="8" t="s">
        <v>940</v>
      </c>
      <c r="E54" s="8" t="s">
        <v>941</v>
      </c>
    </row>
    <row r="55" spans="1:5" ht="19.95" customHeight="1">
      <c r="A55" s="8">
        <v>52</v>
      </c>
      <c r="B55" s="78" t="s">
        <v>942</v>
      </c>
      <c r="C55" s="78"/>
      <c r="D55" s="8" t="s">
        <v>943</v>
      </c>
      <c r="E55" s="8" t="s">
        <v>944</v>
      </c>
    </row>
    <row r="56" spans="1:5" ht="19.95" customHeight="1">
      <c r="A56" s="8">
        <v>53</v>
      </c>
      <c r="B56" s="78" t="s">
        <v>945</v>
      </c>
      <c r="C56" s="78"/>
      <c r="D56" s="8" t="s">
        <v>946</v>
      </c>
      <c r="E56" s="8" t="s">
        <v>947</v>
      </c>
    </row>
    <row r="57" spans="1:5" ht="19.95" customHeight="1">
      <c r="A57" s="8">
        <v>54</v>
      </c>
      <c r="B57" s="78" t="s">
        <v>948</v>
      </c>
      <c r="C57" s="78"/>
      <c r="D57" s="8" t="s">
        <v>949</v>
      </c>
      <c r="E57" s="8" t="s">
        <v>950</v>
      </c>
    </row>
    <row r="58" spans="1:5" ht="19.95" customHeight="1">
      <c r="A58" s="8">
        <v>55</v>
      </c>
      <c r="B58" s="78" t="s">
        <v>951</v>
      </c>
      <c r="C58" s="78"/>
      <c r="D58" s="8" t="s">
        <v>952</v>
      </c>
      <c r="E58" s="8" t="s">
        <v>953</v>
      </c>
    </row>
    <row r="59" spans="1:5" ht="19.95" customHeight="1">
      <c r="A59" s="8">
        <v>56</v>
      </c>
      <c r="B59" s="78" t="s">
        <v>954</v>
      </c>
      <c r="C59" s="78"/>
      <c r="D59" s="8" t="s">
        <v>955</v>
      </c>
      <c r="E59" s="8" t="s">
        <v>956</v>
      </c>
    </row>
    <row r="60" spans="1:5" ht="19.95" customHeight="1">
      <c r="A60" s="8">
        <v>57</v>
      </c>
      <c r="B60" s="78" t="s">
        <v>957</v>
      </c>
      <c r="C60" s="78"/>
      <c r="D60" s="8" t="s">
        <v>958</v>
      </c>
      <c r="E60" s="8" t="s">
        <v>959</v>
      </c>
    </row>
    <row r="61" spans="1:5" ht="19.95" customHeight="1">
      <c r="A61" s="8">
        <v>58</v>
      </c>
      <c r="B61" s="78" t="s">
        <v>960</v>
      </c>
      <c r="C61" s="78"/>
      <c r="D61" s="8" t="s">
        <v>961</v>
      </c>
      <c r="E61" s="8" t="s">
        <v>962</v>
      </c>
    </row>
    <row r="62" spans="1:5" ht="19.95" customHeight="1">
      <c r="A62" s="8">
        <v>59</v>
      </c>
      <c r="B62" s="78" t="s">
        <v>963</v>
      </c>
      <c r="C62" s="78"/>
      <c r="D62" s="8" t="s">
        <v>964</v>
      </c>
      <c r="E62" s="8" t="s">
        <v>965</v>
      </c>
    </row>
    <row r="63" spans="1:5" ht="19.95" customHeight="1">
      <c r="A63" s="8">
        <v>60</v>
      </c>
      <c r="B63" s="78" t="s">
        <v>966</v>
      </c>
      <c r="C63" s="78"/>
      <c r="D63" s="8" t="s">
        <v>967</v>
      </c>
      <c r="E63" s="8" t="s">
        <v>968</v>
      </c>
    </row>
    <row r="64" spans="1:5" ht="19.95" customHeight="1">
      <c r="A64" s="8">
        <v>61</v>
      </c>
      <c r="B64" s="78" t="s">
        <v>969</v>
      </c>
      <c r="C64" s="78"/>
      <c r="D64" s="8" t="s">
        <v>970</v>
      </c>
      <c r="E64" s="8" t="s">
        <v>971</v>
      </c>
    </row>
    <row r="65" spans="1:5" ht="19.95" customHeight="1">
      <c r="A65" s="8">
        <v>62</v>
      </c>
      <c r="B65" s="78" t="s">
        <v>972</v>
      </c>
      <c r="C65" s="78"/>
      <c r="D65" s="8" t="s">
        <v>973</v>
      </c>
      <c r="E65" s="8" t="s">
        <v>974</v>
      </c>
    </row>
    <row r="66" spans="1:5" ht="19.95" customHeight="1">
      <c r="A66" s="8">
        <v>63</v>
      </c>
      <c r="B66" s="78" t="s">
        <v>975</v>
      </c>
      <c r="C66" s="78"/>
      <c r="D66" s="8" t="s">
        <v>976</v>
      </c>
      <c r="E66" s="8" t="s">
        <v>977</v>
      </c>
    </row>
    <row r="67" spans="1:5" ht="19.95" customHeight="1">
      <c r="A67" s="8">
        <v>64</v>
      </c>
      <c r="B67" s="78" t="s">
        <v>978</v>
      </c>
      <c r="C67" s="78"/>
      <c r="D67" s="8" t="s">
        <v>979</v>
      </c>
      <c r="E67" s="8" t="s">
        <v>980</v>
      </c>
    </row>
    <row r="68" spans="1:5" ht="19.95" customHeight="1">
      <c r="A68" s="8">
        <v>65</v>
      </c>
      <c r="B68" s="78" t="s">
        <v>981</v>
      </c>
      <c r="C68" s="78"/>
      <c r="D68" s="8" t="s">
        <v>982</v>
      </c>
      <c r="E68" s="8" t="s">
        <v>983</v>
      </c>
    </row>
    <row r="69" spans="1:5" ht="19.95" customHeight="1">
      <c r="A69" s="8">
        <v>66</v>
      </c>
      <c r="B69" s="78" t="s">
        <v>984</v>
      </c>
      <c r="C69" s="78"/>
      <c r="D69" s="8" t="s">
        <v>985</v>
      </c>
      <c r="E69" s="8" t="s">
        <v>986</v>
      </c>
    </row>
    <row r="70" spans="1:5" ht="19.95" customHeight="1">
      <c r="A70" s="8">
        <v>67</v>
      </c>
      <c r="B70" s="78" t="s">
        <v>987</v>
      </c>
      <c r="C70" s="78"/>
      <c r="D70" s="8" t="s">
        <v>988</v>
      </c>
      <c r="E70" s="8" t="s">
        <v>959</v>
      </c>
    </row>
    <row r="71" spans="1:5" ht="19.95" customHeight="1">
      <c r="A71" s="8">
        <v>68</v>
      </c>
      <c r="B71" s="78" t="s">
        <v>989</v>
      </c>
      <c r="C71" s="78"/>
      <c r="D71" s="8" t="s">
        <v>990</v>
      </c>
      <c r="E71" s="8" t="s">
        <v>991</v>
      </c>
    </row>
    <row r="72" spans="1:5" ht="19.95" customHeight="1">
      <c r="A72" s="8">
        <v>69</v>
      </c>
      <c r="B72" s="78" t="s">
        <v>992</v>
      </c>
      <c r="C72" s="78"/>
      <c r="D72" s="8" t="s">
        <v>993</v>
      </c>
      <c r="E72" s="8" t="s">
        <v>994</v>
      </c>
    </row>
    <row r="73" spans="1:5" ht="19.95" customHeight="1">
      <c r="A73" s="8">
        <v>70</v>
      </c>
      <c r="B73" s="78" t="s">
        <v>995</v>
      </c>
      <c r="C73" s="78"/>
      <c r="D73" s="8" t="s">
        <v>996</v>
      </c>
      <c r="E73" s="8" t="s">
        <v>997</v>
      </c>
    </row>
    <row r="74" spans="1:5" ht="19.95" customHeight="1">
      <c r="A74" s="8">
        <v>71</v>
      </c>
      <c r="B74" s="78" t="s">
        <v>998</v>
      </c>
      <c r="C74" s="78"/>
      <c r="D74" s="8" t="s">
        <v>999</v>
      </c>
      <c r="E74" s="8" t="s">
        <v>1000</v>
      </c>
    </row>
    <row r="75" spans="1:5" ht="19.95" customHeight="1">
      <c r="A75" s="8">
        <v>72</v>
      </c>
      <c r="B75" s="78" t="s">
        <v>1001</v>
      </c>
      <c r="C75" s="78"/>
      <c r="D75" s="8" t="s">
        <v>1002</v>
      </c>
      <c r="E75" s="8" t="s">
        <v>1003</v>
      </c>
    </row>
    <row r="76" spans="1:5" ht="19.95" customHeight="1">
      <c r="A76" s="8">
        <v>73</v>
      </c>
      <c r="B76" s="78" t="s">
        <v>1004</v>
      </c>
      <c r="C76" s="78"/>
      <c r="D76" s="8" t="s">
        <v>1005</v>
      </c>
      <c r="E76" s="8" t="s">
        <v>1006</v>
      </c>
    </row>
    <row r="77" spans="1:5" ht="19.95" customHeight="1">
      <c r="A77" s="8">
        <v>74</v>
      </c>
      <c r="B77" s="78" t="s">
        <v>1007</v>
      </c>
      <c r="C77" s="78"/>
      <c r="D77" s="8" t="s">
        <v>1008</v>
      </c>
      <c r="E77" s="8" t="s">
        <v>1009</v>
      </c>
    </row>
    <row r="78" spans="1:5" ht="19.95" customHeight="1">
      <c r="A78" s="8">
        <v>75</v>
      </c>
      <c r="B78" s="78" t="s">
        <v>1010</v>
      </c>
      <c r="C78" s="78"/>
      <c r="D78" s="8" t="s">
        <v>1011</v>
      </c>
      <c r="E78" s="8" t="s">
        <v>1012</v>
      </c>
    </row>
    <row r="79" spans="1:5" ht="19.95" customHeight="1">
      <c r="A79" s="8">
        <v>76</v>
      </c>
      <c r="B79" s="78" t="s">
        <v>1013</v>
      </c>
      <c r="C79" s="78"/>
      <c r="D79" s="8" t="s">
        <v>1014</v>
      </c>
      <c r="E79" s="8" t="s">
        <v>1015</v>
      </c>
    </row>
    <row r="80" spans="1:5" ht="19.95" customHeight="1">
      <c r="A80" s="8">
        <v>77</v>
      </c>
      <c r="B80" s="78" t="s">
        <v>1016</v>
      </c>
      <c r="C80" s="78"/>
      <c r="D80" s="8" t="s">
        <v>1017</v>
      </c>
      <c r="E80" s="8" t="s">
        <v>1018</v>
      </c>
    </row>
    <row r="81" spans="1:5" ht="19.95" customHeight="1">
      <c r="A81" s="8">
        <v>78</v>
      </c>
      <c r="B81" s="78" t="s">
        <v>1019</v>
      </c>
      <c r="C81" s="78"/>
      <c r="D81" s="8" t="s">
        <v>1020</v>
      </c>
      <c r="E81" s="8" t="s">
        <v>1021</v>
      </c>
    </row>
    <row r="82" spans="1:5" ht="19.95" customHeight="1">
      <c r="A82" s="8">
        <v>79</v>
      </c>
      <c r="B82" s="78" t="s">
        <v>1022</v>
      </c>
      <c r="C82" s="78"/>
      <c r="D82" s="8" t="s">
        <v>1023</v>
      </c>
      <c r="E82" s="8" t="s">
        <v>1024</v>
      </c>
    </row>
    <row r="83" spans="1:5" ht="19.95" customHeight="1">
      <c r="A83" s="8">
        <v>80</v>
      </c>
      <c r="B83" s="78" t="s">
        <v>1025</v>
      </c>
      <c r="C83" s="78"/>
      <c r="D83" s="8" t="s">
        <v>1026</v>
      </c>
      <c r="E83" s="8" t="s">
        <v>1027</v>
      </c>
    </row>
    <row r="84" spans="1:5" ht="19.95" customHeight="1">
      <c r="A84" s="8">
        <v>81</v>
      </c>
      <c r="B84" s="78" t="s">
        <v>1028</v>
      </c>
      <c r="C84" s="78"/>
      <c r="D84" s="8" t="s">
        <v>1029</v>
      </c>
      <c r="E84" s="8" t="s">
        <v>1030</v>
      </c>
    </row>
    <row r="85" spans="1:5" ht="19.95" customHeight="1">
      <c r="A85" s="8">
        <v>82</v>
      </c>
      <c r="B85" s="78" t="s">
        <v>1031</v>
      </c>
      <c r="C85" s="78"/>
      <c r="D85" s="8" t="s">
        <v>1032</v>
      </c>
      <c r="E85" s="8" t="s">
        <v>1033</v>
      </c>
    </row>
    <row r="86" spans="1:5" ht="19.95" customHeight="1">
      <c r="A86" s="8">
        <v>83</v>
      </c>
      <c r="B86" s="78" t="s">
        <v>1034</v>
      </c>
      <c r="C86" s="78"/>
      <c r="D86" s="8" t="s">
        <v>1035</v>
      </c>
      <c r="E86" s="8" t="s">
        <v>1036</v>
      </c>
    </row>
    <row r="87" spans="1:5" ht="19.95" customHeight="1">
      <c r="A87" s="8">
        <v>84</v>
      </c>
      <c r="B87" s="78" t="s">
        <v>1037</v>
      </c>
      <c r="C87" s="78"/>
      <c r="D87" s="8" t="s">
        <v>1038</v>
      </c>
      <c r="E87" s="8" t="s">
        <v>1039</v>
      </c>
    </row>
    <row r="88" spans="1:5" ht="19.95" customHeight="1">
      <c r="A88" s="8">
        <v>85</v>
      </c>
      <c r="B88" s="78" t="s">
        <v>1040</v>
      </c>
      <c r="C88" s="78"/>
      <c r="D88" s="8" t="s">
        <v>1041</v>
      </c>
      <c r="E88" s="8" t="s">
        <v>1042</v>
      </c>
    </row>
    <row r="89" spans="1:5" ht="19.95" customHeight="1">
      <c r="A89" s="8">
        <v>86</v>
      </c>
      <c r="B89" s="78" t="s">
        <v>1043</v>
      </c>
      <c r="C89" s="78"/>
      <c r="D89" s="8" t="s">
        <v>1044</v>
      </c>
      <c r="E89" s="8" t="s">
        <v>1045</v>
      </c>
    </row>
    <row r="90" spans="1:5" ht="19.95" customHeight="1">
      <c r="A90" s="8">
        <v>87</v>
      </c>
      <c r="B90" s="78" t="s">
        <v>1046</v>
      </c>
      <c r="C90" s="78"/>
      <c r="D90" s="8" t="s">
        <v>1047</v>
      </c>
      <c r="E90" s="8" t="s">
        <v>1048</v>
      </c>
    </row>
    <row r="91" spans="1:5" ht="19.95" customHeight="1">
      <c r="A91" s="8">
        <v>88</v>
      </c>
      <c r="B91" s="78" t="s">
        <v>1049</v>
      </c>
      <c r="C91" s="78"/>
      <c r="D91" s="8" t="s">
        <v>1050</v>
      </c>
      <c r="E91" s="8" t="s">
        <v>1051</v>
      </c>
    </row>
    <row r="92" spans="1:5" ht="19.95" customHeight="1">
      <c r="A92" s="8">
        <v>89</v>
      </c>
      <c r="B92" s="78" t="s">
        <v>1052</v>
      </c>
      <c r="C92" s="78"/>
      <c r="D92" s="8" t="s">
        <v>1053</v>
      </c>
      <c r="E92" s="8" t="s">
        <v>1054</v>
      </c>
    </row>
    <row r="93" spans="1:5" ht="19.95" customHeight="1">
      <c r="A93" s="8">
        <v>90</v>
      </c>
      <c r="B93" s="78" t="s">
        <v>1055</v>
      </c>
      <c r="C93" s="78"/>
      <c r="D93" s="8" t="s">
        <v>1056</v>
      </c>
      <c r="E93" s="8" t="s">
        <v>1057</v>
      </c>
    </row>
    <row r="94" spans="1:5" ht="19.95" customHeight="1">
      <c r="A94" s="8">
        <v>91</v>
      </c>
      <c r="B94" s="78" t="s">
        <v>1058</v>
      </c>
      <c r="C94" s="78"/>
      <c r="D94" s="8" t="s">
        <v>1059</v>
      </c>
      <c r="E94" s="8" t="s">
        <v>1060</v>
      </c>
    </row>
    <row r="95" spans="1:5" ht="19.95" customHeight="1">
      <c r="A95" s="8">
        <v>92</v>
      </c>
      <c r="B95" s="78" t="s">
        <v>1061</v>
      </c>
      <c r="C95" s="78"/>
      <c r="D95" s="8" t="s">
        <v>1062</v>
      </c>
      <c r="E95" s="8" t="s">
        <v>1063</v>
      </c>
    </row>
    <row r="96" spans="1:5" ht="19.95" customHeight="1">
      <c r="A96" s="8">
        <v>93</v>
      </c>
      <c r="B96" s="78" t="s">
        <v>1064</v>
      </c>
      <c r="C96" s="78"/>
      <c r="D96" s="8" t="s">
        <v>1065</v>
      </c>
      <c r="E96" s="8" t="s">
        <v>1066</v>
      </c>
    </row>
    <row r="97" spans="1:5" ht="19.95" customHeight="1">
      <c r="A97" s="8">
        <v>94</v>
      </c>
      <c r="B97" s="78" t="s">
        <v>1067</v>
      </c>
      <c r="C97" s="78"/>
      <c r="D97" s="8" t="s">
        <v>1068</v>
      </c>
      <c r="E97" s="8" t="s">
        <v>1069</v>
      </c>
    </row>
    <row r="98" spans="1:5" ht="19.95" customHeight="1">
      <c r="A98" s="8">
        <v>95</v>
      </c>
      <c r="B98" s="78" t="s">
        <v>1070</v>
      </c>
      <c r="C98" s="78"/>
      <c r="D98" s="8" t="s">
        <v>1071</v>
      </c>
      <c r="E98" s="8" t="s">
        <v>1072</v>
      </c>
    </row>
    <row r="99" spans="1:5" ht="19.95" customHeight="1">
      <c r="A99" s="8">
        <v>96</v>
      </c>
      <c r="B99" s="78" t="s">
        <v>1073</v>
      </c>
      <c r="C99" s="78"/>
      <c r="D99" s="8" t="s">
        <v>1074</v>
      </c>
      <c r="E99" s="8" t="s">
        <v>1075</v>
      </c>
    </row>
    <row r="100" spans="1:5" ht="19.95" customHeight="1">
      <c r="A100" s="8">
        <v>97</v>
      </c>
      <c r="B100" s="78" t="s">
        <v>1076</v>
      </c>
      <c r="C100" s="78"/>
      <c r="D100" s="8" t="s">
        <v>1077</v>
      </c>
      <c r="E100" s="8" t="s">
        <v>1078</v>
      </c>
    </row>
    <row r="101" spans="1:5" ht="19.95" customHeight="1">
      <c r="A101" s="8">
        <v>98</v>
      </c>
      <c r="B101" s="78" t="s">
        <v>1079</v>
      </c>
      <c r="C101" s="78"/>
      <c r="D101" s="8" t="s">
        <v>1080</v>
      </c>
      <c r="E101" s="8" t="s">
        <v>1081</v>
      </c>
    </row>
    <row r="102" spans="1:5" ht="19.95" customHeight="1">
      <c r="A102" s="8">
        <v>99</v>
      </c>
      <c r="B102" s="78" t="s">
        <v>1082</v>
      </c>
      <c r="C102" s="78"/>
      <c r="D102" s="8" t="s">
        <v>1083</v>
      </c>
      <c r="E102" s="8" t="s">
        <v>1084</v>
      </c>
    </row>
    <row r="103" spans="1:5" ht="19.95" customHeight="1">
      <c r="A103" s="8">
        <v>100</v>
      </c>
      <c r="B103" s="78" t="s">
        <v>1085</v>
      </c>
      <c r="C103" s="78"/>
      <c r="D103" s="8" t="s">
        <v>1086</v>
      </c>
      <c r="E103" s="8" t="s">
        <v>1087</v>
      </c>
    </row>
    <row r="104" spans="1:5" ht="19.95" customHeight="1">
      <c r="A104" s="8">
        <v>101</v>
      </c>
      <c r="B104" s="78" t="s">
        <v>1088</v>
      </c>
      <c r="C104" s="78"/>
      <c r="D104" s="8" t="s">
        <v>1089</v>
      </c>
      <c r="E104" s="8" t="s">
        <v>1090</v>
      </c>
    </row>
    <row r="105" spans="1:5" ht="19.95" customHeight="1">
      <c r="A105" s="8">
        <v>102</v>
      </c>
      <c r="B105" s="78" t="s">
        <v>1091</v>
      </c>
      <c r="C105" s="78"/>
      <c r="D105" s="8" t="s">
        <v>1092</v>
      </c>
      <c r="E105" s="8" t="s">
        <v>1093</v>
      </c>
    </row>
    <row r="106" spans="1:5" ht="19.95" customHeight="1">
      <c r="A106" s="8">
        <v>103</v>
      </c>
      <c r="B106" s="78" t="s">
        <v>1094</v>
      </c>
      <c r="C106" s="78"/>
      <c r="D106" s="8" t="s">
        <v>1095</v>
      </c>
      <c r="E106" s="8" t="s">
        <v>1093</v>
      </c>
    </row>
    <row r="107" spans="1:5" ht="19.95" customHeight="1">
      <c r="A107" s="8">
        <v>104</v>
      </c>
      <c r="B107" s="78" t="s">
        <v>1096</v>
      </c>
      <c r="C107" s="78"/>
      <c r="D107" s="8" t="s">
        <v>1097</v>
      </c>
      <c r="E107" s="8" t="s">
        <v>1098</v>
      </c>
    </row>
    <row r="108" spans="1:5" ht="19.95" customHeight="1">
      <c r="A108" s="8">
        <v>105</v>
      </c>
      <c r="B108" s="78" t="s">
        <v>1099</v>
      </c>
      <c r="C108" s="78"/>
      <c r="D108" s="8" t="s">
        <v>1100</v>
      </c>
      <c r="E108" s="8" t="s">
        <v>1101</v>
      </c>
    </row>
    <row r="109" spans="1:5" ht="19.95" customHeight="1">
      <c r="A109" s="8">
        <v>106</v>
      </c>
      <c r="B109" s="78" t="s">
        <v>1102</v>
      </c>
      <c r="C109" s="78"/>
      <c r="D109" s="8" t="s">
        <v>1103</v>
      </c>
      <c r="E109" s="8" t="s">
        <v>1104</v>
      </c>
    </row>
    <row r="110" spans="1:5" ht="19.95" customHeight="1">
      <c r="A110" s="8">
        <v>107</v>
      </c>
      <c r="B110" s="78" t="s">
        <v>1105</v>
      </c>
      <c r="C110" s="78"/>
      <c r="D110" s="8" t="s">
        <v>1106</v>
      </c>
      <c r="E110" s="8" t="s">
        <v>1107</v>
      </c>
    </row>
    <row r="111" spans="1:5" ht="19.95" customHeight="1">
      <c r="A111" s="8">
        <v>108</v>
      </c>
      <c r="B111" s="78" t="s">
        <v>1108</v>
      </c>
      <c r="C111" s="78"/>
      <c r="D111" s="8" t="s">
        <v>1109</v>
      </c>
      <c r="E111" s="8" t="s">
        <v>1110</v>
      </c>
    </row>
    <row r="112" spans="1:5" ht="19.95" customHeight="1">
      <c r="A112" s="8">
        <v>109</v>
      </c>
      <c r="B112" s="78" t="s">
        <v>1111</v>
      </c>
      <c r="C112" s="78"/>
      <c r="D112" s="8" t="s">
        <v>1112</v>
      </c>
      <c r="E112" s="8" t="s">
        <v>1113</v>
      </c>
    </row>
    <row r="113" spans="1:5" ht="19.95" customHeight="1">
      <c r="A113" s="8">
        <v>110</v>
      </c>
      <c r="B113" s="78" t="s">
        <v>1114</v>
      </c>
      <c r="C113" s="78"/>
      <c r="D113" s="8" t="s">
        <v>1115</v>
      </c>
      <c r="E113" s="8" t="s">
        <v>1116</v>
      </c>
    </row>
    <row r="114" spans="1:5" ht="19.95" customHeight="1">
      <c r="A114" s="8">
        <v>111</v>
      </c>
      <c r="B114" s="78" t="s">
        <v>1117</v>
      </c>
      <c r="C114" s="78"/>
      <c r="D114" s="8" t="s">
        <v>1118</v>
      </c>
      <c r="E114" s="8" t="s">
        <v>1119</v>
      </c>
    </row>
    <row r="115" spans="1:5" ht="19.95" customHeight="1">
      <c r="A115" s="8">
        <v>112</v>
      </c>
      <c r="B115" s="78" t="s">
        <v>1120</v>
      </c>
      <c r="C115" s="78"/>
      <c r="D115" s="8" t="s">
        <v>1121</v>
      </c>
      <c r="E115" s="8" t="s">
        <v>1122</v>
      </c>
    </row>
    <row r="116" spans="1:5" ht="19.95" customHeight="1">
      <c r="A116" s="8">
        <v>113</v>
      </c>
      <c r="B116" s="78" t="s">
        <v>1123</v>
      </c>
      <c r="C116" s="78"/>
      <c r="D116" s="8" t="s">
        <v>1124</v>
      </c>
      <c r="E116" s="8" t="s">
        <v>1125</v>
      </c>
    </row>
    <row r="117" spans="1:5" ht="19.95" customHeight="1">
      <c r="A117" s="8">
        <v>114</v>
      </c>
      <c r="B117" s="78" t="s">
        <v>1126</v>
      </c>
      <c r="C117" s="78"/>
      <c r="D117" s="8" t="s">
        <v>1127</v>
      </c>
      <c r="E117" s="8" t="s">
        <v>1128</v>
      </c>
    </row>
    <row r="118" spans="1:5" ht="19.95" customHeight="1">
      <c r="A118" s="8">
        <v>115</v>
      </c>
      <c r="B118" s="78" t="s">
        <v>1129</v>
      </c>
      <c r="C118" s="78"/>
      <c r="D118" s="8" t="s">
        <v>1130</v>
      </c>
      <c r="E118" s="8" t="s">
        <v>1131</v>
      </c>
    </row>
    <row r="119" spans="1:5" ht="19.95" customHeight="1">
      <c r="A119" s="8">
        <v>116</v>
      </c>
      <c r="B119" s="78" t="s">
        <v>1132</v>
      </c>
      <c r="C119" s="78"/>
      <c r="D119" s="8" t="s">
        <v>1133</v>
      </c>
      <c r="E119" s="8" t="s">
        <v>1134</v>
      </c>
    </row>
    <row r="120" spans="1:5" ht="19.95" customHeight="1">
      <c r="A120" s="8">
        <v>117</v>
      </c>
      <c r="B120" s="78" t="s">
        <v>1135</v>
      </c>
      <c r="C120" s="78"/>
      <c r="D120" s="8" t="s">
        <v>1136</v>
      </c>
      <c r="E120" s="8" t="s">
        <v>1137</v>
      </c>
    </row>
    <row r="121" spans="1:5" ht="19.95" customHeight="1">
      <c r="A121" s="8">
        <v>118</v>
      </c>
      <c r="B121" s="78" t="s">
        <v>1138</v>
      </c>
      <c r="C121" s="78"/>
      <c r="D121" s="8" t="s">
        <v>1139</v>
      </c>
      <c r="E121" s="8" t="s">
        <v>1140</v>
      </c>
    </row>
    <row r="122" spans="1:5" ht="19.95" customHeight="1">
      <c r="A122" s="8">
        <v>119</v>
      </c>
      <c r="B122" s="78" t="s">
        <v>1141</v>
      </c>
      <c r="C122" s="78"/>
      <c r="D122" s="8" t="s">
        <v>1142</v>
      </c>
      <c r="E122" s="8" t="s">
        <v>1143</v>
      </c>
    </row>
    <row r="123" spans="1:5" ht="19.95" customHeight="1">
      <c r="A123" s="8">
        <v>120</v>
      </c>
      <c r="B123" s="78" t="s">
        <v>1144</v>
      </c>
      <c r="C123" s="78"/>
      <c r="D123" s="8" t="s">
        <v>1145</v>
      </c>
      <c r="E123" s="8" t="s">
        <v>1146</v>
      </c>
    </row>
    <row r="124" spans="1:5" ht="19.95" customHeight="1">
      <c r="A124" s="8">
        <v>121</v>
      </c>
      <c r="B124" s="78" t="s">
        <v>1147</v>
      </c>
      <c r="C124" s="78"/>
      <c r="D124" s="8" t="s">
        <v>1148</v>
      </c>
      <c r="E124" s="8" t="s">
        <v>1149</v>
      </c>
    </row>
    <row r="125" spans="1:5" ht="19.95" customHeight="1">
      <c r="A125" s="8">
        <v>122</v>
      </c>
      <c r="B125" s="78" t="s">
        <v>1150</v>
      </c>
      <c r="C125" s="78"/>
      <c r="D125" s="8" t="s">
        <v>1151</v>
      </c>
      <c r="E125" s="8" t="s">
        <v>1152</v>
      </c>
    </row>
    <row r="126" spans="1:5" ht="19.95" customHeight="1">
      <c r="A126" s="8">
        <v>123</v>
      </c>
      <c r="B126" s="78" t="s">
        <v>1153</v>
      </c>
      <c r="C126" s="78"/>
      <c r="D126" s="8" t="s">
        <v>1154</v>
      </c>
      <c r="E126" s="8" t="s">
        <v>1152</v>
      </c>
    </row>
    <row r="127" spans="1:5" ht="19.95" customHeight="1">
      <c r="A127" s="8">
        <v>124</v>
      </c>
      <c r="B127" s="78" t="s">
        <v>1155</v>
      </c>
      <c r="C127" s="78"/>
      <c r="D127" s="8" t="s">
        <v>1156</v>
      </c>
      <c r="E127" s="8" t="s">
        <v>1157</v>
      </c>
    </row>
    <row r="128" spans="1:5" ht="19.95" customHeight="1">
      <c r="A128" s="8">
        <v>125</v>
      </c>
      <c r="B128" s="78" t="s">
        <v>1158</v>
      </c>
      <c r="C128" s="78"/>
      <c r="D128" s="8" t="s">
        <v>1159</v>
      </c>
      <c r="E128" s="8" t="s">
        <v>1160</v>
      </c>
    </row>
    <row r="129" spans="1:5" ht="19.95" customHeight="1">
      <c r="A129" s="8">
        <v>126</v>
      </c>
      <c r="B129" s="78" t="s">
        <v>1161</v>
      </c>
      <c r="C129" s="78"/>
      <c r="D129" s="8" t="s">
        <v>1162</v>
      </c>
      <c r="E129" s="8" t="s">
        <v>1163</v>
      </c>
    </row>
    <row r="130" spans="1:5" ht="19.95" customHeight="1">
      <c r="A130" s="8">
        <v>127</v>
      </c>
      <c r="B130" s="78" t="s">
        <v>1164</v>
      </c>
      <c r="C130" s="78"/>
      <c r="D130" s="8" t="s">
        <v>1165</v>
      </c>
      <c r="E130" s="8" t="s">
        <v>1166</v>
      </c>
    </row>
    <row r="131" spans="1:5" ht="19.95" customHeight="1">
      <c r="A131" s="8">
        <v>128</v>
      </c>
      <c r="B131" s="78" t="s">
        <v>1167</v>
      </c>
      <c r="C131" s="78"/>
      <c r="D131" s="8" t="s">
        <v>1168</v>
      </c>
      <c r="E131" s="8" t="s">
        <v>1169</v>
      </c>
    </row>
    <row r="132" spans="1:5" ht="19.95" customHeight="1">
      <c r="A132" s="8">
        <v>129</v>
      </c>
      <c r="B132" s="78" t="s">
        <v>1170</v>
      </c>
      <c r="C132" s="78"/>
      <c r="D132" s="8" t="s">
        <v>1171</v>
      </c>
      <c r="E132" s="8" t="s">
        <v>1172</v>
      </c>
    </row>
    <row r="133" spans="1:5" ht="19.95" customHeight="1">
      <c r="A133" s="8">
        <v>130</v>
      </c>
      <c r="B133" s="78" t="s">
        <v>1173</v>
      </c>
      <c r="C133" s="78"/>
      <c r="D133" s="8" t="s">
        <v>1174</v>
      </c>
      <c r="E133" s="8" t="s">
        <v>1175</v>
      </c>
    </row>
    <row r="134" spans="1:5" ht="19.95" customHeight="1">
      <c r="A134" s="8">
        <v>131</v>
      </c>
      <c r="B134" s="78" t="s">
        <v>1176</v>
      </c>
      <c r="C134" s="78"/>
      <c r="D134" s="8" t="s">
        <v>1177</v>
      </c>
      <c r="E134" s="8" t="s">
        <v>1178</v>
      </c>
    </row>
    <row r="135" spans="1:5" ht="19.95" customHeight="1">
      <c r="A135" s="8">
        <v>132</v>
      </c>
      <c r="B135" s="78" t="s">
        <v>1179</v>
      </c>
      <c r="C135" s="78"/>
      <c r="D135" s="8" t="s">
        <v>1180</v>
      </c>
      <c r="E135" s="8" t="s">
        <v>1181</v>
      </c>
    </row>
    <row r="136" spans="1:5" ht="19.95" customHeight="1">
      <c r="A136" s="8">
        <v>133</v>
      </c>
      <c r="B136" s="78" t="s">
        <v>1182</v>
      </c>
      <c r="C136" s="78"/>
      <c r="D136" s="8" t="s">
        <v>1183</v>
      </c>
      <c r="E136" s="8" t="s">
        <v>1184</v>
      </c>
    </row>
    <row r="137" spans="1:5" ht="19.95" customHeight="1">
      <c r="A137" s="8">
        <v>134</v>
      </c>
      <c r="B137" s="78" t="s">
        <v>1185</v>
      </c>
      <c r="C137" s="78"/>
      <c r="D137" s="8" t="s">
        <v>1186</v>
      </c>
      <c r="E137" s="8" t="s">
        <v>1187</v>
      </c>
    </row>
    <row r="138" spans="1:5" ht="19.95" customHeight="1">
      <c r="A138" s="8">
        <v>135</v>
      </c>
      <c r="B138" s="78" t="s">
        <v>1188</v>
      </c>
      <c r="C138" s="78"/>
      <c r="D138" s="8" t="s">
        <v>923</v>
      </c>
      <c r="E138" s="8" t="s">
        <v>1189</v>
      </c>
    </row>
    <row r="139" spans="1:5" ht="19.95" customHeight="1">
      <c r="A139" s="8">
        <v>136</v>
      </c>
      <c r="B139" s="78" t="s">
        <v>1190</v>
      </c>
      <c r="C139" s="78"/>
      <c r="D139" s="8" t="s">
        <v>1191</v>
      </c>
      <c r="E139" s="8" t="s">
        <v>1192</v>
      </c>
    </row>
    <row r="140" spans="1:5" ht="19.95" customHeight="1">
      <c r="A140" s="8">
        <v>137</v>
      </c>
      <c r="B140" s="78" t="s">
        <v>1193</v>
      </c>
      <c r="C140" s="78"/>
      <c r="D140" s="8" t="s">
        <v>1194</v>
      </c>
      <c r="E140" s="8" t="s">
        <v>1195</v>
      </c>
    </row>
    <row r="141" spans="1:5" ht="19.95" customHeight="1">
      <c r="A141" s="8">
        <v>138</v>
      </c>
      <c r="B141" s="78" t="s">
        <v>1196</v>
      </c>
      <c r="C141" s="78"/>
      <c r="D141" s="8" t="s">
        <v>1197</v>
      </c>
      <c r="E141" s="8" t="s">
        <v>899</v>
      </c>
    </row>
    <row r="142" spans="1:5" ht="19.95" customHeight="1">
      <c r="A142" s="8">
        <v>139</v>
      </c>
      <c r="B142" s="78" t="s">
        <v>1198</v>
      </c>
      <c r="C142" s="78"/>
      <c r="D142" s="8" t="s">
        <v>1199</v>
      </c>
      <c r="E142" s="8" t="s">
        <v>1200</v>
      </c>
    </row>
    <row r="143" spans="1:5" ht="19.95" customHeight="1">
      <c r="A143" s="8">
        <v>140</v>
      </c>
      <c r="B143" s="78" t="s">
        <v>1201</v>
      </c>
      <c r="C143" s="78"/>
      <c r="D143" s="8" t="s">
        <v>1202</v>
      </c>
      <c r="E143" s="8" t="s">
        <v>1203</v>
      </c>
    </row>
    <row r="144" spans="1:5" ht="19.95" customHeight="1">
      <c r="A144" s="8">
        <v>141</v>
      </c>
      <c r="B144" s="78" t="s">
        <v>1204</v>
      </c>
      <c r="C144" s="78"/>
      <c r="D144" s="8" t="s">
        <v>1205</v>
      </c>
      <c r="E144" s="8" t="s">
        <v>1122</v>
      </c>
    </row>
    <row r="145" spans="1:5" ht="19.95" customHeight="1">
      <c r="A145" s="8">
        <v>142</v>
      </c>
      <c r="B145" s="78" t="s">
        <v>1206</v>
      </c>
      <c r="C145" s="78"/>
      <c r="D145" s="8" t="s">
        <v>1207</v>
      </c>
      <c r="E145" s="8" t="s">
        <v>1208</v>
      </c>
    </row>
    <row r="146" spans="1:5" ht="19.95" customHeight="1">
      <c r="A146" s="8">
        <v>143</v>
      </c>
      <c r="B146" s="78" t="s">
        <v>1209</v>
      </c>
      <c r="C146" s="78"/>
      <c r="D146" s="8" t="s">
        <v>1210</v>
      </c>
      <c r="E146" s="8" t="s">
        <v>1078</v>
      </c>
    </row>
    <row r="147" spans="1:5" ht="19.95" customHeight="1">
      <c r="A147" s="8">
        <v>144</v>
      </c>
      <c r="B147" s="78" t="s">
        <v>1211</v>
      </c>
      <c r="C147" s="78"/>
      <c r="D147" s="8" t="s">
        <v>1212</v>
      </c>
      <c r="E147" s="8" t="s">
        <v>1125</v>
      </c>
    </row>
    <row r="148" spans="1:5" ht="19.95" customHeight="1">
      <c r="A148" s="8">
        <v>145</v>
      </c>
      <c r="B148" s="78" t="s">
        <v>1213</v>
      </c>
      <c r="C148" s="78"/>
      <c r="D148" s="8" t="s">
        <v>1214</v>
      </c>
      <c r="E148" s="8" t="s">
        <v>1215</v>
      </c>
    </row>
    <row r="149" spans="1:5" ht="19.95" customHeight="1">
      <c r="A149" s="8">
        <v>146</v>
      </c>
      <c r="B149" s="78" t="s">
        <v>1216</v>
      </c>
      <c r="C149" s="78"/>
      <c r="D149" s="8" t="s">
        <v>1217</v>
      </c>
      <c r="E149" s="8" t="s">
        <v>1166</v>
      </c>
    </row>
    <row r="150" spans="1:5" ht="19.95" customHeight="1">
      <c r="A150" s="8">
        <v>147</v>
      </c>
      <c r="B150" s="78" t="s">
        <v>1218</v>
      </c>
      <c r="C150" s="78"/>
      <c r="D150" s="8" t="s">
        <v>1219</v>
      </c>
      <c r="E150" s="8" t="s">
        <v>1220</v>
      </c>
    </row>
    <row r="151" spans="1:5" ht="19.95" customHeight="1">
      <c r="A151" s="8">
        <v>148</v>
      </c>
      <c r="B151" s="78" t="s">
        <v>1221</v>
      </c>
      <c r="C151" s="78"/>
      <c r="D151" s="8" t="s">
        <v>1222</v>
      </c>
      <c r="E151" s="8" t="s">
        <v>1223</v>
      </c>
    </row>
    <row r="152" spans="1:5" ht="19.95" customHeight="1">
      <c r="A152" s="8">
        <v>149</v>
      </c>
      <c r="B152" s="78" t="s">
        <v>1224</v>
      </c>
      <c r="C152" s="78"/>
      <c r="D152" s="8" t="s">
        <v>1225</v>
      </c>
      <c r="E152" s="8" t="s">
        <v>1226</v>
      </c>
    </row>
    <row r="153" spans="1:5" ht="19.95" customHeight="1">
      <c r="A153" s="8">
        <v>150</v>
      </c>
      <c r="B153" s="78" t="s">
        <v>1227</v>
      </c>
      <c r="C153" s="78"/>
      <c r="D153" s="8" t="s">
        <v>1228</v>
      </c>
      <c r="E153" s="8" t="s">
        <v>1157</v>
      </c>
    </row>
    <row r="154" spans="1:5" ht="19.95" customHeight="1">
      <c r="A154" s="8">
        <v>151</v>
      </c>
      <c r="B154" s="78" t="s">
        <v>1229</v>
      </c>
      <c r="C154" s="78"/>
      <c r="D154" s="8" t="s">
        <v>1230</v>
      </c>
      <c r="E154" s="8" t="s">
        <v>1060</v>
      </c>
    </row>
    <row r="155" spans="1:5" ht="19.95" customHeight="1">
      <c r="A155" s="8">
        <v>152</v>
      </c>
      <c r="B155" s="78" t="s">
        <v>1231</v>
      </c>
      <c r="C155" s="78"/>
      <c r="D155" s="8" t="s">
        <v>1232</v>
      </c>
      <c r="E155" s="8" t="s">
        <v>1233</v>
      </c>
    </row>
    <row r="156" spans="1:5">
      <c r="A156" s="8">
        <v>153</v>
      </c>
      <c r="B156" s="78" t="s">
        <v>1234</v>
      </c>
      <c r="C156" s="78"/>
      <c r="D156" s="8" t="s">
        <v>1235</v>
      </c>
      <c r="E156" s="8" t="s">
        <v>1236</v>
      </c>
    </row>
    <row r="157" spans="1:5">
      <c r="A157" s="8">
        <v>154</v>
      </c>
      <c r="B157" s="78" t="s">
        <v>1237</v>
      </c>
      <c r="C157" s="78"/>
      <c r="D157" s="8" t="s">
        <v>1238</v>
      </c>
      <c r="E157" s="8" t="s">
        <v>1239</v>
      </c>
    </row>
    <row r="158" spans="1:5">
      <c r="A158" s="8">
        <v>155</v>
      </c>
      <c r="B158" s="78" t="s">
        <v>1240</v>
      </c>
      <c r="C158" s="78"/>
      <c r="D158" s="8" t="s">
        <v>1241</v>
      </c>
      <c r="E158" s="8" t="s">
        <v>1242</v>
      </c>
    </row>
    <row r="159" spans="1:5">
      <c r="A159" s="8">
        <v>156</v>
      </c>
      <c r="B159" s="78" t="s">
        <v>1243</v>
      </c>
      <c r="C159" s="78"/>
      <c r="D159" s="8" t="s">
        <v>1244</v>
      </c>
      <c r="E159" s="8" t="s">
        <v>1203</v>
      </c>
    </row>
    <row r="160" spans="1:5">
      <c r="A160" s="8">
        <v>157</v>
      </c>
      <c r="B160" s="78" t="s">
        <v>1245</v>
      </c>
      <c r="C160" s="78"/>
      <c r="D160" s="8" t="s">
        <v>1045</v>
      </c>
      <c r="E160" s="8" t="s">
        <v>1246</v>
      </c>
    </row>
    <row r="161" spans="1:5">
      <c r="A161" s="8">
        <v>158</v>
      </c>
      <c r="B161" s="78" t="s">
        <v>1247</v>
      </c>
      <c r="C161" s="78"/>
      <c r="D161" s="8" t="s">
        <v>1248</v>
      </c>
      <c r="E161" s="8" t="s">
        <v>1249</v>
      </c>
    </row>
    <row r="162" spans="1:5">
      <c r="A162" s="8">
        <v>159</v>
      </c>
      <c r="B162" s="78" t="s">
        <v>1250</v>
      </c>
      <c r="C162" s="78"/>
      <c r="D162" s="8" t="s">
        <v>1251</v>
      </c>
      <c r="E162" s="8" t="s">
        <v>1252</v>
      </c>
    </row>
    <row r="163" spans="1:5">
      <c r="A163" s="8">
        <v>160</v>
      </c>
      <c r="B163" s="78" t="s">
        <v>1253</v>
      </c>
      <c r="C163" s="78"/>
      <c r="D163" s="8" t="s">
        <v>1254</v>
      </c>
      <c r="E163" s="8" t="s">
        <v>1255</v>
      </c>
    </row>
    <row r="164" spans="1:5">
      <c r="A164" s="8">
        <v>161</v>
      </c>
      <c r="B164" s="78" t="s">
        <v>1256</v>
      </c>
      <c r="C164" s="78"/>
      <c r="D164" s="8" t="s">
        <v>977</v>
      </c>
      <c r="E164" s="8" t="s">
        <v>1257</v>
      </c>
    </row>
    <row r="165" spans="1:5">
      <c r="A165" s="8">
        <v>162</v>
      </c>
      <c r="B165" s="78" t="s">
        <v>1258</v>
      </c>
      <c r="C165" s="78"/>
      <c r="D165" s="8" t="s">
        <v>1081</v>
      </c>
      <c r="E165" s="8" t="s">
        <v>1152</v>
      </c>
    </row>
    <row r="166" spans="1:5">
      <c r="A166" s="8">
        <v>163</v>
      </c>
      <c r="B166" s="78" t="s">
        <v>1259</v>
      </c>
      <c r="C166" s="78"/>
      <c r="D166" s="8" t="s">
        <v>1260</v>
      </c>
      <c r="E166" s="8" t="s">
        <v>1226</v>
      </c>
    </row>
  </sheetData>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37CB9-2155-4F15-9D9E-40D7A21B19B8}">
  <dimension ref="C2:E15"/>
  <sheetViews>
    <sheetView workbookViewId="0">
      <selection activeCell="E13" sqref="E13"/>
    </sheetView>
  </sheetViews>
  <sheetFormatPr defaultRowHeight="17.399999999999999"/>
  <sheetData>
    <row r="2" spans="3:5">
      <c r="C2" t="s">
        <v>92</v>
      </c>
      <c r="D2" t="s">
        <v>93</v>
      </c>
      <c r="E2" t="s">
        <v>94</v>
      </c>
    </row>
    <row r="3" spans="3:5">
      <c r="C3" t="s">
        <v>95</v>
      </c>
      <c r="D3" t="s">
        <v>96</v>
      </c>
    </row>
    <row r="4" spans="3:5">
      <c r="C4" t="s">
        <v>97</v>
      </c>
      <c r="D4" t="s">
        <v>98</v>
      </c>
      <c r="E4" t="s">
        <v>99</v>
      </c>
    </row>
    <row r="5" spans="3:5">
      <c r="C5" t="s">
        <v>100</v>
      </c>
      <c r="D5" t="s">
        <v>101</v>
      </c>
      <c r="E5" t="s">
        <v>102</v>
      </c>
    </row>
    <row r="6" spans="3:5">
      <c r="C6" t="s">
        <v>103</v>
      </c>
      <c r="D6" t="s">
        <v>104</v>
      </c>
    </row>
    <row r="7" spans="3:5">
      <c r="C7" t="s">
        <v>105</v>
      </c>
      <c r="D7" t="s">
        <v>106</v>
      </c>
      <c r="E7" t="s">
        <v>107</v>
      </c>
    </row>
    <row r="8" spans="3:5">
      <c r="C8" t="s">
        <v>108</v>
      </c>
      <c r="D8" t="s">
        <v>109</v>
      </c>
    </row>
    <row r="9" spans="3:5">
      <c r="C9" t="s">
        <v>110</v>
      </c>
      <c r="D9" t="s">
        <v>111</v>
      </c>
    </row>
    <row r="10" spans="3:5">
      <c r="C10" t="s">
        <v>112</v>
      </c>
      <c r="D10" t="s">
        <v>113</v>
      </c>
    </row>
    <row r="11" spans="3:5">
      <c r="C11" t="s">
        <v>114</v>
      </c>
      <c r="D11" t="s">
        <v>115</v>
      </c>
    </row>
    <row r="12" spans="3:5">
      <c r="C12" t="s">
        <v>85</v>
      </c>
      <c r="D12" t="s">
        <v>116</v>
      </c>
    </row>
    <row r="13" spans="3:5">
      <c r="C13" t="s">
        <v>117</v>
      </c>
      <c r="D13" t="s">
        <v>118</v>
      </c>
    </row>
    <row r="14" spans="3:5">
      <c r="C14" t="s">
        <v>119</v>
      </c>
      <c r="D14" t="s">
        <v>120</v>
      </c>
    </row>
    <row r="15" spans="3:5">
      <c r="C15" t="s">
        <v>121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B3DE2-2864-4558-9E98-2085C9184C38}">
  <dimension ref="B2:B41"/>
  <sheetViews>
    <sheetView topLeftCell="A7" workbookViewId="0">
      <selection activeCell="B33" sqref="B33"/>
    </sheetView>
  </sheetViews>
  <sheetFormatPr defaultRowHeight="17.399999999999999"/>
  <cols>
    <col min="2" max="2" width="98" customWidth="1"/>
  </cols>
  <sheetData>
    <row r="2" spans="2:2">
      <c r="B2" t="s">
        <v>244</v>
      </c>
    </row>
    <row r="3" spans="2:2">
      <c r="B3" t="s">
        <v>245</v>
      </c>
    </row>
    <row r="4" spans="2:2">
      <c r="B4" t="s">
        <v>246</v>
      </c>
    </row>
    <row r="5" spans="2:2">
      <c r="B5" t="s">
        <v>247</v>
      </c>
    </row>
    <row r="6" spans="2:2">
      <c r="B6" s="23" t="s">
        <v>248</v>
      </c>
    </row>
    <row r="7" spans="2:2">
      <c r="B7" t="s">
        <v>249</v>
      </c>
    </row>
    <row r="8" spans="2:2">
      <c r="B8" t="s">
        <v>250</v>
      </c>
    </row>
    <row r="9" spans="2:2">
      <c r="B9" s="23" t="s">
        <v>257</v>
      </c>
    </row>
    <row r="10" spans="2:2">
      <c r="B10" t="s">
        <v>251</v>
      </c>
    </row>
    <row r="11" spans="2:2">
      <c r="B11" t="s">
        <v>252</v>
      </c>
    </row>
    <row r="13" spans="2:2">
      <c r="B13" t="s">
        <v>253</v>
      </c>
    </row>
    <row r="14" spans="2:2">
      <c r="B14" t="s">
        <v>254</v>
      </c>
    </row>
    <row r="15" spans="2:2">
      <c r="B15" t="s">
        <v>255</v>
      </c>
    </row>
    <row r="16" spans="2:2">
      <c r="B16" t="s">
        <v>256</v>
      </c>
    </row>
    <row r="19" spans="2:2">
      <c r="B19" s="27" t="s">
        <v>260</v>
      </c>
    </row>
    <row r="20" spans="2:2">
      <c r="B20" s="27" t="s">
        <v>261</v>
      </c>
    </row>
    <row r="21" spans="2:2">
      <c r="B21" s="27" t="s">
        <v>262</v>
      </c>
    </row>
    <row r="22" spans="2:2">
      <c r="B22" s="27" t="s">
        <v>263</v>
      </c>
    </row>
    <row r="24" spans="2:2">
      <c r="B24" s="27" t="s">
        <v>264</v>
      </c>
    </row>
    <row r="25" spans="2:2">
      <c r="B25" s="27" t="s">
        <v>265</v>
      </c>
    </row>
    <row r="26" spans="2:2">
      <c r="B26" s="27" t="s">
        <v>266</v>
      </c>
    </row>
    <row r="27" spans="2:2">
      <c r="B27" s="27" t="s">
        <v>267</v>
      </c>
    </row>
    <row r="28" spans="2:2">
      <c r="B28" s="27" t="s">
        <v>268</v>
      </c>
    </row>
    <row r="29" spans="2:2">
      <c r="B29" s="27" t="s">
        <v>269</v>
      </c>
    </row>
    <row r="30" spans="2:2">
      <c r="B30" s="27" t="s">
        <v>270</v>
      </c>
    </row>
    <row r="31" spans="2:2">
      <c r="B31" s="27" t="s">
        <v>268</v>
      </c>
    </row>
    <row r="32" spans="2:2">
      <c r="B32" s="27" t="s">
        <v>271</v>
      </c>
    </row>
    <row r="33" spans="2:2">
      <c r="B33" s="27" t="s">
        <v>268</v>
      </c>
    </row>
    <row r="34" spans="2:2">
      <c r="B34" s="27" t="s">
        <v>272</v>
      </c>
    </row>
    <row r="35" spans="2:2">
      <c r="B35" s="27" t="s">
        <v>273</v>
      </c>
    </row>
    <row r="36" spans="2:2">
      <c r="B36" s="27" t="s">
        <v>274</v>
      </c>
    </row>
    <row r="37" spans="2:2">
      <c r="B37" s="27" t="s">
        <v>275</v>
      </c>
    </row>
    <row r="38" spans="2:2">
      <c r="B38" s="27" t="s">
        <v>268</v>
      </c>
    </row>
    <row r="39" spans="2:2">
      <c r="B39" s="27" t="s">
        <v>276</v>
      </c>
    </row>
    <row r="40" spans="2:2">
      <c r="B40" s="27" t="s">
        <v>268</v>
      </c>
    </row>
    <row r="41" spans="2:2">
      <c r="B41" s="27" t="s">
        <v>277</v>
      </c>
    </row>
  </sheetData>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7178-AB97-4B68-9C0F-0670DF3F88D5}">
  <dimension ref="B1:H28"/>
  <sheetViews>
    <sheetView workbookViewId="0">
      <selection activeCell="E19" sqref="E19"/>
    </sheetView>
  </sheetViews>
  <sheetFormatPr defaultRowHeight="17.399999999999999"/>
  <cols>
    <col min="2" max="2" width="10.3984375" bestFit="1" customWidth="1"/>
    <col min="3" max="3" width="16.296875" bestFit="1" customWidth="1"/>
    <col min="4" max="4" width="15" bestFit="1" customWidth="1"/>
    <col min="5" max="5" width="22.19921875" bestFit="1" customWidth="1"/>
    <col min="6" max="6" width="17.59765625" bestFit="1" customWidth="1"/>
    <col min="7" max="8" width="22.19921875" bestFit="1" customWidth="1"/>
    <col min="9" max="9" width="17" bestFit="1" customWidth="1"/>
    <col min="10" max="10" width="12.3984375" bestFit="1" customWidth="1"/>
    <col min="11" max="11" width="22.19921875" bestFit="1" customWidth="1"/>
  </cols>
  <sheetData>
    <row r="1" spans="2:8" ht="18" thickBot="1"/>
    <row r="2" spans="2:8">
      <c r="B2" s="17" t="s">
        <v>199</v>
      </c>
      <c r="C2" s="18" t="s">
        <v>170</v>
      </c>
      <c r="D2" s="80" t="s">
        <v>470</v>
      </c>
      <c r="E2" s="81"/>
      <c r="F2" s="19" t="s">
        <v>179</v>
      </c>
      <c r="G2" s="19" t="s">
        <v>182</v>
      </c>
      <c r="H2" s="19" t="s">
        <v>184</v>
      </c>
    </row>
    <row r="3" spans="2:8">
      <c r="B3" s="15" t="s">
        <v>49</v>
      </c>
      <c r="C3" s="14" t="s">
        <v>49</v>
      </c>
      <c r="D3" s="13" t="s">
        <v>175</v>
      </c>
      <c r="E3" s="13" t="s">
        <v>72</v>
      </c>
      <c r="F3" s="13" t="s">
        <v>54</v>
      </c>
      <c r="G3" s="13" t="s">
        <v>70</v>
      </c>
      <c r="H3" s="13" t="s">
        <v>185</v>
      </c>
    </row>
    <row r="4" spans="2:8">
      <c r="B4" s="15" t="s">
        <v>50</v>
      </c>
      <c r="C4" s="14" t="s">
        <v>171</v>
      </c>
      <c r="D4" s="13" t="s">
        <v>176</v>
      </c>
      <c r="E4" s="47" t="s">
        <v>76</v>
      </c>
      <c r="F4" s="13" t="s">
        <v>56</v>
      </c>
      <c r="G4" s="13" t="s">
        <v>183</v>
      </c>
      <c r="H4" s="13" t="s">
        <v>61</v>
      </c>
    </row>
    <row r="5" spans="2:8">
      <c r="B5" s="15" t="s">
        <v>173</v>
      </c>
      <c r="C5" s="14" t="s">
        <v>172</v>
      </c>
      <c r="D5" s="45" t="s">
        <v>469</v>
      </c>
      <c r="E5" s="13" t="s">
        <v>475</v>
      </c>
      <c r="F5" s="13" t="s">
        <v>63</v>
      </c>
      <c r="G5" s="13" t="s">
        <v>76</v>
      </c>
      <c r="H5" s="13"/>
    </row>
    <row r="6" spans="2:8">
      <c r="B6" s="15" t="s">
        <v>57</v>
      </c>
      <c r="C6" s="14" t="s">
        <v>54</v>
      </c>
      <c r="D6" s="45" t="s">
        <v>471</v>
      </c>
      <c r="E6" s="13" t="s">
        <v>200</v>
      </c>
      <c r="F6" s="13" t="s">
        <v>180</v>
      </c>
      <c r="G6" s="13" t="s">
        <v>234</v>
      </c>
      <c r="H6" s="13"/>
    </row>
    <row r="7" spans="2:8">
      <c r="B7" s="15" t="s">
        <v>174</v>
      </c>
      <c r="C7" s="14" t="s">
        <v>55</v>
      </c>
      <c r="D7" s="45" t="s">
        <v>467</v>
      </c>
      <c r="E7" s="47" t="s">
        <v>77</v>
      </c>
      <c r="F7" s="13" t="s">
        <v>181</v>
      </c>
      <c r="G7" s="13"/>
      <c r="H7" s="13"/>
    </row>
    <row r="8" spans="2:8">
      <c r="B8" s="15" t="s">
        <v>66</v>
      </c>
      <c r="C8" s="14" t="s">
        <v>53</v>
      </c>
      <c r="D8" s="13" t="s">
        <v>64</v>
      </c>
      <c r="E8" s="47" t="s">
        <v>224</v>
      </c>
      <c r="F8" s="13"/>
      <c r="G8" s="13"/>
      <c r="H8" s="13"/>
    </row>
    <row r="9" spans="2:8">
      <c r="B9" s="15" t="s">
        <v>60</v>
      </c>
      <c r="C9" s="14" t="s">
        <v>173</v>
      </c>
      <c r="D9" s="45" t="s">
        <v>177</v>
      </c>
      <c r="E9" s="45" t="s">
        <v>67</v>
      </c>
      <c r="F9" s="13"/>
      <c r="G9" s="13"/>
      <c r="H9" s="13"/>
    </row>
    <row r="10" spans="2:8">
      <c r="B10" s="15" t="s">
        <v>65</v>
      </c>
      <c r="C10" s="14" t="s">
        <v>57</v>
      </c>
      <c r="D10" s="13" t="s">
        <v>468</v>
      </c>
      <c r="E10" s="13"/>
      <c r="F10" s="19" t="s">
        <v>193</v>
      </c>
      <c r="G10" s="19" t="s">
        <v>195</v>
      </c>
      <c r="H10" s="19" t="s">
        <v>197</v>
      </c>
    </row>
    <row r="11" spans="2:8">
      <c r="B11" s="15" t="s">
        <v>200</v>
      </c>
      <c r="C11" s="14" t="s">
        <v>174</v>
      </c>
      <c r="D11" s="13" t="s">
        <v>466</v>
      </c>
      <c r="E11" s="13"/>
      <c r="F11" s="13" t="s">
        <v>194</v>
      </c>
      <c r="G11" s="13" t="s">
        <v>69</v>
      </c>
      <c r="H11" s="13" t="s">
        <v>52</v>
      </c>
    </row>
    <row r="12" spans="2:8">
      <c r="B12" s="15" t="s">
        <v>69</v>
      </c>
      <c r="C12" s="14" t="s">
        <v>66</v>
      </c>
      <c r="D12" s="45" t="s">
        <v>171</v>
      </c>
      <c r="E12" s="13"/>
      <c r="F12" s="13" t="s">
        <v>71</v>
      </c>
      <c r="G12" s="13" t="s">
        <v>196</v>
      </c>
      <c r="H12" s="13" t="s">
        <v>176</v>
      </c>
    </row>
    <row r="13" spans="2:8">
      <c r="B13" s="15" t="s">
        <v>201</v>
      </c>
      <c r="C13" s="14" t="s">
        <v>60</v>
      </c>
      <c r="D13" s="13" t="s">
        <v>473</v>
      </c>
      <c r="E13" s="13"/>
      <c r="F13" s="13"/>
      <c r="G13" s="13" t="s">
        <v>79</v>
      </c>
      <c r="H13" s="13" t="s">
        <v>59</v>
      </c>
    </row>
    <row r="14" spans="2:8">
      <c r="B14" s="15" t="s">
        <v>202</v>
      </c>
      <c r="C14" s="14" t="s">
        <v>143</v>
      </c>
      <c r="D14" s="13" t="s">
        <v>474</v>
      </c>
      <c r="E14" s="19" t="s">
        <v>191</v>
      </c>
      <c r="F14" s="19" t="s">
        <v>178</v>
      </c>
      <c r="G14" s="13"/>
      <c r="H14" s="13" t="s">
        <v>198</v>
      </c>
    </row>
    <row r="15" spans="2:8">
      <c r="B15" s="15" t="s">
        <v>203</v>
      </c>
      <c r="C15" s="14"/>
      <c r="D15" s="13" t="s">
        <v>75</v>
      </c>
      <c r="E15" s="13" t="s">
        <v>192</v>
      </c>
      <c r="F15" s="13" t="s">
        <v>171</v>
      </c>
      <c r="G15" s="13"/>
      <c r="H15" s="13" t="s">
        <v>84</v>
      </c>
    </row>
    <row r="16" spans="2:8">
      <c r="B16" s="15" t="s">
        <v>204</v>
      </c>
      <c r="C16" s="14"/>
      <c r="D16" s="47" t="s">
        <v>81</v>
      </c>
      <c r="E16" s="13"/>
      <c r="F16" s="13" t="s">
        <v>73</v>
      </c>
      <c r="G16" s="13"/>
      <c r="H16" s="13"/>
    </row>
    <row r="17" spans="2:8">
      <c r="B17" s="15" t="s">
        <v>205</v>
      </c>
      <c r="C17" s="18" t="s">
        <v>208</v>
      </c>
      <c r="D17" s="19" t="s">
        <v>212</v>
      </c>
      <c r="E17" s="19" t="s">
        <v>207</v>
      </c>
      <c r="F17" s="19" t="s">
        <v>186</v>
      </c>
      <c r="G17" s="19" t="s">
        <v>472</v>
      </c>
      <c r="H17" s="19" t="s">
        <v>191</v>
      </c>
    </row>
    <row r="18" spans="2:8">
      <c r="B18" s="15" t="s">
        <v>82</v>
      </c>
      <c r="C18" s="14" t="s">
        <v>47</v>
      </c>
      <c r="D18" s="13" t="s">
        <v>49</v>
      </c>
      <c r="E18" s="13" t="s">
        <v>74</v>
      </c>
      <c r="F18" s="13" t="s">
        <v>62</v>
      </c>
      <c r="G18" s="13" t="s">
        <v>67</v>
      </c>
      <c r="H18" s="13" t="s">
        <v>192</v>
      </c>
    </row>
    <row r="19" spans="2:8">
      <c r="B19" s="15" t="s">
        <v>206</v>
      </c>
      <c r="C19" s="14" t="s">
        <v>209</v>
      </c>
      <c r="D19" s="13" t="s">
        <v>53</v>
      </c>
      <c r="E19" s="13" t="s">
        <v>566</v>
      </c>
      <c r="F19" s="13" t="s">
        <v>83</v>
      </c>
      <c r="G19" s="13"/>
      <c r="H19" s="13"/>
    </row>
    <row r="20" spans="2:8">
      <c r="B20" s="15" t="s">
        <v>78</v>
      </c>
      <c r="C20" s="14" t="s">
        <v>58</v>
      </c>
      <c r="D20" s="13"/>
      <c r="E20" s="13"/>
      <c r="F20" s="13"/>
      <c r="G20" s="13"/>
      <c r="H20" s="13"/>
    </row>
    <row r="21" spans="2:8">
      <c r="B21" s="15" t="s">
        <v>80</v>
      </c>
      <c r="C21" s="14" t="s">
        <v>210</v>
      </c>
      <c r="D21" s="13"/>
      <c r="E21" s="13"/>
      <c r="F21" s="13"/>
      <c r="G21" s="13"/>
      <c r="H21" s="13"/>
    </row>
    <row r="22" spans="2:8">
      <c r="B22" s="15"/>
      <c r="C22" s="14"/>
      <c r="D22" s="13"/>
      <c r="E22" s="13"/>
      <c r="F22" s="13"/>
      <c r="G22" s="13"/>
      <c r="H22" s="13"/>
    </row>
    <row r="23" spans="2:8">
      <c r="B23" s="15"/>
      <c r="C23" s="18" t="s">
        <v>213</v>
      </c>
      <c r="D23" s="19" t="s">
        <v>215</v>
      </c>
      <c r="E23" s="19" t="s">
        <v>187</v>
      </c>
      <c r="F23" s="19" t="s">
        <v>189</v>
      </c>
      <c r="G23" s="13"/>
      <c r="H23" s="13"/>
    </row>
    <row r="24" spans="2:8">
      <c r="B24" s="15"/>
      <c r="C24" s="14" t="s">
        <v>214</v>
      </c>
      <c r="D24" s="13" t="s">
        <v>49</v>
      </c>
      <c r="E24" s="13" t="s">
        <v>68</v>
      </c>
      <c r="F24" s="13" t="s">
        <v>49</v>
      </c>
      <c r="G24" s="13"/>
      <c r="H24" s="13"/>
    </row>
    <row r="25" spans="2:8">
      <c r="B25" s="15"/>
      <c r="C25" s="14" t="s">
        <v>55</v>
      </c>
      <c r="D25" s="13" t="s">
        <v>209</v>
      </c>
      <c r="E25" s="13" t="s">
        <v>188</v>
      </c>
      <c r="F25" s="13" t="s">
        <v>174</v>
      </c>
      <c r="G25" s="13"/>
      <c r="H25" s="13"/>
    </row>
    <row r="26" spans="2:8">
      <c r="B26" s="15"/>
      <c r="C26" s="14" t="s">
        <v>142</v>
      </c>
      <c r="D26" s="13" t="s">
        <v>47</v>
      </c>
      <c r="E26" s="13"/>
      <c r="F26" s="13" t="s">
        <v>61</v>
      </c>
      <c r="G26" s="13"/>
      <c r="H26" s="13"/>
    </row>
    <row r="27" spans="2:8">
      <c r="B27" s="15"/>
      <c r="C27" s="14" t="s">
        <v>51</v>
      </c>
      <c r="D27" s="13" t="s">
        <v>216</v>
      </c>
      <c r="E27" s="13"/>
      <c r="F27" s="13" t="s">
        <v>190</v>
      </c>
      <c r="G27" s="13"/>
      <c r="H27" s="13"/>
    </row>
    <row r="28" spans="2:8" ht="18" thickBot="1">
      <c r="B28" s="16"/>
      <c r="C28" s="14" t="s">
        <v>211</v>
      </c>
      <c r="D28" s="13" t="s">
        <v>50</v>
      </c>
      <c r="E28" s="13"/>
      <c r="F28" s="13"/>
      <c r="G28" s="13"/>
      <c r="H28" s="13"/>
    </row>
  </sheetData>
  <mergeCells count="1">
    <mergeCell ref="D2:E2"/>
  </mergeCells>
  <phoneticPr fontId="2"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0F18-E32E-40C4-B350-14A407B5DD79}">
  <dimension ref="A4:H111"/>
  <sheetViews>
    <sheetView topLeftCell="A13" workbookViewId="0">
      <selection activeCell="J43" sqref="J43"/>
    </sheetView>
  </sheetViews>
  <sheetFormatPr defaultRowHeight="17.399999999999999"/>
  <cols>
    <col min="2" max="2" width="18.796875" customWidth="1"/>
    <col min="3" max="3" width="16.19921875" customWidth="1"/>
    <col min="4" max="4" width="16.59765625" style="25" bestFit="1" customWidth="1"/>
    <col min="5" max="5" width="15.5" style="24" bestFit="1" customWidth="1"/>
    <col min="6" max="6" width="8.8984375" bestFit="1" customWidth="1"/>
    <col min="7" max="8" width="9.5" bestFit="1" customWidth="1"/>
  </cols>
  <sheetData>
    <row r="4" spans="1:8">
      <c r="A4" s="53" t="s">
        <v>686</v>
      </c>
      <c r="B4" s="54" t="s">
        <v>232</v>
      </c>
      <c r="C4" s="54" t="s">
        <v>674</v>
      </c>
      <c r="D4" s="55" t="s">
        <v>675</v>
      </c>
      <c r="E4" s="56" t="s">
        <v>676</v>
      </c>
      <c r="F4" s="54" t="s">
        <v>677</v>
      </c>
      <c r="G4" s="54" t="s">
        <v>678</v>
      </c>
      <c r="H4" s="54" t="s">
        <v>679</v>
      </c>
    </row>
    <row r="5" spans="1:8">
      <c r="A5" s="53">
        <v>1</v>
      </c>
      <c r="B5" s="57" t="s">
        <v>185</v>
      </c>
      <c r="C5" s="74" t="s">
        <v>687</v>
      </c>
      <c r="D5" s="58">
        <v>0.54969999999999997</v>
      </c>
      <c r="E5" s="59">
        <v>0.99150000000000005</v>
      </c>
      <c r="F5" s="59">
        <v>1.7857000000000001</v>
      </c>
      <c r="G5" s="59">
        <v>1.2718</v>
      </c>
      <c r="H5" s="59">
        <v>4.9016000000000002</v>
      </c>
    </row>
    <row r="6" spans="1:8">
      <c r="A6" s="53">
        <v>2</v>
      </c>
      <c r="B6" s="57" t="s">
        <v>568</v>
      </c>
      <c r="C6" s="74" t="s">
        <v>688</v>
      </c>
      <c r="D6" s="58">
        <v>0.2606</v>
      </c>
      <c r="E6" s="59">
        <v>0.51819999999999999</v>
      </c>
      <c r="F6" s="59">
        <v>0.625</v>
      </c>
      <c r="G6" s="60">
        <v>-9.5699999999999993E-2</v>
      </c>
      <c r="H6" s="59">
        <v>15.910600000000001</v>
      </c>
    </row>
    <row r="7" spans="1:8">
      <c r="A7" s="53">
        <v>3</v>
      </c>
      <c r="B7" s="57" t="s">
        <v>569</v>
      </c>
      <c r="C7" s="74" t="s">
        <v>689</v>
      </c>
      <c r="D7" s="58">
        <v>0.2185</v>
      </c>
      <c r="E7" s="59">
        <v>0.32600000000000001</v>
      </c>
      <c r="F7" s="59">
        <v>2.4851999999999999</v>
      </c>
      <c r="G7" s="59">
        <v>0.7298</v>
      </c>
      <c r="H7" s="59">
        <v>4.9690000000000003</v>
      </c>
    </row>
    <row r="8" spans="1:8">
      <c r="A8" s="53">
        <v>4</v>
      </c>
      <c r="B8" s="57" t="s">
        <v>570</v>
      </c>
      <c r="C8" s="74" t="s">
        <v>690</v>
      </c>
      <c r="D8" s="58">
        <v>0.1983</v>
      </c>
      <c r="E8" s="59">
        <v>0.214</v>
      </c>
      <c r="F8" s="59">
        <v>0.67979999999999996</v>
      </c>
      <c r="G8" s="59">
        <v>0.37619999999999998</v>
      </c>
      <c r="H8" s="61" t="s">
        <v>367</v>
      </c>
    </row>
    <row r="9" spans="1:8">
      <c r="A9" s="53">
        <v>5</v>
      </c>
      <c r="B9" s="57" t="s">
        <v>571</v>
      </c>
      <c r="C9" s="74" t="s">
        <v>691</v>
      </c>
      <c r="D9" s="58">
        <v>0.1653</v>
      </c>
      <c r="E9" s="59">
        <v>0.57720000000000005</v>
      </c>
      <c r="F9" s="59">
        <v>0.64139999999999997</v>
      </c>
      <c r="G9" s="60">
        <v>-7.2400000000000006E-2</v>
      </c>
      <c r="H9" s="59">
        <v>5.4977</v>
      </c>
    </row>
    <row r="10" spans="1:8">
      <c r="A10" s="53">
        <v>6</v>
      </c>
      <c r="B10" s="57" t="s">
        <v>572</v>
      </c>
      <c r="C10" s="74" t="s">
        <v>692</v>
      </c>
      <c r="D10" s="58">
        <v>0.15409999999999999</v>
      </c>
      <c r="E10" s="59">
        <v>9.2499999999999999E-2</v>
      </c>
      <c r="F10" s="59">
        <v>0.31759999999999999</v>
      </c>
      <c r="G10" s="60">
        <v>-0.1101</v>
      </c>
      <c r="H10" s="59">
        <v>4.5018000000000002</v>
      </c>
    </row>
    <row r="11" spans="1:8">
      <c r="A11" s="53">
        <v>7</v>
      </c>
      <c r="B11" s="57" t="s">
        <v>573</v>
      </c>
      <c r="C11" s="74" t="s">
        <v>693</v>
      </c>
      <c r="D11" s="58">
        <v>0.15210000000000001</v>
      </c>
      <c r="E11" s="61" t="s">
        <v>367</v>
      </c>
      <c r="F11" s="61" t="s">
        <v>367</v>
      </c>
      <c r="G11" s="61" t="s">
        <v>367</v>
      </c>
      <c r="H11" s="61" t="s">
        <v>367</v>
      </c>
    </row>
    <row r="12" spans="1:8">
      <c r="A12" s="53">
        <v>8</v>
      </c>
      <c r="B12" s="57" t="s">
        <v>574</v>
      </c>
      <c r="C12" s="74" t="s">
        <v>694</v>
      </c>
      <c r="D12" s="58">
        <v>0.152</v>
      </c>
      <c r="E12" s="59">
        <v>0.24990000000000001</v>
      </c>
      <c r="F12" s="59">
        <v>0.3765</v>
      </c>
      <c r="G12" s="60">
        <v>-0.32700000000000001</v>
      </c>
      <c r="H12" s="59">
        <v>3.1069</v>
      </c>
    </row>
    <row r="13" spans="1:8">
      <c r="A13" s="53">
        <v>9</v>
      </c>
      <c r="B13" s="57" t="s">
        <v>575</v>
      </c>
      <c r="C13" s="74" t="s">
        <v>695</v>
      </c>
      <c r="D13" s="58">
        <v>0.1147</v>
      </c>
      <c r="E13" s="59">
        <v>0.2712</v>
      </c>
      <c r="F13" s="59">
        <v>1.3875999999999999</v>
      </c>
      <c r="G13" s="59">
        <v>19.7531</v>
      </c>
      <c r="H13" s="61" t="s">
        <v>367</v>
      </c>
    </row>
    <row r="14" spans="1:8">
      <c r="A14" s="53">
        <v>10</v>
      </c>
      <c r="B14" s="57" t="s">
        <v>576</v>
      </c>
      <c r="C14" s="74" t="s">
        <v>696</v>
      </c>
      <c r="D14" s="58">
        <v>0.1028</v>
      </c>
      <c r="E14" s="60">
        <v>-0.1027</v>
      </c>
      <c r="F14" s="59">
        <v>2.4895999999999998</v>
      </c>
      <c r="G14" s="59">
        <v>3.556</v>
      </c>
      <c r="H14" s="61" t="s">
        <v>367</v>
      </c>
    </row>
    <row r="15" spans="1:8">
      <c r="A15" s="53">
        <v>11</v>
      </c>
      <c r="B15" s="57" t="s">
        <v>577</v>
      </c>
      <c r="C15" s="74" t="s">
        <v>17</v>
      </c>
      <c r="D15" s="58">
        <v>9.9400000000000002E-2</v>
      </c>
      <c r="E15" s="60">
        <v>-6.4299999999999996E-2</v>
      </c>
      <c r="F15" s="59">
        <v>0.22650000000000001</v>
      </c>
      <c r="G15" s="59">
        <v>4.5199999999999997E-2</v>
      </c>
      <c r="H15" s="59">
        <v>20.567799999999998</v>
      </c>
    </row>
    <row r="16" spans="1:8">
      <c r="A16" s="53">
        <v>12</v>
      </c>
      <c r="B16" s="57" t="s">
        <v>578</v>
      </c>
      <c r="C16" s="74" t="s">
        <v>697</v>
      </c>
      <c r="D16" s="58">
        <v>9.8299999999999998E-2</v>
      </c>
      <c r="E16" s="59">
        <v>6.6100000000000006E-2</v>
      </c>
      <c r="F16" s="59">
        <v>6.2799999999999995E-2</v>
      </c>
      <c r="G16" s="60">
        <v>-0.51029999999999998</v>
      </c>
      <c r="H16" s="59">
        <v>2.4828000000000001</v>
      </c>
    </row>
    <row r="17" spans="1:8">
      <c r="A17" s="53">
        <v>13</v>
      </c>
      <c r="B17" s="57" t="s">
        <v>579</v>
      </c>
      <c r="C17" s="74" t="s">
        <v>698</v>
      </c>
      <c r="D17" s="58">
        <v>9.5000000000000001E-2</v>
      </c>
      <c r="E17" s="59">
        <v>5.8999999999999997E-2</v>
      </c>
      <c r="F17" s="59">
        <v>7.4999999999999997E-2</v>
      </c>
      <c r="G17" s="60">
        <v>-0.52200000000000002</v>
      </c>
      <c r="H17" s="59">
        <v>1.6106</v>
      </c>
    </row>
    <row r="18" spans="1:8">
      <c r="A18" s="53">
        <v>14</v>
      </c>
      <c r="B18" s="57" t="s">
        <v>580</v>
      </c>
      <c r="C18" s="74" t="s">
        <v>482</v>
      </c>
      <c r="D18" s="58">
        <v>9.3700000000000006E-2</v>
      </c>
      <c r="E18" s="59">
        <v>0.30509999999999998</v>
      </c>
      <c r="F18" s="59">
        <v>0.38769999999999999</v>
      </c>
      <c r="G18" s="60">
        <v>-0.24490000000000001</v>
      </c>
      <c r="H18" s="59">
        <v>1.9692000000000001</v>
      </c>
    </row>
    <row r="19" spans="1:8">
      <c r="A19" s="53">
        <v>15</v>
      </c>
      <c r="B19" s="57" t="s">
        <v>581</v>
      </c>
      <c r="C19" s="74" t="s">
        <v>699</v>
      </c>
      <c r="D19" s="58">
        <v>9.2299999999999993E-2</v>
      </c>
      <c r="E19" s="59">
        <v>0.16739999999999999</v>
      </c>
      <c r="F19" s="59">
        <v>0.92079999999999995</v>
      </c>
      <c r="G19" s="59">
        <v>0.21190000000000001</v>
      </c>
      <c r="H19" s="59">
        <v>13.4193</v>
      </c>
    </row>
    <row r="20" spans="1:8">
      <c r="A20" s="53">
        <v>16</v>
      </c>
      <c r="B20" s="57" t="s">
        <v>582</v>
      </c>
      <c r="C20" s="74" t="s">
        <v>483</v>
      </c>
      <c r="D20" s="58">
        <v>0.08</v>
      </c>
      <c r="E20" s="59">
        <v>0.1812</v>
      </c>
      <c r="F20" s="59">
        <v>0.52280000000000004</v>
      </c>
      <c r="G20" s="59">
        <v>0.26979999999999998</v>
      </c>
      <c r="H20" s="59">
        <v>3.6816</v>
      </c>
    </row>
    <row r="21" spans="1:8">
      <c r="A21" s="53">
        <v>17</v>
      </c>
      <c r="B21" s="57" t="s">
        <v>583</v>
      </c>
      <c r="C21" s="74" t="s">
        <v>700</v>
      </c>
      <c r="D21" s="58">
        <v>7.5499999999999998E-2</v>
      </c>
      <c r="E21" s="59">
        <v>0.75880000000000003</v>
      </c>
      <c r="F21" s="59">
        <v>1.7431000000000001</v>
      </c>
      <c r="G21" s="59">
        <v>1.5447</v>
      </c>
      <c r="H21" s="59">
        <v>13.912699999999999</v>
      </c>
    </row>
    <row r="22" spans="1:8">
      <c r="A22" s="53">
        <v>18</v>
      </c>
      <c r="B22" s="57" t="s">
        <v>584</v>
      </c>
      <c r="C22" s="74" t="s">
        <v>481</v>
      </c>
      <c r="D22" s="58">
        <v>7.3800000000000004E-2</v>
      </c>
      <c r="E22" s="59">
        <v>0.36120000000000002</v>
      </c>
      <c r="F22" s="59">
        <v>0.58120000000000005</v>
      </c>
      <c r="G22" s="59">
        <v>0.2228</v>
      </c>
      <c r="H22" s="59">
        <v>10.643800000000001</v>
      </c>
    </row>
    <row r="23" spans="1:8">
      <c r="A23" s="53">
        <v>19</v>
      </c>
      <c r="B23" s="57" t="s">
        <v>585</v>
      </c>
      <c r="C23" s="74" t="s">
        <v>701</v>
      </c>
      <c r="D23" s="58">
        <v>7.3099999999999998E-2</v>
      </c>
      <c r="E23" s="59">
        <v>0.2331</v>
      </c>
      <c r="F23" s="59">
        <v>0.15190000000000001</v>
      </c>
      <c r="G23" s="59">
        <v>7.8200000000000006E-2</v>
      </c>
      <c r="H23" s="59">
        <v>45.006100000000004</v>
      </c>
    </row>
    <row r="24" spans="1:8">
      <c r="A24" s="53">
        <v>20</v>
      </c>
      <c r="B24" s="57" t="s">
        <v>586</v>
      </c>
      <c r="C24" s="74" t="s">
        <v>702</v>
      </c>
      <c r="D24" s="58">
        <v>6.3299999999999995E-2</v>
      </c>
      <c r="E24" s="60">
        <v>-9.7100000000000006E-2</v>
      </c>
      <c r="F24" s="59">
        <v>0.95620000000000005</v>
      </c>
      <c r="G24" s="59">
        <v>1.49E-2</v>
      </c>
      <c r="H24" s="59">
        <v>2.3113999999999999</v>
      </c>
    </row>
    <row r="25" spans="1:8">
      <c r="A25" s="53">
        <v>21</v>
      </c>
      <c r="B25" s="57" t="s">
        <v>587</v>
      </c>
      <c r="C25" s="74" t="s">
        <v>703</v>
      </c>
      <c r="D25" s="58">
        <v>6.13E-2</v>
      </c>
      <c r="E25" s="59">
        <v>0.98219999999999996</v>
      </c>
      <c r="F25" s="59">
        <v>1.0829</v>
      </c>
      <c r="G25" s="59">
        <v>0.49519999999999997</v>
      </c>
      <c r="H25" s="59">
        <v>24.966699999999999</v>
      </c>
    </row>
    <row r="26" spans="1:8">
      <c r="A26" s="53">
        <v>22</v>
      </c>
      <c r="B26" s="57" t="s">
        <v>588</v>
      </c>
      <c r="C26" s="74" t="s">
        <v>704</v>
      </c>
      <c r="D26" s="58">
        <v>0.06</v>
      </c>
      <c r="E26" s="59">
        <v>0.50480000000000003</v>
      </c>
      <c r="F26" s="59">
        <v>1.6062000000000001</v>
      </c>
      <c r="G26" s="59">
        <v>0.2707</v>
      </c>
      <c r="H26" s="59">
        <v>12.2789</v>
      </c>
    </row>
    <row r="27" spans="1:8">
      <c r="A27" s="53">
        <v>23</v>
      </c>
      <c r="B27" s="57" t="s">
        <v>589</v>
      </c>
      <c r="C27" s="74" t="s">
        <v>705</v>
      </c>
      <c r="D27" s="58">
        <v>5.91E-2</v>
      </c>
      <c r="E27" s="59">
        <v>1.2E-2</v>
      </c>
      <c r="F27" s="59">
        <v>0.17960000000000001</v>
      </c>
      <c r="G27" s="60">
        <v>-0.314</v>
      </c>
      <c r="H27" s="59">
        <v>9.0305999999999997</v>
      </c>
    </row>
    <row r="28" spans="1:8">
      <c r="A28" s="53">
        <v>24</v>
      </c>
      <c r="B28" s="57" t="s">
        <v>590</v>
      </c>
      <c r="C28" s="74" t="s">
        <v>706</v>
      </c>
      <c r="D28" s="58">
        <v>5.7299999999999997E-2</v>
      </c>
      <c r="E28" s="60">
        <v>-5.5800000000000002E-2</v>
      </c>
      <c r="F28" s="59">
        <v>0.6371</v>
      </c>
      <c r="G28" s="59">
        <v>0.2767</v>
      </c>
      <c r="H28" s="59">
        <v>5.0597000000000003</v>
      </c>
    </row>
    <row r="29" spans="1:8">
      <c r="A29" s="53">
        <v>25</v>
      </c>
      <c r="B29" s="57" t="s">
        <v>591</v>
      </c>
      <c r="C29" s="74" t="s">
        <v>707</v>
      </c>
      <c r="D29" s="58">
        <v>5.67E-2</v>
      </c>
      <c r="E29" s="60">
        <v>-2.0899999999999998E-2</v>
      </c>
      <c r="F29" s="59">
        <v>0.10589999999999999</v>
      </c>
      <c r="G29" s="60">
        <v>-0.47460000000000002</v>
      </c>
      <c r="H29" s="59">
        <v>0.17799999999999999</v>
      </c>
    </row>
    <row r="30" spans="1:8">
      <c r="A30" s="53">
        <v>26</v>
      </c>
      <c r="B30" s="57" t="s">
        <v>592</v>
      </c>
      <c r="C30" s="74" t="s">
        <v>708</v>
      </c>
      <c r="D30" s="58">
        <v>5.62E-2</v>
      </c>
      <c r="E30" s="59">
        <v>2.46E-2</v>
      </c>
      <c r="F30" s="59">
        <v>6.0999999999999999E-2</v>
      </c>
      <c r="G30" s="60">
        <v>-0.56620000000000004</v>
      </c>
      <c r="H30" s="59">
        <v>1.0895999999999999</v>
      </c>
    </row>
    <row r="31" spans="1:8">
      <c r="A31" s="53">
        <v>27</v>
      </c>
      <c r="B31" s="57" t="s">
        <v>593</v>
      </c>
      <c r="C31" s="74" t="s">
        <v>564</v>
      </c>
      <c r="D31" s="58">
        <v>5.5100000000000003E-2</v>
      </c>
      <c r="E31" s="59">
        <v>5.11E-2</v>
      </c>
      <c r="F31" s="59">
        <v>0.14199999999999999</v>
      </c>
      <c r="G31" s="60">
        <v>-0.2324</v>
      </c>
      <c r="H31" s="61" t="s">
        <v>367</v>
      </c>
    </row>
    <row r="32" spans="1:8">
      <c r="A32" s="53">
        <v>28</v>
      </c>
      <c r="B32" s="57" t="s">
        <v>594</v>
      </c>
      <c r="C32" s="74" t="s">
        <v>709</v>
      </c>
      <c r="D32" s="58">
        <v>5.33E-2</v>
      </c>
      <c r="E32" s="59">
        <v>7.0800000000000002E-2</v>
      </c>
      <c r="F32" s="59">
        <v>9.8299999999999998E-2</v>
      </c>
      <c r="G32" s="60">
        <v>-0.52229999999999999</v>
      </c>
      <c r="H32" s="59">
        <v>1.4522999999999999</v>
      </c>
    </row>
    <row r="33" spans="1:8">
      <c r="A33" s="53">
        <v>29</v>
      </c>
      <c r="B33" s="57" t="s">
        <v>595</v>
      </c>
      <c r="C33" s="74" t="s">
        <v>480</v>
      </c>
      <c r="D33" s="58">
        <v>5.0900000000000001E-2</v>
      </c>
      <c r="E33" s="60">
        <v>-8.4099999999999994E-2</v>
      </c>
      <c r="F33" s="59">
        <v>7.7000000000000002E-3</v>
      </c>
      <c r="G33" s="60">
        <v>-0.3574</v>
      </c>
      <c r="H33" s="59">
        <v>9.8888999999999996</v>
      </c>
    </row>
    <row r="34" spans="1:8">
      <c r="A34" s="53">
        <v>30</v>
      </c>
      <c r="B34" s="57" t="s">
        <v>596</v>
      </c>
      <c r="C34" s="74" t="s">
        <v>710</v>
      </c>
      <c r="D34" s="58">
        <v>5.0900000000000001E-2</v>
      </c>
      <c r="E34" s="59">
        <v>0.19389999999999999</v>
      </c>
      <c r="F34" s="59">
        <v>0.1368</v>
      </c>
      <c r="G34" s="60">
        <v>-0.24149999999999999</v>
      </c>
      <c r="H34" s="59">
        <v>12.132899999999999</v>
      </c>
    </row>
    <row r="35" spans="1:8">
      <c r="A35" s="53">
        <v>31</v>
      </c>
      <c r="B35" s="57" t="s">
        <v>597</v>
      </c>
      <c r="C35" s="74" t="s">
        <v>711</v>
      </c>
      <c r="D35" s="58">
        <v>4.9099999999999998E-2</v>
      </c>
      <c r="E35" s="61" t="s">
        <v>367</v>
      </c>
      <c r="F35" s="61" t="s">
        <v>367</v>
      </c>
      <c r="G35" s="61" t="s">
        <v>367</v>
      </c>
      <c r="H35" s="61" t="s">
        <v>367</v>
      </c>
    </row>
    <row r="36" spans="1:8">
      <c r="A36" s="53">
        <v>32</v>
      </c>
      <c r="B36" s="57" t="s">
        <v>598</v>
      </c>
      <c r="C36" s="74" t="s">
        <v>712</v>
      </c>
      <c r="D36" s="58">
        <v>4.6699999999999998E-2</v>
      </c>
      <c r="E36" s="59">
        <v>0.18310000000000001</v>
      </c>
      <c r="F36" s="59">
        <v>9.8000000000000004E-2</v>
      </c>
      <c r="G36" s="60">
        <v>-0.45450000000000002</v>
      </c>
      <c r="H36" s="61" t="s">
        <v>367</v>
      </c>
    </row>
    <row r="37" spans="1:8" ht="34.799999999999997">
      <c r="A37" s="53">
        <v>33</v>
      </c>
      <c r="B37" s="57" t="s">
        <v>599</v>
      </c>
      <c r="C37" s="74" t="s">
        <v>713</v>
      </c>
      <c r="D37" s="58">
        <v>4.4600000000000001E-2</v>
      </c>
      <c r="E37" s="59">
        <v>1.7399999999999999E-2</v>
      </c>
      <c r="F37" s="59">
        <v>6.3600000000000004E-2</v>
      </c>
      <c r="G37" s="60">
        <v>-0.41499999999999998</v>
      </c>
      <c r="H37" s="59">
        <v>3.2238000000000002</v>
      </c>
    </row>
    <row r="38" spans="1:8">
      <c r="A38" s="53">
        <v>34</v>
      </c>
      <c r="B38" s="57" t="s">
        <v>600</v>
      </c>
      <c r="C38" s="74" t="s">
        <v>714</v>
      </c>
      <c r="D38" s="58">
        <v>3.9699999999999999E-2</v>
      </c>
      <c r="E38" s="59">
        <v>8.2600000000000007E-2</v>
      </c>
      <c r="F38" s="59">
        <v>0.35749999999999998</v>
      </c>
      <c r="G38" s="60">
        <v>-0.14380000000000001</v>
      </c>
      <c r="H38" s="59">
        <v>3.7292000000000001</v>
      </c>
    </row>
    <row r="39" spans="1:8">
      <c r="A39" s="53">
        <v>35</v>
      </c>
      <c r="B39" s="57" t="s">
        <v>601</v>
      </c>
      <c r="C39" s="74" t="s">
        <v>715</v>
      </c>
      <c r="D39" s="58">
        <v>3.9E-2</v>
      </c>
      <c r="E39" s="60">
        <v>-9.0899999999999995E-2</v>
      </c>
      <c r="F39" s="59">
        <v>0.16789999999999999</v>
      </c>
      <c r="G39" s="60">
        <v>-8.5699999999999998E-2</v>
      </c>
      <c r="H39" s="59">
        <v>5.0377000000000001</v>
      </c>
    </row>
    <row r="40" spans="1:8">
      <c r="A40" s="53">
        <v>36</v>
      </c>
      <c r="B40" s="57" t="s">
        <v>602</v>
      </c>
      <c r="C40" s="74" t="s">
        <v>716</v>
      </c>
      <c r="D40" s="58">
        <v>3.7900000000000003E-2</v>
      </c>
      <c r="E40" s="60">
        <v>-0.1033</v>
      </c>
      <c r="F40" s="59">
        <v>0.48330000000000001</v>
      </c>
      <c r="G40" s="59">
        <v>0.1056</v>
      </c>
      <c r="H40" s="59">
        <v>5.5926</v>
      </c>
    </row>
    <row r="41" spans="1:8">
      <c r="A41" s="53">
        <v>37</v>
      </c>
      <c r="B41" s="57" t="s">
        <v>603</v>
      </c>
      <c r="C41" s="74" t="s">
        <v>562</v>
      </c>
      <c r="D41" s="58">
        <v>3.2500000000000001E-2</v>
      </c>
      <c r="E41" s="59">
        <v>1.1900000000000001E-2</v>
      </c>
      <c r="F41" s="59">
        <v>0.67589999999999995</v>
      </c>
      <c r="G41" s="60">
        <v>-0.11799999999999999</v>
      </c>
      <c r="H41" s="59">
        <v>7.1254999999999997</v>
      </c>
    </row>
    <row r="42" spans="1:8">
      <c r="A42" s="53">
        <v>38</v>
      </c>
      <c r="B42" s="57" t="s">
        <v>604</v>
      </c>
      <c r="C42" s="74" t="s">
        <v>717</v>
      </c>
      <c r="D42" s="58">
        <v>3.1399999999999997E-2</v>
      </c>
      <c r="E42" s="59">
        <v>1.5800000000000002E-2</v>
      </c>
      <c r="F42" s="60">
        <v>-4.7800000000000002E-2</v>
      </c>
      <c r="G42" s="60">
        <v>-0.41489999999999999</v>
      </c>
      <c r="H42" s="59">
        <v>8.8422000000000001</v>
      </c>
    </row>
    <row r="43" spans="1:8">
      <c r="A43" s="53">
        <v>39</v>
      </c>
      <c r="B43" s="57" t="s">
        <v>605</v>
      </c>
      <c r="C43" s="74" t="s">
        <v>484</v>
      </c>
      <c r="D43" s="58">
        <v>3.1099999999999999E-2</v>
      </c>
      <c r="E43" s="59">
        <v>0.26960000000000001</v>
      </c>
      <c r="F43" s="59">
        <v>0.64900000000000002</v>
      </c>
      <c r="G43" s="60">
        <v>-0.21870000000000001</v>
      </c>
      <c r="H43" s="59">
        <v>8.2493999999999996</v>
      </c>
    </row>
    <row r="44" spans="1:8">
      <c r="A44" s="53">
        <v>40</v>
      </c>
      <c r="B44" s="57" t="s">
        <v>606</v>
      </c>
      <c r="C44" s="74" t="s">
        <v>718</v>
      </c>
      <c r="D44" s="58">
        <v>2.9100000000000001E-2</v>
      </c>
      <c r="E44" s="60">
        <v>-3.9899999999999998E-2</v>
      </c>
      <c r="F44" s="60">
        <v>-0.1933</v>
      </c>
      <c r="G44" s="60">
        <v>-0.40079999999999999</v>
      </c>
      <c r="H44" s="59">
        <v>1.8216000000000001</v>
      </c>
    </row>
    <row r="45" spans="1:8">
      <c r="A45" s="53">
        <v>41</v>
      </c>
      <c r="B45" s="57" t="s">
        <v>607</v>
      </c>
      <c r="C45" s="74" t="s">
        <v>719</v>
      </c>
      <c r="D45" s="58">
        <v>2.7E-2</v>
      </c>
      <c r="E45" s="60">
        <v>-6.88E-2</v>
      </c>
      <c r="F45" s="60">
        <v>-1.9199999999999998E-2</v>
      </c>
      <c r="G45" s="59">
        <v>0.1749</v>
      </c>
      <c r="H45" s="59">
        <v>7.0860000000000003</v>
      </c>
    </row>
    <row r="46" spans="1:8">
      <c r="A46" s="53">
        <v>42</v>
      </c>
      <c r="B46" s="57" t="s">
        <v>608</v>
      </c>
      <c r="C46" s="74" t="s">
        <v>720</v>
      </c>
      <c r="D46" s="58">
        <v>2.64E-2</v>
      </c>
      <c r="E46" s="60">
        <v>-0.08</v>
      </c>
      <c r="F46" s="59">
        <v>0.74929999999999997</v>
      </c>
      <c r="G46" s="60">
        <v>-2.5100000000000001E-2</v>
      </c>
      <c r="H46" s="59">
        <v>10.290900000000001</v>
      </c>
    </row>
    <row r="47" spans="1:8">
      <c r="A47" s="66">
        <v>43</v>
      </c>
      <c r="B47" s="67" t="s">
        <v>609</v>
      </c>
      <c r="C47" s="75" t="s">
        <v>721</v>
      </c>
      <c r="D47" s="68">
        <v>2.2200000000000001E-2</v>
      </c>
      <c r="E47" s="70">
        <v>0.11650000000000001</v>
      </c>
      <c r="F47" s="70">
        <v>0.1825</v>
      </c>
      <c r="G47" s="69">
        <v>-0.44169999999999998</v>
      </c>
      <c r="H47" s="70">
        <v>4.1684999999999999</v>
      </c>
    </row>
    <row r="48" spans="1:8">
      <c r="A48" s="66">
        <v>44</v>
      </c>
      <c r="B48" s="67" t="s">
        <v>610</v>
      </c>
      <c r="C48" s="75" t="s">
        <v>722</v>
      </c>
      <c r="D48" s="68">
        <v>2.1299999999999999E-2</v>
      </c>
      <c r="E48" s="69">
        <v>-0.13900000000000001</v>
      </c>
      <c r="F48" s="70">
        <v>2.1299999999999999E-2</v>
      </c>
      <c r="G48" s="69">
        <v>-0.29699999999999999</v>
      </c>
      <c r="H48" s="70">
        <v>5.6646999999999998</v>
      </c>
    </row>
    <row r="49" spans="1:8">
      <c r="A49" s="66">
        <v>45</v>
      </c>
      <c r="B49" s="67" t="s">
        <v>611</v>
      </c>
      <c r="C49" s="75" t="s">
        <v>723</v>
      </c>
      <c r="D49" s="68">
        <v>2.1299999999999999E-2</v>
      </c>
      <c r="E49" s="69">
        <v>-0.1111</v>
      </c>
      <c r="F49" s="70">
        <v>8.2699999999999996E-2</v>
      </c>
      <c r="G49" s="69">
        <v>-0.18640000000000001</v>
      </c>
      <c r="H49" s="70">
        <v>6.7838000000000003</v>
      </c>
    </row>
    <row r="50" spans="1:8">
      <c r="A50" s="66">
        <v>46</v>
      </c>
      <c r="B50" s="67" t="s">
        <v>612</v>
      </c>
      <c r="C50" s="75" t="s">
        <v>724</v>
      </c>
      <c r="D50" s="68">
        <v>2.01E-2</v>
      </c>
      <c r="E50" s="69">
        <v>-9.4399999999999998E-2</v>
      </c>
      <c r="F50" s="70">
        <v>3.5900000000000001E-2</v>
      </c>
      <c r="G50" s="69">
        <v>-2.7400000000000001E-2</v>
      </c>
      <c r="H50" s="70">
        <v>15.9666</v>
      </c>
    </row>
    <row r="51" spans="1:8">
      <c r="A51" s="66">
        <v>47</v>
      </c>
      <c r="B51" s="67" t="s">
        <v>613</v>
      </c>
      <c r="C51" s="75" t="s">
        <v>725</v>
      </c>
      <c r="D51" s="68">
        <v>0.02</v>
      </c>
      <c r="E51" s="69">
        <v>-1.9199999999999998E-2</v>
      </c>
      <c r="F51" s="70">
        <v>0.2707</v>
      </c>
      <c r="G51" s="69">
        <v>-0.18579999999999999</v>
      </c>
      <c r="H51" s="70">
        <v>3.6185</v>
      </c>
    </row>
    <row r="52" spans="1:8">
      <c r="A52" s="66">
        <v>48</v>
      </c>
      <c r="B52" s="67" t="s">
        <v>614</v>
      </c>
      <c r="C52" s="75" t="s">
        <v>726</v>
      </c>
      <c r="D52" s="68">
        <v>1.9599999999999999E-2</v>
      </c>
      <c r="E52" s="69">
        <v>-2.1999999999999999E-2</v>
      </c>
      <c r="F52" s="69">
        <v>-7.0499999999999993E-2</v>
      </c>
      <c r="G52" s="69">
        <v>-0.33810000000000001</v>
      </c>
      <c r="H52" s="70">
        <v>1.0426</v>
      </c>
    </row>
    <row r="53" spans="1:8">
      <c r="A53" s="66">
        <v>49</v>
      </c>
      <c r="B53" s="67" t="s">
        <v>615</v>
      </c>
      <c r="C53" s="75" t="s">
        <v>727</v>
      </c>
      <c r="D53" s="68">
        <v>1.9400000000000001E-2</v>
      </c>
      <c r="E53" s="70">
        <v>1.9400000000000001E-2</v>
      </c>
      <c r="F53" s="70">
        <v>0.36720000000000003</v>
      </c>
      <c r="G53" s="69">
        <v>-0.25</v>
      </c>
      <c r="H53" s="70">
        <v>3.7296999999999998</v>
      </c>
    </row>
    <row r="54" spans="1:8">
      <c r="A54" s="66">
        <v>50</v>
      </c>
      <c r="B54" s="67" t="s">
        <v>616</v>
      </c>
      <c r="C54" s="75" t="s">
        <v>728</v>
      </c>
      <c r="D54" s="68">
        <v>1.89E-2</v>
      </c>
      <c r="E54" s="69">
        <v>-0.16489999999999999</v>
      </c>
      <c r="F54" s="70">
        <v>0.2366</v>
      </c>
      <c r="G54" s="69">
        <v>-8.4699999999999998E-2</v>
      </c>
      <c r="H54" s="70">
        <v>2.1579000000000002</v>
      </c>
    </row>
    <row r="55" spans="1:8">
      <c r="A55" s="66">
        <v>51</v>
      </c>
      <c r="B55" s="67" t="s">
        <v>617</v>
      </c>
      <c r="C55" s="75" t="s">
        <v>729</v>
      </c>
      <c r="D55" s="68">
        <v>1.55E-2</v>
      </c>
      <c r="E55" s="69">
        <v>-0.14940000000000001</v>
      </c>
      <c r="F55" s="70">
        <v>0.21299999999999999</v>
      </c>
      <c r="G55" s="69">
        <v>-0.1149</v>
      </c>
      <c r="H55" s="70">
        <v>3.0682999999999998</v>
      </c>
    </row>
    <row r="56" spans="1:8">
      <c r="A56" s="66">
        <v>52</v>
      </c>
      <c r="B56" s="67" t="s">
        <v>618</v>
      </c>
      <c r="C56" s="75" t="s">
        <v>485</v>
      </c>
      <c r="D56" s="68">
        <v>1.46E-2</v>
      </c>
      <c r="E56" s="70">
        <v>2.9700000000000001E-2</v>
      </c>
      <c r="F56" s="69">
        <v>-5.2600000000000001E-2</v>
      </c>
      <c r="G56" s="69">
        <v>-0.35539999999999999</v>
      </c>
      <c r="H56" s="70">
        <v>13.7273</v>
      </c>
    </row>
    <row r="57" spans="1:8">
      <c r="A57" s="66">
        <v>53</v>
      </c>
      <c r="B57" s="67" t="s">
        <v>619</v>
      </c>
      <c r="C57" s="75" t="s">
        <v>730</v>
      </c>
      <c r="D57" s="68">
        <v>1.38E-2</v>
      </c>
      <c r="E57" s="71" t="s">
        <v>367</v>
      </c>
      <c r="F57" s="71" t="s">
        <v>367</v>
      </c>
      <c r="G57" s="71" t="s">
        <v>367</v>
      </c>
      <c r="H57" s="71" t="s">
        <v>367</v>
      </c>
    </row>
    <row r="58" spans="1:8">
      <c r="A58" s="66">
        <v>54</v>
      </c>
      <c r="B58" s="67" t="s">
        <v>620</v>
      </c>
      <c r="C58" s="75" t="s">
        <v>561</v>
      </c>
      <c r="D58" s="68">
        <v>1.23E-2</v>
      </c>
      <c r="E58" s="69">
        <v>-4.3700000000000003E-2</v>
      </c>
      <c r="F58" s="70">
        <v>0.85850000000000004</v>
      </c>
      <c r="G58" s="70">
        <v>0.62009999999999998</v>
      </c>
      <c r="H58" s="70">
        <v>6.5190999999999999</v>
      </c>
    </row>
    <row r="59" spans="1:8">
      <c r="A59" s="66">
        <v>55</v>
      </c>
      <c r="B59" s="67" t="s">
        <v>621</v>
      </c>
      <c r="C59" s="75" t="s">
        <v>731</v>
      </c>
      <c r="D59" s="68">
        <v>9.1000000000000004E-3</v>
      </c>
      <c r="E59" s="69">
        <v>-5.4100000000000002E-2</v>
      </c>
      <c r="F59" s="70">
        <v>1.5299999999999999E-2</v>
      </c>
      <c r="G59" s="69">
        <v>-0.34899999999999998</v>
      </c>
      <c r="H59" s="70">
        <v>4.9074999999999998</v>
      </c>
    </row>
    <row r="60" spans="1:8">
      <c r="A60" s="66">
        <v>56</v>
      </c>
      <c r="B60" s="67" t="s">
        <v>622</v>
      </c>
      <c r="C60" s="75" t="s">
        <v>732</v>
      </c>
      <c r="D60" s="68">
        <v>6.7999999999999996E-3</v>
      </c>
      <c r="E60" s="69">
        <v>-5.3100000000000001E-2</v>
      </c>
      <c r="F60" s="70">
        <v>0.55969999999999998</v>
      </c>
      <c r="G60" s="70">
        <v>1.6999999999999999E-3</v>
      </c>
      <c r="H60" s="70">
        <v>3.0274000000000001</v>
      </c>
    </row>
    <row r="61" spans="1:8">
      <c r="A61" s="66">
        <v>57</v>
      </c>
      <c r="B61" s="67" t="s">
        <v>623</v>
      </c>
      <c r="C61" s="75" t="s">
        <v>733</v>
      </c>
      <c r="D61" s="68">
        <v>5.1000000000000004E-3</v>
      </c>
      <c r="E61" s="69">
        <v>-0.04</v>
      </c>
      <c r="F61" s="70">
        <v>4.2299999999999997E-2</v>
      </c>
      <c r="G61" s="69">
        <v>-0.45090000000000002</v>
      </c>
      <c r="H61" s="70">
        <v>2.9558</v>
      </c>
    </row>
    <row r="62" spans="1:8">
      <c r="A62" s="66">
        <v>58</v>
      </c>
      <c r="B62" s="67" t="s">
        <v>624</v>
      </c>
      <c r="C62" s="75" t="s">
        <v>734</v>
      </c>
      <c r="D62" s="68">
        <v>3.3999999999999998E-3</v>
      </c>
      <c r="E62" s="69">
        <v>-6.2700000000000006E-2</v>
      </c>
      <c r="F62" s="70">
        <v>0.41039999999999999</v>
      </c>
      <c r="G62" s="70">
        <v>0.45150000000000001</v>
      </c>
      <c r="H62" s="70">
        <v>10.240600000000001</v>
      </c>
    </row>
    <row r="63" spans="1:8">
      <c r="A63" s="66">
        <v>59</v>
      </c>
      <c r="B63" s="67" t="s">
        <v>625</v>
      </c>
      <c r="C63" s="75" t="s">
        <v>735</v>
      </c>
      <c r="D63" s="68">
        <v>2.8E-3</v>
      </c>
      <c r="E63" s="70">
        <v>8.6699999999999999E-2</v>
      </c>
      <c r="F63" s="70">
        <v>1.5989</v>
      </c>
      <c r="G63" s="70">
        <v>0.46679999999999999</v>
      </c>
      <c r="H63" s="70">
        <v>6.5872000000000002</v>
      </c>
    </row>
    <row r="64" spans="1:8">
      <c r="A64" s="66">
        <v>60</v>
      </c>
      <c r="B64" s="67" t="s">
        <v>626</v>
      </c>
      <c r="C64" s="75" t="s">
        <v>736</v>
      </c>
      <c r="D64" s="72">
        <v>0</v>
      </c>
      <c r="E64" s="69">
        <v>-8.9599999999999999E-2</v>
      </c>
      <c r="F64" s="70">
        <v>0.19020000000000001</v>
      </c>
      <c r="G64" s="69">
        <v>-0.2104</v>
      </c>
      <c r="H64" s="70">
        <v>4.9222999999999999</v>
      </c>
    </row>
    <row r="65" spans="1:8">
      <c r="A65" s="66">
        <v>61</v>
      </c>
      <c r="B65" s="67" t="s">
        <v>627</v>
      </c>
      <c r="C65" s="75" t="s">
        <v>737</v>
      </c>
      <c r="D65" s="72">
        <v>0</v>
      </c>
      <c r="E65" s="70">
        <v>4.8999999999999998E-3</v>
      </c>
      <c r="F65" s="70">
        <v>0.38779999999999998</v>
      </c>
      <c r="G65" s="70">
        <v>3.0300000000000001E-2</v>
      </c>
      <c r="H65" s="70">
        <v>12.5099</v>
      </c>
    </row>
    <row r="66" spans="1:8">
      <c r="A66" s="66">
        <v>62</v>
      </c>
      <c r="B66" s="67" t="s">
        <v>628</v>
      </c>
      <c r="C66" s="75" t="s">
        <v>738</v>
      </c>
      <c r="D66" s="72">
        <v>0</v>
      </c>
      <c r="E66" s="70">
        <v>4.4999999999999997E-3</v>
      </c>
      <c r="F66" s="70">
        <v>0.28320000000000001</v>
      </c>
      <c r="G66" s="70">
        <v>5.21E-2</v>
      </c>
      <c r="H66" s="70">
        <v>7.4090999999999996</v>
      </c>
    </row>
    <row r="67" spans="1:8">
      <c r="A67" s="66">
        <v>63</v>
      </c>
      <c r="B67" s="67" t="s">
        <v>629</v>
      </c>
      <c r="C67" s="75" t="s">
        <v>739</v>
      </c>
      <c r="D67" s="72">
        <v>0</v>
      </c>
      <c r="E67" s="71" t="s">
        <v>367</v>
      </c>
      <c r="F67" s="71" t="s">
        <v>367</v>
      </c>
      <c r="G67" s="71" t="s">
        <v>367</v>
      </c>
      <c r="H67" s="71" t="s">
        <v>367</v>
      </c>
    </row>
    <row r="68" spans="1:8">
      <c r="A68" s="66">
        <v>64</v>
      </c>
      <c r="B68" s="67" t="s">
        <v>630</v>
      </c>
      <c r="C68" s="75" t="s">
        <v>740</v>
      </c>
      <c r="D68" s="73">
        <v>-4.4999999999999997E-3</v>
      </c>
      <c r="E68" s="71" t="s">
        <v>367</v>
      </c>
      <c r="F68" s="71" t="s">
        <v>367</v>
      </c>
      <c r="G68" s="71" t="s">
        <v>367</v>
      </c>
      <c r="H68" s="71" t="s">
        <v>367</v>
      </c>
    </row>
    <row r="69" spans="1:8">
      <c r="A69" s="66">
        <v>65</v>
      </c>
      <c r="B69" s="67" t="s">
        <v>631</v>
      </c>
      <c r="C69" s="75" t="s">
        <v>741</v>
      </c>
      <c r="D69" s="73">
        <v>-5.1999999999999998E-3</v>
      </c>
      <c r="E69" s="70">
        <v>0.50780000000000003</v>
      </c>
      <c r="F69" s="70">
        <v>0.52769999999999995</v>
      </c>
      <c r="G69" s="70">
        <v>7.0199999999999999E-2</v>
      </c>
      <c r="H69" s="70">
        <v>47.655500000000004</v>
      </c>
    </row>
    <row r="70" spans="1:8">
      <c r="A70" s="66">
        <v>66</v>
      </c>
      <c r="B70" s="67" t="s">
        <v>632</v>
      </c>
      <c r="C70" s="75" t="s">
        <v>742</v>
      </c>
      <c r="D70" s="73">
        <v>-6.7000000000000002E-3</v>
      </c>
      <c r="E70" s="69">
        <v>-5.0999999999999997E-2</v>
      </c>
      <c r="F70" s="70">
        <v>0.34229999999999999</v>
      </c>
      <c r="G70" s="70">
        <v>4.2000000000000003E-2</v>
      </c>
      <c r="H70" s="70">
        <v>9.2055000000000007</v>
      </c>
    </row>
    <row r="71" spans="1:8">
      <c r="A71" s="66">
        <v>67</v>
      </c>
      <c r="B71" s="67" t="s">
        <v>633</v>
      </c>
      <c r="C71" s="75" t="s">
        <v>743</v>
      </c>
      <c r="D71" s="73">
        <v>-7.4000000000000003E-3</v>
      </c>
      <c r="E71" s="70">
        <v>0.12609999999999999</v>
      </c>
      <c r="F71" s="70">
        <v>0.1074</v>
      </c>
      <c r="G71" s="69">
        <v>-0.4199</v>
      </c>
      <c r="H71" s="70">
        <v>5.2037000000000004</v>
      </c>
    </row>
    <row r="72" spans="1:8">
      <c r="A72" s="66">
        <v>68</v>
      </c>
      <c r="B72" s="67" t="s">
        <v>634</v>
      </c>
      <c r="C72" s="75" t="s">
        <v>565</v>
      </c>
      <c r="D72" s="73">
        <v>-7.4999999999999997E-3</v>
      </c>
      <c r="E72" s="69">
        <v>-8.6699999999999999E-2</v>
      </c>
      <c r="F72" s="70">
        <v>4.9299999999999997E-2</v>
      </c>
      <c r="G72" s="69">
        <v>-0.1089</v>
      </c>
      <c r="H72" s="70">
        <v>2.9849999999999999</v>
      </c>
    </row>
    <row r="73" spans="1:8">
      <c r="A73" s="66">
        <v>69</v>
      </c>
      <c r="B73" s="67" t="s">
        <v>635</v>
      </c>
      <c r="C73" s="75" t="s">
        <v>744</v>
      </c>
      <c r="D73" s="73">
        <v>-7.6E-3</v>
      </c>
      <c r="E73" s="69">
        <v>-0.1111</v>
      </c>
      <c r="F73" s="70">
        <v>4.2099999999999999E-2</v>
      </c>
      <c r="G73" s="69">
        <v>-0.42480000000000001</v>
      </c>
      <c r="H73" s="70">
        <v>3.7793999999999999</v>
      </c>
    </row>
    <row r="74" spans="1:8">
      <c r="A74" s="66">
        <v>70</v>
      </c>
      <c r="B74" s="67" t="s">
        <v>636</v>
      </c>
      <c r="C74" s="75" t="s">
        <v>745</v>
      </c>
      <c r="D74" s="73">
        <v>-7.7999999999999996E-3</v>
      </c>
      <c r="E74" s="69">
        <v>-0.14480000000000001</v>
      </c>
      <c r="F74" s="70">
        <v>0.59340000000000004</v>
      </c>
      <c r="G74" s="70">
        <v>0.25080000000000002</v>
      </c>
      <c r="H74" s="70">
        <v>6.6040000000000001</v>
      </c>
    </row>
    <row r="75" spans="1:8">
      <c r="A75" s="66">
        <v>71</v>
      </c>
      <c r="B75" s="67" t="s">
        <v>637</v>
      </c>
      <c r="C75" s="75" t="s">
        <v>746</v>
      </c>
      <c r="D75" s="73">
        <v>-7.9000000000000008E-3</v>
      </c>
      <c r="E75" s="70">
        <v>2.4500000000000001E-2</v>
      </c>
      <c r="F75" s="70">
        <v>0.18959999999999999</v>
      </c>
      <c r="G75" s="69">
        <v>-0.35310000000000002</v>
      </c>
      <c r="H75" s="70">
        <v>7.6254</v>
      </c>
    </row>
    <row r="76" spans="1:8">
      <c r="A76" s="66">
        <v>72</v>
      </c>
      <c r="B76" s="67" t="s">
        <v>638</v>
      </c>
      <c r="C76" s="75" t="s">
        <v>747</v>
      </c>
      <c r="D76" s="73">
        <v>-7.9000000000000008E-3</v>
      </c>
      <c r="E76" s="69">
        <v>-0.12590000000000001</v>
      </c>
      <c r="F76" s="70">
        <v>0.11609999999999999</v>
      </c>
      <c r="G76" s="69">
        <v>-0.21379999999999999</v>
      </c>
      <c r="H76" s="70">
        <v>7.0128000000000004</v>
      </c>
    </row>
    <row r="77" spans="1:8">
      <c r="A77" s="66">
        <v>73</v>
      </c>
      <c r="B77" s="67" t="s">
        <v>639</v>
      </c>
      <c r="C77" s="75" t="s">
        <v>748</v>
      </c>
      <c r="D77" s="73">
        <v>-8.0000000000000002E-3</v>
      </c>
      <c r="E77" s="69">
        <v>-1.72E-2</v>
      </c>
      <c r="F77" s="70">
        <v>0.14990000000000001</v>
      </c>
      <c r="G77" s="69">
        <v>-0.3357</v>
      </c>
      <c r="H77" s="70">
        <v>3.5091000000000001</v>
      </c>
    </row>
    <row r="78" spans="1:8">
      <c r="A78" s="66">
        <v>74</v>
      </c>
      <c r="B78" s="67" t="s">
        <v>640</v>
      </c>
      <c r="C78" s="75" t="s">
        <v>749</v>
      </c>
      <c r="D78" s="73">
        <v>-8.5000000000000006E-3</v>
      </c>
      <c r="E78" s="69">
        <v>-2.1499999999999998E-2</v>
      </c>
      <c r="F78" s="70">
        <v>9.8799999999999999E-2</v>
      </c>
      <c r="G78" s="69">
        <v>-9.5200000000000007E-2</v>
      </c>
      <c r="H78" s="71" t="s">
        <v>367</v>
      </c>
    </row>
    <row r="79" spans="1:8">
      <c r="A79" s="66">
        <v>75</v>
      </c>
      <c r="B79" s="67" t="s">
        <v>641</v>
      </c>
      <c r="C79" s="75" t="s">
        <v>750</v>
      </c>
      <c r="D79" s="73">
        <v>-9.7999999999999997E-3</v>
      </c>
      <c r="E79" s="69">
        <v>-0.1492</v>
      </c>
      <c r="F79" s="70">
        <v>0.29389999999999999</v>
      </c>
      <c r="G79" s="69">
        <v>-4.8999999999999998E-3</v>
      </c>
      <c r="H79" s="70">
        <v>5.3780000000000001</v>
      </c>
    </row>
    <row r="80" spans="1:8">
      <c r="A80" s="66">
        <v>76</v>
      </c>
      <c r="B80" s="67" t="s">
        <v>642</v>
      </c>
      <c r="C80" s="75" t="s">
        <v>751</v>
      </c>
      <c r="D80" s="73">
        <v>-1.12E-2</v>
      </c>
      <c r="E80" s="69">
        <v>-0.28249999999999997</v>
      </c>
      <c r="F80" s="69">
        <v>-0.39019999999999999</v>
      </c>
      <c r="G80" s="69">
        <v>-0.4511</v>
      </c>
      <c r="H80" s="71" t="s">
        <v>367</v>
      </c>
    </row>
    <row r="81" spans="1:8">
      <c r="A81" s="66">
        <v>77</v>
      </c>
      <c r="B81" s="67" t="s">
        <v>643</v>
      </c>
      <c r="C81" s="75" t="s">
        <v>752</v>
      </c>
      <c r="D81" s="73">
        <v>-1.2E-2</v>
      </c>
      <c r="E81" s="69">
        <v>-0.1547</v>
      </c>
      <c r="F81" s="70">
        <v>1.3239000000000001</v>
      </c>
      <c r="G81" s="70">
        <v>0.90969999999999995</v>
      </c>
      <c r="H81" s="70">
        <v>9.3125</v>
      </c>
    </row>
    <row r="82" spans="1:8">
      <c r="A82" s="66">
        <v>78</v>
      </c>
      <c r="B82" s="67" t="s">
        <v>644</v>
      </c>
      <c r="C82" s="75" t="s">
        <v>753</v>
      </c>
      <c r="D82" s="73">
        <v>-1.35E-2</v>
      </c>
      <c r="E82" s="70">
        <v>0.67430000000000001</v>
      </c>
      <c r="F82" s="70">
        <v>1.1544000000000001</v>
      </c>
      <c r="G82" s="70">
        <v>0.99319999999999997</v>
      </c>
      <c r="H82" s="71" t="s">
        <v>367</v>
      </c>
    </row>
    <row r="83" spans="1:8">
      <c r="A83" s="66">
        <v>79</v>
      </c>
      <c r="B83" s="67" t="s">
        <v>645</v>
      </c>
      <c r="C83" s="75" t="s">
        <v>558</v>
      </c>
      <c r="D83" s="73">
        <v>-1.6E-2</v>
      </c>
      <c r="E83" s="69">
        <v>-6.0900000000000003E-2</v>
      </c>
      <c r="F83" s="70">
        <v>0.43009999999999998</v>
      </c>
      <c r="G83" s="69">
        <v>-0.2422</v>
      </c>
      <c r="H83" s="70">
        <v>6.2468000000000004</v>
      </c>
    </row>
    <row r="84" spans="1:8">
      <c r="A84" s="53">
        <v>80</v>
      </c>
      <c r="B84" s="57" t="s">
        <v>646</v>
      </c>
      <c r="C84" s="74" t="s">
        <v>754</v>
      </c>
      <c r="D84" s="62">
        <v>-1.8700000000000001E-2</v>
      </c>
      <c r="E84" s="60">
        <v>-0.1208</v>
      </c>
      <c r="F84" s="59">
        <v>0.58189999999999997</v>
      </c>
      <c r="G84" s="59">
        <v>6.5299999999999997E-2</v>
      </c>
      <c r="H84" s="59">
        <v>4.9124999999999996</v>
      </c>
    </row>
    <row r="85" spans="1:8">
      <c r="A85" s="53">
        <v>81</v>
      </c>
      <c r="B85" s="57" t="s">
        <v>647</v>
      </c>
      <c r="C85" s="74" t="s">
        <v>755</v>
      </c>
      <c r="D85" s="62">
        <v>-1.9099999999999999E-2</v>
      </c>
      <c r="E85" s="60">
        <v>-7.2300000000000003E-2</v>
      </c>
      <c r="F85" s="59">
        <v>1.2581</v>
      </c>
      <c r="G85" s="59">
        <v>0.80330000000000001</v>
      </c>
      <c r="H85" s="59">
        <v>8.1667000000000005</v>
      </c>
    </row>
    <row r="86" spans="1:8">
      <c r="A86" s="53">
        <v>82</v>
      </c>
      <c r="B86" s="57" t="s">
        <v>648</v>
      </c>
      <c r="C86" s="74" t="s">
        <v>756</v>
      </c>
      <c r="D86" s="62">
        <v>-2.07E-2</v>
      </c>
      <c r="E86" s="60">
        <v>-0.1057</v>
      </c>
      <c r="F86" s="59">
        <v>0.1772</v>
      </c>
      <c r="G86" s="60">
        <v>-3.9399999999999998E-2</v>
      </c>
      <c r="H86" s="59">
        <v>11.145</v>
      </c>
    </row>
    <row r="87" spans="1:8">
      <c r="A87" s="53">
        <v>83</v>
      </c>
      <c r="B87" s="57" t="s">
        <v>649</v>
      </c>
      <c r="C87" s="74" t="s">
        <v>757</v>
      </c>
      <c r="D87" s="62">
        <v>-2.2800000000000001E-2</v>
      </c>
      <c r="E87" s="60">
        <v>-9.6000000000000002E-2</v>
      </c>
      <c r="F87" s="59">
        <v>0.10920000000000001</v>
      </c>
      <c r="G87" s="60">
        <v>-0.21379999999999999</v>
      </c>
      <c r="H87" s="59">
        <v>15.6379</v>
      </c>
    </row>
    <row r="88" spans="1:8">
      <c r="A88" s="53">
        <v>84</v>
      </c>
      <c r="B88" s="57" t="s">
        <v>650</v>
      </c>
      <c r="C88" s="74" t="s">
        <v>758</v>
      </c>
      <c r="D88" s="62">
        <v>-2.9100000000000001E-2</v>
      </c>
      <c r="E88" s="59">
        <v>0.15379999999999999</v>
      </c>
      <c r="F88" s="59">
        <v>0.30430000000000001</v>
      </c>
      <c r="G88" s="60">
        <v>-0.26829999999999998</v>
      </c>
      <c r="H88" s="59">
        <v>2.7974999999999999</v>
      </c>
    </row>
    <row r="89" spans="1:8">
      <c r="A89" s="53">
        <v>85</v>
      </c>
      <c r="B89" s="57" t="s">
        <v>651</v>
      </c>
      <c r="C89" s="74" t="s">
        <v>759</v>
      </c>
      <c r="D89" s="62">
        <v>-3.0300000000000001E-2</v>
      </c>
      <c r="E89" s="60">
        <v>-8.1500000000000003E-2</v>
      </c>
      <c r="F89" s="60">
        <v>-1.7399999999999999E-2</v>
      </c>
      <c r="G89" s="59">
        <v>3.9100000000000003E-2</v>
      </c>
      <c r="H89" s="59">
        <v>3.319</v>
      </c>
    </row>
    <row r="90" spans="1:8">
      <c r="A90" s="53">
        <v>86</v>
      </c>
      <c r="B90" s="57" t="s">
        <v>652</v>
      </c>
      <c r="C90" s="74" t="s">
        <v>760</v>
      </c>
      <c r="D90" s="62">
        <v>-3.0599999999999999E-2</v>
      </c>
      <c r="E90" s="60">
        <v>-0.12839999999999999</v>
      </c>
      <c r="F90" s="59">
        <v>5.5599999999999997E-2</v>
      </c>
      <c r="G90" s="60">
        <v>-0.20499999999999999</v>
      </c>
      <c r="H90" s="59">
        <v>13.3939</v>
      </c>
    </row>
    <row r="91" spans="1:8">
      <c r="A91" s="53">
        <v>87</v>
      </c>
      <c r="B91" s="57" t="s">
        <v>653</v>
      </c>
      <c r="C91" s="74" t="s">
        <v>761</v>
      </c>
      <c r="D91" s="62">
        <v>-3.1099999999999999E-2</v>
      </c>
      <c r="E91" s="60">
        <v>-3.0999999999999999E-3</v>
      </c>
      <c r="F91" s="59">
        <v>1.3768</v>
      </c>
      <c r="G91" s="59">
        <v>1.9783999999999999</v>
      </c>
      <c r="H91" s="59">
        <v>18.574000000000002</v>
      </c>
    </row>
    <row r="92" spans="1:8">
      <c r="A92" s="53">
        <v>88</v>
      </c>
      <c r="B92" s="57" t="s">
        <v>654</v>
      </c>
      <c r="C92" s="74" t="s">
        <v>762</v>
      </c>
      <c r="D92" s="62">
        <v>-3.15E-2</v>
      </c>
      <c r="E92" s="59">
        <v>0.14949999999999999</v>
      </c>
      <c r="F92" s="59">
        <v>8.8499999999999995E-2</v>
      </c>
      <c r="G92" s="60">
        <v>-0.37240000000000001</v>
      </c>
      <c r="H92" s="59">
        <v>0.76980000000000004</v>
      </c>
    </row>
    <row r="93" spans="1:8">
      <c r="A93" s="53">
        <v>89</v>
      </c>
      <c r="B93" s="57" t="s">
        <v>655</v>
      </c>
      <c r="C93" s="74" t="s">
        <v>763</v>
      </c>
      <c r="D93" s="62">
        <v>-3.6299999999999999E-2</v>
      </c>
      <c r="E93" s="60">
        <v>-5.3999999999999999E-2</v>
      </c>
      <c r="F93" s="60">
        <v>-7.4999999999999997E-2</v>
      </c>
      <c r="G93" s="60">
        <v>-0.31019999999999998</v>
      </c>
      <c r="H93" s="59">
        <v>15.1029</v>
      </c>
    </row>
    <row r="94" spans="1:8">
      <c r="A94" s="53">
        <v>90</v>
      </c>
      <c r="B94" s="57" t="s">
        <v>656</v>
      </c>
      <c r="C94" s="74" t="s">
        <v>764</v>
      </c>
      <c r="D94" s="62">
        <v>-4.8800000000000003E-2</v>
      </c>
      <c r="E94" s="60">
        <v>-5.5399999999999998E-2</v>
      </c>
      <c r="F94" s="60">
        <v>-0.1166</v>
      </c>
      <c r="G94" s="60">
        <v>-0.37509999999999999</v>
      </c>
      <c r="H94" s="61" t="s">
        <v>367</v>
      </c>
    </row>
    <row r="95" spans="1:8">
      <c r="A95" s="53">
        <v>91</v>
      </c>
      <c r="B95" s="57" t="s">
        <v>657</v>
      </c>
      <c r="C95" s="74" t="s">
        <v>765</v>
      </c>
      <c r="D95" s="62">
        <v>-5.4100000000000002E-2</v>
      </c>
      <c r="E95" s="60">
        <v>-0.14430000000000001</v>
      </c>
      <c r="F95" s="59">
        <v>1.1212</v>
      </c>
      <c r="G95" s="59">
        <v>0.39439999999999997</v>
      </c>
      <c r="H95" s="59">
        <v>6.0210999999999997</v>
      </c>
    </row>
    <row r="96" spans="1:8">
      <c r="A96" s="53">
        <v>92</v>
      </c>
      <c r="B96" s="57" t="s">
        <v>658</v>
      </c>
      <c r="C96" s="74" t="s">
        <v>766</v>
      </c>
      <c r="D96" s="62">
        <v>-5.6099999999999997E-2</v>
      </c>
      <c r="E96" s="60">
        <v>-7.4000000000000003E-3</v>
      </c>
      <c r="F96" s="59">
        <v>0.34870000000000001</v>
      </c>
      <c r="G96" s="59">
        <v>0.31190000000000001</v>
      </c>
      <c r="H96" s="59">
        <v>4.8521999999999998</v>
      </c>
    </row>
    <row r="97" spans="1:8">
      <c r="A97" s="53">
        <v>93</v>
      </c>
      <c r="B97" s="57" t="s">
        <v>659</v>
      </c>
      <c r="C97" s="74" t="s">
        <v>767</v>
      </c>
      <c r="D97" s="62">
        <v>-6.13E-2</v>
      </c>
      <c r="E97" s="59">
        <v>0.35399999999999998</v>
      </c>
      <c r="F97" s="59">
        <v>0.35399999999999998</v>
      </c>
      <c r="G97" s="60">
        <v>-0.1053</v>
      </c>
      <c r="H97" s="59">
        <v>15.207599999999999</v>
      </c>
    </row>
    <row r="98" spans="1:8">
      <c r="A98" s="53">
        <v>94</v>
      </c>
      <c r="B98" s="57" t="s">
        <v>660</v>
      </c>
      <c r="C98" s="74" t="s">
        <v>768</v>
      </c>
      <c r="D98" s="62">
        <v>-7.0300000000000001E-2</v>
      </c>
      <c r="E98" s="59">
        <v>3.3999999999999998E-3</v>
      </c>
      <c r="F98" s="59">
        <v>8.5800000000000001E-2</v>
      </c>
      <c r="G98" s="60">
        <v>-0.23219999999999999</v>
      </c>
      <c r="H98" s="59">
        <v>7.3620999999999999</v>
      </c>
    </row>
    <row r="99" spans="1:8">
      <c r="A99" s="53">
        <v>95</v>
      </c>
      <c r="B99" s="57" t="s">
        <v>661</v>
      </c>
      <c r="C99" s="74" t="s">
        <v>769</v>
      </c>
      <c r="D99" s="62">
        <v>-7.1300000000000002E-2</v>
      </c>
      <c r="E99" s="60">
        <v>-0.1014</v>
      </c>
      <c r="F99" s="59">
        <v>0.1749</v>
      </c>
      <c r="G99" s="60">
        <v>-0.2712</v>
      </c>
      <c r="H99" s="61" t="s">
        <v>367</v>
      </c>
    </row>
    <row r="100" spans="1:8">
      <c r="A100" s="53">
        <v>96</v>
      </c>
      <c r="B100" s="57" t="s">
        <v>662</v>
      </c>
      <c r="C100" s="74" t="s">
        <v>770</v>
      </c>
      <c r="D100" s="62">
        <v>-7.2599999999999998E-2</v>
      </c>
      <c r="E100" s="60">
        <v>-0.2767</v>
      </c>
      <c r="F100" s="59">
        <v>0.48630000000000001</v>
      </c>
      <c r="G100" s="59">
        <v>0.30719999999999997</v>
      </c>
      <c r="H100" s="61" t="s">
        <v>367</v>
      </c>
    </row>
    <row r="101" spans="1:8">
      <c r="A101" s="53">
        <v>97</v>
      </c>
      <c r="B101" s="57" t="s">
        <v>663</v>
      </c>
      <c r="C101" s="74" t="s">
        <v>771</v>
      </c>
      <c r="D101" s="62">
        <v>-7.4399999999999994E-2</v>
      </c>
      <c r="E101" s="59">
        <v>4.19E-2</v>
      </c>
      <c r="F101" s="59">
        <v>0.44519999999999998</v>
      </c>
      <c r="G101" s="59">
        <v>0.47370000000000001</v>
      </c>
      <c r="H101" s="59">
        <v>10.7895</v>
      </c>
    </row>
    <row r="102" spans="1:8">
      <c r="A102" s="53">
        <v>98</v>
      </c>
      <c r="B102" s="57" t="s">
        <v>664</v>
      </c>
      <c r="C102" s="74" t="s">
        <v>560</v>
      </c>
      <c r="D102" s="62">
        <v>-8.7400000000000005E-2</v>
      </c>
      <c r="E102" s="59">
        <v>9.35E-2</v>
      </c>
      <c r="F102" s="59">
        <v>0.15529999999999999</v>
      </c>
      <c r="G102" s="60">
        <v>-0.3453</v>
      </c>
      <c r="H102" s="59">
        <v>1.7217</v>
      </c>
    </row>
    <row r="103" spans="1:8">
      <c r="A103" s="53">
        <v>99</v>
      </c>
      <c r="B103" s="57" t="s">
        <v>665</v>
      </c>
      <c r="C103" s="74" t="s">
        <v>772</v>
      </c>
      <c r="D103" s="62">
        <v>-0.10539999999999999</v>
      </c>
      <c r="E103" s="60">
        <v>-2.12E-2</v>
      </c>
      <c r="F103" s="59">
        <v>0.85770000000000002</v>
      </c>
      <c r="G103" s="60">
        <v>-3.9600000000000003E-2</v>
      </c>
      <c r="H103" s="59">
        <v>5.6276000000000002</v>
      </c>
    </row>
    <row r="104" spans="1:8">
      <c r="A104" s="53">
        <v>100</v>
      </c>
      <c r="B104" s="57" t="s">
        <v>666</v>
      </c>
      <c r="C104" s="74" t="s">
        <v>773</v>
      </c>
      <c r="D104" s="62">
        <v>-0.10970000000000001</v>
      </c>
      <c r="E104" s="59">
        <v>2.4015</v>
      </c>
      <c r="F104" s="59">
        <v>2.4157999999999999</v>
      </c>
      <c r="G104" s="59">
        <v>1.0345</v>
      </c>
      <c r="H104" s="59">
        <v>28.770600000000002</v>
      </c>
    </row>
    <row r="105" spans="1:8">
      <c r="A105" s="53">
        <v>101</v>
      </c>
      <c r="B105" s="57" t="s">
        <v>667</v>
      </c>
      <c r="C105" s="74" t="s">
        <v>774</v>
      </c>
      <c r="D105" s="62">
        <v>-0.114</v>
      </c>
      <c r="E105" s="60">
        <v>-0.15440000000000001</v>
      </c>
      <c r="F105" s="59">
        <v>7.5899999999999995E-2</v>
      </c>
      <c r="G105" s="59">
        <v>0.62839999999999996</v>
      </c>
      <c r="H105" s="59">
        <v>10.99</v>
      </c>
    </row>
    <row r="106" spans="1:8">
      <c r="A106" s="53">
        <v>102</v>
      </c>
      <c r="B106" s="57" t="s">
        <v>668</v>
      </c>
      <c r="C106" s="74" t="s">
        <v>775</v>
      </c>
      <c r="D106" s="62">
        <v>-0.1164</v>
      </c>
      <c r="E106" s="59">
        <v>2.3800000000000002E-2</v>
      </c>
      <c r="F106" s="59">
        <v>0.37719999999999998</v>
      </c>
      <c r="G106" s="60">
        <v>-0.1021</v>
      </c>
      <c r="H106" s="59">
        <v>3.9487999999999999</v>
      </c>
    </row>
    <row r="107" spans="1:8">
      <c r="A107" s="53">
        <v>103</v>
      </c>
      <c r="B107" s="57" t="s">
        <v>669</v>
      </c>
      <c r="C107" s="74" t="s">
        <v>776</v>
      </c>
      <c r="D107" s="62">
        <v>-0.1328</v>
      </c>
      <c r="E107" s="59">
        <v>0.67959999999999998</v>
      </c>
      <c r="F107" s="59">
        <v>0.4239</v>
      </c>
      <c r="G107" s="59">
        <v>2.9954000000000001</v>
      </c>
      <c r="H107" s="59">
        <v>9</v>
      </c>
    </row>
    <row r="108" spans="1:8">
      <c r="A108" s="53">
        <v>104</v>
      </c>
      <c r="B108" s="57" t="s">
        <v>670</v>
      </c>
      <c r="C108" s="74" t="s">
        <v>777</v>
      </c>
      <c r="D108" s="62">
        <v>-0.1394</v>
      </c>
      <c r="E108" s="60">
        <v>-3.4000000000000002E-2</v>
      </c>
      <c r="F108" s="60">
        <v>-4.0500000000000001E-2</v>
      </c>
      <c r="G108" s="60">
        <v>-0.16470000000000001</v>
      </c>
      <c r="H108" s="61" t="s">
        <v>367</v>
      </c>
    </row>
    <row r="109" spans="1:8">
      <c r="A109" s="53">
        <v>105</v>
      </c>
      <c r="B109" s="57" t="s">
        <v>671</v>
      </c>
      <c r="C109" s="74" t="s">
        <v>778</v>
      </c>
      <c r="D109" s="62">
        <v>-0.1588</v>
      </c>
      <c r="E109" s="59">
        <v>2.2776999999999998</v>
      </c>
      <c r="F109" s="59">
        <v>2.8988</v>
      </c>
      <c r="G109" s="59">
        <v>4.6703999999999999</v>
      </c>
      <c r="H109" s="61" t="s">
        <v>367</v>
      </c>
    </row>
    <row r="110" spans="1:8">
      <c r="A110" s="53">
        <v>106</v>
      </c>
      <c r="B110" s="57" t="s">
        <v>672</v>
      </c>
      <c r="C110" s="74" t="s">
        <v>779</v>
      </c>
      <c r="D110" s="62">
        <v>-0.2737</v>
      </c>
      <c r="E110" s="59">
        <v>0.65039999999999998</v>
      </c>
      <c r="F110" s="59">
        <v>0.51490000000000002</v>
      </c>
      <c r="G110" s="59">
        <v>0.65039999999999998</v>
      </c>
      <c r="H110" s="59">
        <v>12.3993</v>
      </c>
    </row>
    <row r="111" spans="1:8">
      <c r="A111" s="53">
        <v>107</v>
      </c>
      <c r="B111" s="63" t="s">
        <v>673</v>
      </c>
      <c r="C111" s="76" t="s">
        <v>780</v>
      </c>
      <c r="D111" s="62">
        <v>-0.37330000000000002</v>
      </c>
      <c r="E111" s="64">
        <v>-6.93E-2</v>
      </c>
      <c r="F111" s="64">
        <v>-2.5899999999999999E-2</v>
      </c>
      <c r="G111" s="64">
        <v>-0.19309999999999999</v>
      </c>
      <c r="H111" s="65">
        <v>5.7625999999999999</v>
      </c>
    </row>
  </sheetData>
  <sortState xmlns:xlrd2="http://schemas.microsoft.com/office/spreadsheetml/2017/richdata2" ref="B5:E56">
    <sortCondition descending="1" ref="C5:C56"/>
  </sortState>
  <phoneticPr fontId="2" type="noConversion"/>
  <hyperlinks>
    <hyperlink ref="B6" r:id="rId1" display="https://upbit.com/exchange?code=CRIX.UPBIT.KRW-VET" xr:uid="{B469F630-1E86-4749-9A6D-4B1978FCE97B}"/>
    <hyperlink ref="B7" r:id="rId2" display="https://upbit.com/exchange?code=CRIX.UPBIT.KRW-OMG" xr:uid="{AFEADE30-1455-4EDB-8703-EDA1900C6F3A}"/>
    <hyperlink ref="B8" r:id="rId3" display="https://upbit.com/exchange?code=CRIX.UPBIT.KRW-STX" xr:uid="{AFBFD62C-FFCD-475C-BFAD-AE701F4DB98C}"/>
    <hyperlink ref="B9" r:id="rId4" display="https://upbit.com/exchange?code=CRIX.UPBIT.KRW-BAT" xr:uid="{9CD9A49A-2BEA-4D91-94FF-26A03A5B48C8}"/>
    <hyperlink ref="B10" r:id="rId5" display="https://upbit.com/exchange?code=CRIX.UPBIT.KRW-XRP" xr:uid="{AB393836-8A60-414C-B292-D047B20694E7}"/>
    <hyperlink ref="B11" r:id="rId6" display="https://upbit.com/exchange?code=CRIX.UPBIT.KRW-SOL" xr:uid="{77BE816E-1B55-48B8-AB6C-65C71D5BFB1D}"/>
    <hyperlink ref="B12" r:id="rId7" display="https://upbit.com/exchange?code=CRIX.UPBIT.KRW-LTC" xr:uid="{26EDCA5C-1B44-4750-97B2-7942E37D5200}"/>
    <hyperlink ref="B13" r:id="rId8" display="https://upbit.com/exchange?code=CRIX.UPBIT.KRW-AXS" xr:uid="{E33CB234-1A46-4895-B450-ADEB0624A119}"/>
    <hyperlink ref="B14" r:id="rId9" display="https://upbit.com/exchange?code=CRIX.UPBIT.KRW-XEC" xr:uid="{057A1C61-D818-425B-B523-8BC25A41DD26}"/>
    <hyperlink ref="B15" r:id="rId10" display="https://upbit.com/exchange?code=CRIX.UPBIT.KRW-ADA" xr:uid="{98ED9218-1CDD-4F2E-BFD7-DEC641580CAE}"/>
    <hyperlink ref="B16" r:id="rId11" display="https://upbit.com/exchange?code=CRIX.UPBIT.KRW-NEO" xr:uid="{B8558F92-F36F-442F-AD6E-3C1433413C46}"/>
    <hyperlink ref="B17" r:id="rId12" display="https://upbit.com/exchange?code=CRIX.UPBIT.KRW-BCH" xr:uid="{804986E2-E8FB-4BEB-B3B2-866137FA70AB}"/>
    <hyperlink ref="B18" r:id="rId13" display="https://upbit.com/exchange?code=CRIX.UPBIT.KRW-LINK" xr:uid="{8FB695FD-4B7C-491E-8ABC-E26540C400F3}"/>
    <hyperlink ref="B19" r:id="rId14" display="https://upbit.com/exchange?code=CRIX.UPBIT.KRW-HBAR" xr:uid="{B2838F6A-492B-4BAF-8DD9-BE8BEADF75BE}"/>
    <hyperlink ref="B20" r:id="rId15" display="https://upbit.com/exchange?code=CRIX.UPBIT.KRW-BTC" xr:uid="{324BDB7E-CB9E-4B26-88B2-77B37504CD53}"/>
    <hyperlink ref="B21" r:id="rId16" display="https://upbit.com/exchange?code=CRIX.UPBIT.KRW-WAXP" xr:uid="{C518C774-1845-46EE-9664-01EDC2BC6AEA}"/>
    <hyperlink ref="B22" r:id="rId17" display="https://upbit.com/exchange?code=CRIX.UPBIT.KRW-ETH" xr:uid="{47C907D5-044B-4164-AC5D-9541BD00A082}"/>
    <hyperlink ref="B23" r:id="rId18" display="https://upbit.com/exchange?code=CRIX.UPBIT.KRW-TFUEL" xr:uid="{EE90A331-5F2B-461F-8360-6E643F839220}"/>
    <hyperlink ref="B24" r:id="rId19" display="https://upbit.com/exchange?code=CRIX.UPBIT.KRW-XTZ" xr:uid="{AFC7B123-5A76-4EB5-ACB1-DC3C48542C34}"/>
    <hyperlink ref="B25" r:id="rId20" display="https://upbit.com/exchange?code=CRIX.UPBIT.KRW-ENJ" xr:uid="{BC460714-E869-473A-8FDD-35F25CCE7E13}"/>
    <hyperlink ref="B26" r:id="rId21" display="https://upbit.com/exchange?code=CRIX.UPBIT.KRW-DOT" xr:uid="{DFFBA423-94BE-4CDB-9B40-ED16C9DC957E}"/>
    <hyperlink ref="B27" r:id="rId22" display="https://upbit.com/exchange?code=CRIX.UPBIT.KRW-BTG" xr:uid="{5AEDDFFA-F4A0-4870-9CE5-E3D355790897}"/>
    <hyperlink ref="B28" r:id="rId23" display="https://upbit.com/exchange?code=CRIX.UPBIT.KRW-AHT" xr:uid="{9C842670-C1A8-47AA-AC8B-9EF2A0C6C9C8}"/>
    <hyperlink ref="B29" r:id="rId24" display="https://upbit.com/exchange?code=CRIX.UPBIT.KRW-BSV" xr:uid="{179EA146-818C-4372-8717-98474602C1E0}"/>
    <hyperlink ref="B30" r:id="rId25" display="https://upbit.com/exchange?code=CRIX.UPBIT.KRW-EOS" xr:uid="{1ABB1D14-8B41-44C5-A429-E9E93E70E9E8}"/>
    <hyperlink ref="B31" r:id="rId26" display="https://upbit.com/exchange?code=CRIX.UPBIT.KRW-CBK" xr:uid="{F4604526-E6DB-44E0-B808-2ED225773E2F}"/>
    <hyperlink ref="B32" r:id="rId27" display="https://upbit.com/exchange?code=CRIX.UPBIT.KRW-ONT" xr:uid="{2E517B26-C960-4BA2-84ED-35B6A3CF0076}"/>
    <hyperlink ref="B33" r:id="rId28" display="https://upbit.com/exchange?code=CRIX.UPBIT.KRW-PUNDIX" xr:uid="{42A9B206-1D1D-44E2-A301-8105E0D13C15}"/>
    <hyperlink ref="B34" r:id="rId29" display="https://upbit.com/exchange?code=CRIX.UPBIT.KRW-THETA" xr:uid="{7CD3A370-BBF5-42CF-A80F-56B104105968}"/>
    <hyperlink ref="B35" r:id="rId30" display="https://upbit.com/exchange?code=CRIX.UPBIT.KRW-AAVE" xr:uid="{8AD1132C-C993-4A90-9050-6344F22D2738}"/>
    <hyperlink ref="B36" r:id="rId31" display="https://upbit.com/exchange?code=CRIX.UPBIT.KRW-DOGE" xr:uid="{C7DD9923-5CC3-432E-A306-A57E54AF13B3}"/>
    <hyperlink ref="B37" r:id="rId32" display="https://upbit.com/exchange?code=CRIX.UPBIT.KRW-SNT" xr:uid="{5068B968-0B85-4782-B217-AE0ED086BC10}"/>
    <hyperlink ref="B38" r:id="rId33" display="https://upbit.com/exchange?code=CRIX.UPBIT.KRW-TRX" xr:uid="{5CB400D3-0750-4408-94A8-750D200E81DB}"/>
    <hyperlink ref="B39" r:id="rId34" display="https://upbit.com/exchange?code=CRIX.UPBIT.KRW-MFT" xr:uid="{C806577C-A1AE-4E24-86DC-18AAC68AFF4A}"/>
    <hyperlink ref="B40" r:id="rId35" display="https://upbit.com/exchange?code=CRIX.UPBIT.KRW-QKC" xr:uid="{3C568EA3-0D21-4810-931D-3ECDFE942538}"/>
    <hyperlink ref="B41" r:id="rId36" display="https://upbit.com/exchange?code=CRIX.UPBIT.KRW-SRM" xr:uid="{5B7BC413-D48C-4E56-90F8-902DA7C1E1E6}"/>
    <hyperlink ref="B42" r:id="rId37" display="https://upbit.com/exchange?code=CRIX.UPBIT.KRW-ETC" xr:uid="{1C819B23-58C9-4F74-8576-671311FE0EE3}"/>
    <hyperlink ref="B43" r:id="rId38" display="https://upbit.com/exchange?code=CRIX.UPBIT.KRW-QTUM" xr:uid="{49F0D35E-F7F1-48D1-9700-3F47CACD4517}"/>
    <hyperlink ref="B44" r:id="rId39" display="https://upbit.com/exchange?code=CRIX.UPBIT.KRW-SXP" xr:uid="{AF119AB9-3FF9-46E2-9745-A9031C39CDF3}"/>
    <hyperlink ref="B45" r:id="rId40" display="https://upbit.com/exchange?code=CRIX.UPBIT.KRW-SBD" xr:uid="{1FDAB3A4-FF18-48E7-98E0-8EC661174AC9}"/>
    <hyperlink ref="B46" r:id="rId41" display="https://upbit.com/exchange?code=CRIX.UPBIT.KRW-IOST" xr:uid="{5399456D-2C9F-47CC-9046-B5F52AC77009}"/>
    <hyperlink ref="B47" r:id="rId42" display="https://upbit.com/exchange?code=CRIX.UPBIT.KRW-XLM" xr:uid="{CCBEE49D-DA70-4029-BE81-72048266E1E6}"/>
    <hyperlink ref="B48" r:id="rId43" display="https://upbit.com/exchange?code=CRIX.UPBIT.KRW-GAS" xr:uid="{77136658-2FEA-4C2D-86DE-DEAEAB5771B2}"/>
    <hyperlink ref="B49" r:id="rId44" display="https://upbit.com/exchange?code=CRIX.UPBIT.KRW-CRE" xr:uid="{54F25485-3411-48DF-B1EC-723BE8B359DF}"/>
    <hyperlink ref="B50" r:id="rId45" display="https://upbit.com/exchange?code=CRIX.UPBIT.KRW-STRK" xr:uid="{9DC54D04-88EC-443B-8368-470CE14E86B2}"/>
    <hyperlink ref="B51" r:id="rId46" display="https://upbit.com/exchange?code=CRIX.UPBIT.KRW-POWR" xr:uid="{49803BA4-F971-4596-A68C-8ECDB572FE3B}"/>
    <hyperlink ref="B52" r:id="rId47" display="https://upbit.com/exchange?code=CRIX.UPBIT.KRW-REP" xr:uid="{E81FE50F-0891-4D03-A85D-D4AD95FE47C8}"/>
    <hyperlink ref="B53" r:id="rId48" display="https://upbit.com/exchange?code=CRIX.UPBIT.KRW-JST" xr:uid="{799D3A72-1F83-499B-9133-F2E7850D8EDA}"/>
    <hyperlink ref="B54" r:id="rId49" display="https://upbit.com/exchange?code=CRIX.UPBIT.KRW-TT" xr:uid="{A21BC80C-5F8F-460E-954C-A7483636A518}"/>
    <hyperlink ref="B55" r:id="rId50" display="https://upbit.com/exchange?code=CRIX.UPBIT.KRW-LOOM" xr:uid="{1C6F5F8D-421C-41D7-B9EA-7C48E5114E10}"/>
    <hyperlink ref="B56" r:id="rId51" display="https://upbit.com/exchange?code=CRIX.UPBIT.KRW-BTT" xr:uid="{2483EFF4-026E-4E6A-82B6-A4D121D90568}"/>
    <hyperlink ref="B57" r:id="rId52" display="https://upbit.com/exchange?code=CRIX.UPBIT.KRW-1INCH" xr:uid="{66F7D5FE-9217-497A-B723-1D3732719AF9}"/>
    <hyperlink ref="B58" r:id="rId53" display="https://upbit.com/exchange?code=CRIX.UPBIT.KRW-HIVE" xr:uid="{104387CB-FFBA-483F-B83C-2118B8ECCDED}"/>
    <hyperlink ref="B59" r:id="rId54" display="https://upbit.com/exchange?code=CRIX.UPBIT.KRW-IOTA" xr:uid="{500BA153-7529-4522-85E9-F450987229F3}"/>
    <hyperlink ref="B60" r:id="rId55" display="https://upbit.com/exchange?code=CRIX.UPBIT.KRW-CVC" xr:uid="{DC451592-DDC2-4110-AB6D-656221B33994}"/>
    <hyperlink ref="B61" r:id="rId56" display="https://upbit.com/exchange?code=CRIX.UPBIT.KRW-LSK" xr:uid="{F73F210D-8EDE-4356-82E1-7F3DE235955A}"/>
    <hyperlink ref="B62" r:id="rId57" display="https://upbit.com/exchange?code=CRIX.UPBIT.KRW-ONG" xr:uid="{9C2EF4C6-5921-4DC0-B6ED-36709E63D9BE}"/>
    <hyperlink ref="B63" r:id="rId58" display="https://upbit.com/exchange?code=CRIX.UPBIT.KRW-ATOM" xr:uid="{242E288A-EEA6-4B73-B0F8-6B04CF9A8D8E}"/>
    <hyperlink ref="B64" r:id="rId59" display="https://upbit.com/exchange?code=CRIX.UPBIT.KRW-GRS" xr:uid="{DF2A5CCC-6180-4DE7-A0BF-F8F07B5497F2}"/>
    <hyperlink ref="B65" r:id="rId60" display="https://upbit.com/exchange?code=CRIX.UPBIT.KRW-RFR" xr:uid="{341F41B9-36BF-4CAE-BAF2-6165845A3097}"/>
    <hyperlink ref="B66" r:id="rId61" display="https://upbit.com/exchange?code=CRIX.UPBIT.KRW-IQ" xr:uid="{56A516FC-58A1-4F91-A428-DB69696F7AC8}"/>
    <hyperlink ref="B67" r:id="rId62" display="https://upbit.com/exchange?code=CRIX.UPBIT.KRW-MATIC" xr:uid="{F042854C-E664-42B1-BC77-743F6A6035C5}"/>
    <hyperlink ref="B68" r:id="rId63" display="https://upbit.com/exchange?code=CRIX.UPBIT.KRW-NU" xr:uid="{7A641BE4-A1B0-4892-B563-521D188A5053}"/>
    <hyperlink ref="B69" r:id="rId64" display="https://upbit.com/exchange?code=CRIX.UPBIT.KRW-CHZ" xr:uid="{D4046E19-C91B-4AF2-A0FE-E140D766B831}"/>
    <hyperlink ref="B70" r:id="rId65" display="https://upbit.com/exchange?code=CRIX.UPBIT.KRW-ORBS" xr:uid="{C0F576A4-8169-45FA-A39E-B82041B44ABB}"/>
    <hyperlink ref="B71" r:id="rId66" display="https://upbit.com/exchange?code=CRIX.UPBIT.KRW-ZIL" xr:uid="{AD5BF4FD-F093-47E0-99E4-1021E0A39E49}"/>
    <hyperlink ref="B72" r:id="rId67" display="https://upbit.com/exchange?code=CRIX.UPBIT.KRW-TON" xr:uid="{B29AF1B5-7EB5-4378-B3C9-256EF3A56E2F}"/>
    <hyperlink ref="B73" r:id="rId68" display="https://upbit.com/exchange?code=CRIX.UPBIT.KRW-STRAX" xr:uid="{3E02DF11-C979-4D20-B115-7BCE59014FA1}"/>
    <hyperlink ref="B74" r:id="rId69" display="https://upbit.com/exchange?code=CRIX.UPBIT.KRW-AERGO" xr:uid="{7619FA04-3AF5-43DA-BB2C-1E88B67AB212}"/>
    <hyperlink ref="B75" r:id="rId70" display="https://upbit.com/exchange?code=CRIX.UPBIT.KRW-SC" xr:uid="{6B558DB2-7D69-4C20-A86E-95C7B0B6D713}"/>
    <hyperlink ref="B76" r:id="rId71" display="https://upbit.com/exchange?code=CRIX.UPBIT.KRW-MBL" xr:uid="{6ED8EA95-274F-4140-A5B4-A920E596B254}"/>
    <hyperlink ref="B77" r:id="rId72" display="https://upbit.com/exchange?code=CRIX.UPBIT.KRW-STEEM" xr:uid="{B5B03070-4158-4CE2-B113-EA76754DE0D3}"/>
    <hyperlink ref="B78" r:id="rId73" display="https://upbit.com/exchange?code=CRIX.UPBIT.KRW-AQT" xr:uid="{75845EFC-286C-4B11-BFC7-762589DF446B}"/>
    <hyperlink ref="B79" r:id="rId74" display="https://upbit.com/exchange?code=CRIX.UPBIT.KRW-ARDR" xr:uid="{494DC7A4-A376-48EA-99B2-00198501C21E}"/>
    <hyperlink ref="B80" r:id="rId75" display="https://upbit.com/exchange?code=CRIX.UPBIT.KRW-FLOW" xr:uid="{2E4F4B58-4422-4FDA-8EAF-1D7CDBA55499}"/>
    <hyperlink ref="B81" r:id="rId76" display="https://upbit.com/exchange?code=CRIX.UPBIT.KRW-POLY" xr:uid="{84E70F08-3DEE-4F4E-80D6-4B01D3BD6961}"/>
    <hyperlink ref="B82" r:id="rId77" display="https://upbit.com/exchange?code=CRIX.UPBIT.KRW-HUM" xr:uid="{5BFFCCA4-1B0D-4434-AA86-D515FD8C5D94}"/>
    <hyperlink ref="B83" r:id="rId78" display="https://upbit.com/exchange?code=CRIX.UPBIT.KRW-WAVES" xr:uid="{F315F813-C30A-42D9-9902-CC078DC37843}"/>
    <hyperlink ref="B84" r:id="rId79" display="https://upbit.com/exchange?code=CRIX.UPBIT.KRW-ARK" xr:uid="{2FFD2DA4-F578-4D44-AAF4-B6C5D6F55D4F}"/>
    <hyperlink ref="B85" r:id="rId80" display="https://upbit.com/exchange?code=CRIX.UPBIT.KRW-STPT" xr:uid="{EC5CE35A-48D6-4DAA-8A7C-3A97066589B9}"/>
    <hyperlink ref="B86" r:id="rId81" display="https://upbit.com/exchange?code=CRIX.UPBIT.KRW-MTL" xr:uid="{EF93603F-F060-4FF8-BC03-C33682C0B225}"/>
    <hyperlink ref="B87" r:id="rId82" display="https://upbit.com/exchange?code=CRIX.UPBIT.KRW-STMX" xr:uid="{473F772F-F194-49B5-8795-8E3EABC47249}"/>
    <hyperlink ref="B88" r:id="rId83" display="https://upbit.com/exchange?code=CRIX.UPBIT.KRW-ZRX" xr:uid="{507941C8-9B99-412C-A923-58C3B503331F}"/>
    <hyperlink ref="B89" r:id="rId84" display="https://upbit.com/exchange?code=CRIX.UPBIT.KRW-KAVA" xr:uid="{B75ACCEF-F390-4BB7-9AFD-4E2DB372757D}"/>
    <hyperlink ref="B90" r:id="rId85" display="https://upbit.com/exchange?code=CRIX.UPBIT.KRW-MVL" xr:uid="{2D582DE4-9EAB-47E5-8410-F12AE38F3EBA}"/>
    <hyperlink ref="B91" r:id="rId86" display="https://upbit.com/exchange?code=CRIX.UPBIT.KRW-HUNT" xr:uid="{8B683361-900B-4081-8758-D9C31BA06A6C}"/>
    <hyperlink ref="B92" r:id="rId87" display="https://upbit.com/exchange?code=CRIX.UPBIT.KRW-XEM" xr:uid="{12FD51A7-D7B1-407C-A4AD-16D572DB664D}"/>
    <hyperlink ref="B93" r:id="rId88" display="https://upbit.com/exchange?code=CRIX.UPBIT.KRW-MED" xr:uid="{C65384DD-92E6-43BB-928A-98746BC357E5}"/>
    <hyperlink ref="B94" r:id="rId89" display="https://upbit.com/exchange?code=CRIX.UPBIT.KRW-DAWN" xr:uid="{5569425C-364B-4A91-A98B-D0D693A670ED}"/>
    <hyperlink ref="B95" r:id="rId90" display="https://upbit.com/exchange?code=CRIX.UPBIT.KRW-ELF" xr:uid="{325F6DBB-6768-4E93-893B-F806F1FF4470}"/>
    <hyperlink ref="B96" r:id="rId91" display="https://upbit.com/exchange?code=CRIX.UPBIT.KRW-GLM" xr:uid="{F7ABA551-8323-48B3-BBB9-BFC57F0E8F20}"/>
    <hyperlink ref="B97" r:id="rId92" display="https://upbit.com/exchange?code=CRIX.UPBIT.KRW-ANKR" xr:uid="{4E1CCDD5-6809-4536-BE87-3AB36BA4FDD7}"/>
    <hyperlink ref="B98" r:id="rId93" display="https://upbit.com/exchange?code=CRIX.UPBIT.KRW-MLK" xr:uid="{16CAEA6A-44FC-4CAA-9CE2-FA56EF76714D}"/>
    <hyperlink ref="B99" r:id="rId94" display="https://upbit.com/exchange?code=CRIX.UPBIT.KRW-SSX" xr:uid="{17A91AA1-655D-45B1-87BF-D42AFBF70435}"/>
    <hyperlink ref="B100" r:id="rId95" display="https://upbit.com/exchange?code=CRIX.UPBIT.KRW-FCT2" xr:uid="{138DFC38-4557-40DB-A5DD-C1FC1F628092}"/>
    <hyperlink ref="B101" r:id="rId96" display="https://upbit.com/exchange?code=CRIX.UPBIT.KRW-MOC" xr:uid="{5F34C3C7-2942-49F9-946D-FB3044E1DE1C}"/>
    <hyperlink ref="B102" r:id="rId97" display="https://upbit.com/exchange?code=CRIX.UPBIT.KRW-KNC" xr:uid="{D6788561-A736-4F71-B308-FC317F25672C}"/>
    <hyperlink ref="B103" r:id="rId98" display="https://upbit.com/exchange?code=CRIX.UPBIT.KRW-ICX" xr:uid="{3FB04ED7-08F0-422C-BBEF-0FCCE7E7904A}"/>
    <hyperlink ref="B104" r:id="rId99" display="https://upbit.com/exchange?code=CRIX.UPBIT.KRW-MANA" xr:uid="{23CF4145-420D-442B-98C6-E366263493DC}"/>
    <hyperlink ref="B105" r:id="rId100" display="https://upbit.com/exchange?code=CRIX.UPBIT.KRW-UPP" xr:uid="{84B484B6-8B08-41FA-B5B1-07B601F55D9B}"/>
    <hyperlink ref="B106" r:id="rId101" display="https://upbit.com/exchange?code=CRIX.UPBIT.KRW-STORJ" xr:uid="{E8EE6578-1027-4929-841F-53590190876C}"/>
    <hyperlink ref="B107" r:id="rId102" display="https://upbit.com/exchange?code=CRIX.UPBIT.KRW-PLA" xr:uid="{B9581FE0-D9B4-4F83-A824-851A10EA05D6}"/>
    <hyperlink ref="B108" r:id="rId103" display="https://upbit.com/exchange?code=CRIX.UPBIT.KRW-META" xr:uid="{60AFB031-7CDE-4A03-BFFB-D2DFE4962A84}"/>
    <hyperlink ref="B109" r:id="rId104" display="https://upbit.com/exchange?code=CRIX.UPBIT.KRW-SAND" xr:uid="{234B5218-55A4-4788-8AD7-B0FA9138D29D}"/>
    <hyperlink ref="B110" r:id="rId105" display="https://upbit.com/exchange?code=CRIX.UPBIT.KRW-BORA" xr:uid="{C786F4B0-D3BA-46ED-B281-F091926A4EB6}"/>
    <hyperlink ref="B111" r:id="rId106" display="https://upbit.com/exchange?code=CRIX.UPBIT.KRW-DKA" xr:uid="{370F80B5-F612-4062-8BC0-C34E61956C1D}"/>
    <hyperlink ref="B5" r:id="rId107" display="https://upbit.com/exchange?code=CRIX.UPBIT.KRW-CRO" xr:uid="{DD588BE8-2A36-4179-A62C-18D17B144E6C}"/>
  </hyperlinks>
  <pageMargins left="0.7" right="0.7" top="0.75" bottom="0.75" header="0.3" footer="0.3"/>
  <pageSetup paperSize="9" orientation="portrait" verticalDpi="0" r:id="rId10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50263-2174-4B94-9943-4791C34EB8FB}">
  <dimension ref="B2:Y111"/>
  <sheetViews>
    <sheetView workbookViewId="0">
      <pane xSplit="2" ySplit="3" topLeftCell="C94" activePane="bottomRight" state="frozen"/>
      <selection pane="topRight" activeCell="C1" sqref="C1"/>
      <selection pane="bottomLeft" activeCell="A4" sqref="A4"/>
      <selection pane="bottomRight" activeCell="AA98" sqref="AA98"/>
    </sheetView>
  </sheetViews>
  <sheetFormatPr defaultRowHeight="17.399999999999999"/>
  <cols>
    <col min="2" max="2" width="8.796875" customWidth="1"/>
    <col min="3" max="8" width="5.09765625" hidden="1" customWidth="1"/>
    <col min="9" max="11" width="5.09765625" customWidth="1"/>
    <col min="12" max="23" width="5.09765625" hidden="1" customWidth="1"/>
    <col min="24" max="24" width="0" hidden="1" customWidth="1"/>
    <col min="25" max="25" width="9.796875" bestFit="1" customWidth="1"/>
  </cols>
  <sheetData>
    <row r="2" spans="2:25">
      <c r="C2" s="83"/>
      <c r="D2" s="83"/>
      <c r="E2" s="83"/>
      <c r="F2" s="83"/>
      <c r="G2" s="83"/>
      <c r="H2" s="83"/>
      <c r="I2" s="83"/>
      <c r="J2" s="83"/>
      <c r="K2" s="83"/>
      <c r="L2" s="83"/>
      <c r="M2" s="83"/>
      <c r="N2" s="83"/>
      <c r="O2" s="83"/>
      <c r="P2" s="83"/>
      <c r="Q2" s="83"/>
      <c r="R2" s="83"/>
      <c r="S2" s="83"/>
      <c r="T2" s="83"/>
      <c r="U2" s="83"/>
      <c r="V2" s="83"/>
      <c r="W2" s="83"/>
    </row>
    <row r="3" spans="2:25">
      <c r="B3" s="82" t="s">
        <v>232</v>
      </c>
      <c r="C3" s="82" t="s">
        <v>455</v>
      </c>
      <c r="D3" s="82"/>
      <c r="E3" s="82"/>
      <c r="F3" s="82" t="s">
        <v>6</v>
      </c>
      <c r="G3" s="82"/>
      <c r="H3" s="82"/>
      <c r="I3" s="82" t="s">
        <v>7</v>
      </c>
      <c r="J3" s="82"/>
      <c r="K3" s="82"/>
      <c r="L3" s="82" t="s">
        <v>9</v>
      </c>
      <c r="M3" s="82"/>
      <c r="N3" s="82"/>
      <c r="O3" s="82" t="s">
        <v>11</v>
      </c>
      <c r="P3" s="82"/>
      <c r="Q3" s="82"/>
      <c r="R3" s="82" t="s">
        <v>12</v>
      </c>
      <c r="S3" s="82"/>
      <c r="T3" s="82"/>
      <c r="U3" s="82" t="s">
        <v>13</v>
      </c>
      <c r="V3" s="82"/>
      <c r="W3" s="82"/>
      <c r="X3" s="82" t="s">
        <v>458</v>
      </c>
      <c r="Y3" s="84" t="s">
        <v>459</v>
      </c>
    </row>
    <row r="4" spans="2:25">
      <c r="B4" s="82"/>
      <c r="C4" s="39" t="s">
        <v>452</v>
      </c>
      <c r="D4" s="39" t="s">
        <v>453</v>
      </c>
      <c r="E4" s="39" t="s">
        <v>454</v>
      </c>
      <c r="F4" s="39" t="s">
        <v>452</v>
      </c>
      <c r="G4" s="39" t="s">
        <v>453</v>
      </c>
      <c r="H4" s="39" t="s">
        <v>454</v>
      </c>
      <c r="I4" s="39" t="s">
        <v>452</v>
      </c>
      <c r="J4" s="39" t="s">
        <v>453</v>
      </c>
      <c r="K4" s="39" t="s">
        <v>454</v>
      </c>
      <c r="L4" s="39" t="s">
        <v>452</v>
      </c>
      <c r="M4" s="39" t="s">
        <v>453</v>
      </c>
      <c r="N4" s="39" t="s">
        <v>454</v>
      </c>
      <c r="O4" s="39" t="s">
        <v>452</v>
      </c>
      <c r="P4" s="39" t="s">
        <v>453</v>
      </c>
      <c r="Q4" s="39" t="s">
        <v>454</v>
      </c>
      <c r="R4" s="39" t="s">
        <v>452</v>
      </c>
      <c r="S4" s="39" t="s">
        <v>453</v>
      </c>
      <c r="T4" s="39" t="s">
        <v>454</v>
      </c>
      <c r="U4" s="39" t="s">
        <v>452</v>
      </c>
      <c r="V4" s="39" t="s">
        <v>453</v>
      </c>
      <c r="W4" s="39" t="s">
        <v>454</v>
      </c>
      <c r="X4" s="82"/>
      <c r="Y4" s="84"/>
    </row>
    <row r="5" spans="2:25">
      <c r="B5" s="44" t="s">
        <v>282</v>
      </c>
      <c r="C5" s="13">
        <v>6</v>
      </c>
      <c r="D5" s="13">
        <v>-3</v>
      </c>
      <c r="E5" s="13">
        <f t="shared" ref="E5:E36" si="0">C5+D5</f>
        <v>3</v>
      </c>
      <c r="F5" s="13">
        <v>4</v>
      </c>
      <c r="G5" s="13">
        <v>-5</v>
      </c>
      <c r="H5" s="13">
        <f t="shared" ref="H5:H36" si="1">F5+G5</f>
        <v>-1</v>
      </c>
      <c r="I5" s="13">
        <v>6</v>
      </c>
      <c r="J5" s="13">
        <v>-1</v>
      </c>
      <c r="K5" s="13">
        <f t="shared" ref="K5:K36" si="2">I5+J5</f>
        <v>5</v>
      </c>
      <c r="L5" s="13">
        <v>6</v>
      </c>
      <c r="M5" s="13">
        <v>-2</v>
      </c>
      <c r="N5" s="13">
        <f t="shared" ref="N5:N36" si="3">L5+M5</f>
        <v>4</v>
      </c>
      <c r="O5" s="13">
        <v>2</v>
      </c>
      <c r="P5" s="13">
        <v>-6</v>
      </c>
      <c r="Q5" s="13">
        <f t="shared" ref="Q5:Q36" si="4">O5+P5</f>
        <v>-4</v>
      </c>
      <c r="R5" s="13">
        <v>7</v>
      </c>
      <c r="S5" s="13">
        <v>-2</v>
      </c>
      <c r="T5" s="13">
        <f t="shared" ref="T5:T36" si="5">R5+S5</f>
        <v>5</v>
      </c>
      <c r="U5" s="13">
        <v>7</v>
      </c>
      <c r="V5" s="13">
        <v>-2</v>
      </c>
      <c r="W5" s="13">
        <f t="shared" ref="W5:W36" si="6">U5+V5</f>
        <v>5</v>
      </c>
      <c r="X5" s="39">
        <f t="shared" ref="X5:X36" si="7">E5+H5+K5+N5+Q5+T5+W5</f>
        <v>17</v>
      </c>
      <c r="Y5" s="42">
        <f t="shared" ref="Y5:Y36" si="8">X5/60*100</f>
        <v>28.333333333333332</v>
      </c>
    </row>
    <row r="6" spans="2:25">
      <c r="B6" s="44" t="s">
        <v>278</v>
      </c>
      <c r="C6" s="13">
        <v>5</v>
      </c>
      <c r="D6" s="13">
        <v>-4</v>
      </c>
      <c r="E6" s="13">
        <f t="shared" si="0"/>
        <v>1</v>
      </c>
      <c r="F6" s="13">
        <v>3</v>
      </c>
      <c r="G6" s="13">
        <v>-6</v>
      </c>
      <c r="H6" s="13">
        <f t="shared" si="1"/>
        <v>-3</v>
      </c>
      <c r="I6" s="13">
        <v>7</v>
      </c>
      <c r="J6" s="13">
        <v>-1</v>
      </c>
      <c r="K6" s="13">
        <f t="shared" si="2"/>
        <v>6</v>
      </c>
      <c r="L6" s="13">
        <v>5</v>
      </c>
      <c r="M6" s="13">
        <v>-3</v>
      </c>
      <c r="N6" s="13">
        <f t="shared" si="3"/>
        <v>2</v>
      </c>
      <c r="O6" s="13">
        <v>5</v>
      </c>
      <c r="P6" s="13">
        <v>-3</v>
      </c>
      <c r="Q6" s="13">
        <f t="shared" si="4"/>
        <v>2</v>
      </c>
      <c r="R6" s="13">
        <v>6</v>
      </c>
      <c r="S6" s="13">
        <v>-3</v>
      </c>
      <c r="T6" s="13">
        <f t="shared" si="5"/>
        <v>3</v>
      </c>
      <c r="U6" s="13">
        <v>6</v>
      </c>
      <c r="V6" s="13">
        <v>-3</v>
      </c>
      <c r="W6" s="13">
        <f t="shared" si="6"/>
        <v>3</v>
      </c>
      <c r="X6" s="39">
        <f t="shared" si="7"/>
        <v>14</v>
      </c>
      <c r="Y6" s="42">
        <f t="shared" si="8"/>
        <v>23.333333333333332</v>
      </c>
    </row>
    <row r="7" spans="2:25">
      <c r="B7" s="44" t="s">
        <v>415</v>
      </c>
      <c r="C7" s="13">
        <v>2</v>
      </c>
      <c r="D7" s="13">
        <v>-7</v>
      </c>
      <c r="E7" s="13">
        <f t="shared" si="0"/>
        <v>-5</v>
      </c>
      <c r="F7" s="13">
        <v>4</v>
      </c>
      <c r="G7" s="13">
        <v>-5</v>
      </c>
      <c r="H7" s="13">
        <f t="shared" si="1"/>
        <v>-1</v>
      </c>
      <c r="I7" s="13">
        <v>7</v>
      </c>
      <c r="J7" s="13">
        <v>-1</v>
      </c>
      <c r="K7" s="13">
        <f t="shared" si="2"/>
        <v>6</v>
      </c>
      <c r="L7" s="13">
        <v>7</v>
      </c>
      <c r="M7" s="13">
        <v>-1</v>
      </c>
      <c r="N7" s="13">
        <f t="shared" si="3"/>
        <v>6</v>
      </c>
      <c r="O7" s="13">
        <v>4</v>
      </c>
      <c r="P7" s="13">
        <v>-4</v>
      </c>
      <c r="Q7" s="13">
        <f t="shared" si="4"/>
        <v>0</v>
      </c>
      <c r="R7" s="13">
        <v>5</v>
      </c>
      <c r="S7" s="13">
        <v>-4</v>
      </c>
      <c r="T7" s="13">
        <f t="shared" si="5"/>
        <v>1</v>
      </c>
      <c r="U7" s="13">
        <v>6</v>
      </c>
      <c r="V7" s="13">
        <v>-3</v>
      </c>
      <c r="W7" s="13">
        <f t="shared" si="6"/>
        <v>3</v>
      </c>
      <c r="X7" s="39">
        <f t="shared" si="7"/>
        <v>10</v>
      </c>
      <c r="Y7" s="42">
        <f t="shared" si="8"/>
        <v>16.666666666666664</v>
      </c>
    </row>
    <row r="8" spans="2:25">
      <c r="B8" s="44" t="s">
        <v>408</v>
      </c>
      <c r="C8" s="13">
        <v>3</v>
      </c>
      <c r="D8" s="13">
        <v>-4</v>
      </c>
      <c r="E8" s="13">
        <f t="shared" si="0"/>
        <v>-1</v>
      </c>
      <c r="F8" s="13">
        <v>5</v>
      </c>
      <c r="G8" s="13">
        <v>-4</v>
      </c>
      <c r="H8" s="13">
        <f t="shared" si="1"/>
        <v>1</v>
      </c>
      <c r="I8" s="13">
        <v>6</v>
      </c>
      <c r="J8" s="13">
        <v>-2</v>
      </c>
      <c r="K8" s="13">
        <f t="shared" si="2"/>
        <v>4</v>
      </c>
      <c r="L8" s="13">
        <v>5</v>
      </c>
      <c r="M8" s="13">
        <v>-1</v>
      </c>
      <c r="N8" s="13">
        <f t="shared" si="3"/>
        <v>4</v>
      </c>
      <c r="O8" s="13">
        <v>4</v>
      </c>
      <c r="P8" s="13">
        <v>-4</v>
      </c>
      <c r="Q8" s="13">
        <f t="shared" si="4"/>
        <v>0</v>
      </c>
      <c r="R8" s="13">
        <v>6</v>
      </c>
      <c r="S8" s="13">
        <v>-3</v>
      </c>
      <c r="T8" s="13">
        <f t="shared" si="5"/>
        <v>3</v>
      </c>
      <c r="U8" s="13">
        <v>4</v>
      </c>
      <c r="V8" s="13">
        <v>-5</v>
      </c>
      <c r="W8" s="13">
        <f t="shared" si="6"/>
        <v>-1</v>
      </c>
      <c r="X8" s="39">
        <f t="shared" si="7"/>
        <v>10</v>
      </c>
      <c r="Y8" s="42">
        <f t="shared" si="8"/>
        <v>16.666666666666664</v>
      </c>
    </row>
    <row r="9" spans="2:25">
      <c r="B9" s="44" t="s">
        <v>431</v>
      </c>
      <c r="C9" s="13">
        <v>1</v>
      </c>
      <c r="D9" s="13">
        <v>-8</v>
      </c>
      <c r="E9" s="13">
        <f t="shared" si="0"/>
        <v>-7</v>
      </c>
      <c r="F9" s="13">
        <v>4</v>
      </c>
      <c r="G9" s="13">
        <v>-5</v>
      </c>
      <c r="H9" s="13">
        <f t="shared" si="1"/>
        <v>-1</v>
      </c>
      <c r="I9" s="13">
        <v>7</v>
      </c>
      <c r="J9" s="13">
        <v>-1</v>
      </c>
      <c r="K9" s="13">
        <f t="shared" si="2"/>
        <v>6</v>
      </c>
      <c r="L9" s="13">
        <v>7</v>
      </c>
      <c r="M9" s="13">
        <v>0</v>
      </c>
      <c r="N9" s="13">
        <f t="shared" si="3"/>
        <v>7</v>
      </c>
      <c r="O9" s="13">
        <v>5</v>
      </c>
      <c r="P9" s="13">
        <v>-3</v>
      </c>
      <c r="Q9" s="13">
        <f t="shared" si="4"/>
        <v>2</v>
      </c>
      <c r="R9" s="13">
        <v>6</v>
      </c>
      <c r="S9" s="13">
        <v>-3</v>
      </c>
      <c r="T9" s="13">
        <f t="shared" si="5"/>
        <v>3</v>
      </c>
      <c r="U9" s="13">
        <v>4</v>
      </c>
      <c r="V9" s="13">
        <v>-5</v>
      </c>
      <c r="W9" s="13">
        <f t="shared" si="6"/>
        <v>-1</v>
      </c>
      <c r="X9" s="39">
        <f t="shared" si="7"/>
        <v>9</v>
      </c>
      <c r="Y9" s="42">
        <f t="shared" si="8"/>
        <v>15</v>
      </c>
    </row>
    <row r="10" spans="2:25">
      <c r="B10" s="44" t="s">
        <v>400</v>
      </c>
      <c r="C10" s="13">
        <v>2</v>
      </c>
      <c r="D10" s="13">
        <v>-7</v>
      </c>
      <c r="E10" s="13">
        <f t="shared" si="0"/>
        <v>-5</v>
      </c>
      <c r="F10" s="13">
        <v>4</v>
      </c>
      <c r="G10" s="13">
        <v>-5</v>
      </c>
      <c r="H10" s="13">
        <f t="shared" si="1"/>
        <v>-1</v>
      </c>
      <c r="I10" s="13">
        <v>7</v>
      </c>
      <c r="J10" s="13">
        <v>-1</v>
      </c>
      <c r="K10" s="13">
        <f t="shared" si="2"/>
        <v>6</v>
      </c>
      <c r="L10" s="13">
        <v>7</v>
      </c>
      <c r="M10" s="13">
        <v>-1</v>
      </c>
      <c r="N10" s="13">
        <f t="shared" si="3"/>
        <v>6</v>
      </c>
      <c r="O10" s="13">
        <v>4</v>
      </c>
      <c r="P10" s="13">
        <v>-3</v>
      </c>
      <c r="Q10" s="13">
        <f t="shared" si="4"/>
        <v>1</v>
      </c>
      <c r="R10" s="13">
        <v>6</v>
      </c>
      <c r="S10" s="13">
        <v>-2</v>
      </c>
      <c r="T10" s="13">
        <f t="shared" si="5"/>
        <v>4</v>
      </c>
      <c r="U10" s="13">
        <v>3</v>
      </c>
      <c r="V10" s="13">
        <v>-5</v>
      </c>
      <c r="W10" s="13">
        <f t="shared" si="6"/>
        <v>-2</v>
      </c>
      <c r="X10" s="39">
        <f t="shared" si="7"/>
        <v>9</v>
      </c>
      <c r="Y10" s="42">
        <f t="shared" si="8"/>
        <v>15</v>
      </c>
    </row>
    <row r="11" spans="2:25">
      <c r="B11" s="44" t="s">
        <v>404</v>
      </c>
      <c r="C11" s="13">
        <v>2</v>
      </c>
      <c r="D11" s="13">
        <v>-7</v>
      </c>
      <c r="E11" s="13">
        <f t="shared" si="0"/>
        <v>-5</v>
      </c>
      <c r="F11" s="13">
        <v>4</v>
      </c>
      <c r="G11" s="13">
        <v>-5</v>
      </c>
      <c r="H11" s="13">
        <f t="shared" si="1"/>
        <v>-1</v>
      </c>
      <c r="I11" s="13">
        <v>7</v>
      </c>
      <c r="J11" s="13">
        <v>0</v>
      </c>
      <c r="K11" s="13">
        <f t="shared" si="2"/>
        <v>7</v>
      </c>
      <c r="L11" s="13">
        <v>5</v>
      </c>
      <c r="M11" s="13">
        <v>-3</v>
      </c>
      <c r="N11" s="13">
        <f t="shared" si="3"/>
        <v>2</v>
      </c>
      <c r="O11" s="13">
        <v>4</v>
      </c>
      <c r="P11" s="13">
        <v>-4</v>
      </c>
      <c r="Q11" s="13">
        <f t="shared" si="4"/>
        <v>0</v>
      </c>
      <c r="R11" s="13">
        <v>7</v>
      </c>
      <c r="S11" s="13">
        <v>-2</v>
      </c>
      <c r="T11" s="13">
        <f t="shared" si="5"/>
        <v>5</v>
      </c>
      <c r="U11" s="13">
        <v>5</v>
      </c>
      <c r="V11" s="13">
        <v>-4</v>
      </c>
      <c r="W11" s="13">
        <f t="shared" si="6"/>
        <v>1</v>
      </c>
      <c r="X11" s="39">
        <f t="shared" si="7"/>
        <v>9</v>
      </c>
      <c r="Y11" s="42">
        <f t="shared" si="8"/>
        <v>15</v>
      </c>
    </row>
    <row r="12" spans="2:25">
      <c r="B12" s="45" t="s">
        <v>463</v>
      </c>
      <c r="C12" s="13">
        <v>5</v>
      </c>
      <c r="D12" s="13">
        <v>-3</v>
      </c>
      <c r="E12" s="13">
        <f t="shared" si="0"/>
        <v>2</v>
      </c>
      <c r="F12" s="13">
        <v>4</v>
      </c>
      <c r="G12" s="13">
        <v>-5</v>
      </c>
      <c r="H12" s="13">
        <f t="shared" si="1"/>
        <v>-1</v>
      </c>
      <c r="I12" s="13">
        <v>8</v>
      </c>
      <c r="J12" s="13">
        <v>0</v>
      </c>
      <c r="K12" s="13">
        <f t="shared" si="2"/>
        <v>8</v>
      </c>
      <c r="L12" s="13">
        <v>4</v>
      </c>
      <c r="M12" s="13">
        <v>-2</v>
      </c>
      <c r="N12" s="13">
        <f t="shared" si="3"/>
        <v>2</v>
      </c>
      <c r="O12" s="13">
        <v>3</v>
      </c>
      <c r="P12" s="13">
        <v>-4</v>
      </c>
      <c r="Q12" s="13">
        <f t="shared" si="4"/>
        <v>-1</v>
      </c>
      <c r="R12" s="13">
        <v>6</v>
      </c>
      <c r="S12" s="13">
        <v>-3</v>
      </c>
      <c r="T12" s="13">
        <f t="shared" si="5"/>
        <v>3</v>
      </c>
      <c r="U12" s="13">
        <v>2</v>
      </c>
      <c r="V12" s="13">
        <v>-6</v>
      </c>
      <c r="W12" s="13">
        <f t="shared" si="6"/>
        <v>-4</v>
      </c>
      <c r="X12" s="39">
        <f t="shared" si="7"/>
        <v>9</v>
      </c>
      <c r="Y12" s="42">
        <f t="shared" si="8"/>
        <v>15</v>
      </c>
    </row>
    <row r="13" spans="2:25">
      <c r="B13" s="44" t="s">
        <v>315</v>
      </c>
      <c r="C13" s="13">
        <v>5</v>
      </c>
      <c r="D13" s="13">
        <v>-4</v>
      </c>
      <c r="E13" s="13">
        <f t="shared" si="0"/>
        <v>1</v>
      </c>
      <c r="F13" s="13">
        <v>4</v>
      </c>
      <c r="G13" s="13">
        <v>-5</v>
      </c>
      <c r="H13" s="13">
        <f t="shared" si="1"/>
        <v>-1</v>
      </c>
      <c r="I13" s="13">
        <v>7</v>
      </c>
      <c r="J13" s="13">
        <v>-1</v>
      </c>
      <c r="K13" s="13">
        <f t="shared" si="2"/>
        <v>6</v>
      </c>
      <c r="L13" s="13">
        <v>4</v>
      </c>
      <c r="M13" s="13">
        <v>-4</v>
      </c>
      <c r="N13" s="13">
        <f t="shared" si="3"/>
        <v>0</v>
      </c>
      <c r="O13" s="13">
        <v>3</v>
      </c>
      <c r="P13" s="13">
        <v>-5</v>
      </c>
      <c r="Q13" s="13">
        <f t="shared" si="4"/>
        <v>-2</v>
      </c>
      <c r="R13" s="13">
        <v>6</v>
      </c>
      <c r="S13" s="13">
        <v>-3</v>
      </c>
      <c r="T13" s="13">
        <f t="shared" si="5"/>
        <v>3</v>
      </c>
      <c r="U13" s="13">
        <v>5</v>
      </c>
      <c r="V13" s="13">
        <v>-3</v>
      </c>
      <c r="W13" s="13">
        <f t="shared" si="6"/>
        <v>2</v>
      </c>
      <c r="X13" s="39">
        <f t="shared" si="7"/>
        <v>9</v>
      </c>
      <c r="Y13" s="42">
        <f t="shared" si="8"/>
        <v>15</v>
      </c>
    </row>
    <row r="14" spans="2:25">
      <c r="B14" s="45" t="s">
        <v>279</v>
      </c>
      <c r="C14" s="13">
        <v>4</v>
      </c>
      <c r="D14" s="13">
        <v>-5</v>
      </c>
      <c r="E14" s="13">
        <f t="shared" si="0"/>
        <v>-1</v>
      </c>
      <c r="F14" s="13">
        <v>4</v>
      </c>
      <c r="G14" s="13">
        <v>-5</v>
      </c>
      <c r="H14" s="13">
        <f t="shared" si="1"/>
        <v>-1</v>
      </c>
      <c r="I14" s="13">
        <v>8</v>
      </c>
      <c r="J14" s="13">
        <v>0</v>
      </c>
      <c r="K14" s="13">
        <f t="shared" si="2"/>
        <v>8</v>
      </c>
      <c r="L14" s="13">
        <v>4</v>
      </c>
      <c r="M14" s="13">
        <v>-4</v>
      </c>
      <c r="N14" s="13">
        <f t="shared" si="3"/>
        <v>0</v>
      </c>
      <c r="O14" s="13">
        <v>3</v>
      </c>
      <c r="P14" s="13">
        <v>-5</v>
      </c>
      <c r="Q14" s="13">
        <f t="shared" si="4"/>
        <v>-2</v>
      </c>
      <c r="R14" s="13">
        <v>6</v>
      </c>
      <c r="S14" s="13">
        <v>-3</v>
      </c>
      <c r="T14" s="13">
        <f t="shared" si="5"/>
        <v>3</v>
      </c>
      <c r="U14" s="13">
        <v>5</v>
      </c>
      <c r="V14" s="13">
        <v>-4</v>
      </c>
      <c r="W14" s="13">
        <f t="shared" si="6"/>
        <v>1</v>
      </c>
      <c r="X14" s="39">
        <f t="shared" si="7"/>
        <v>8</v>
      </c>
      <c r="Y14" s="42">
        <f t="shared" si="8"/>
        <v>13.333333333333334</v>
      </c>
    </row>
    <row r="15" spans="2:25">
      <c r="B15" s="45" t="s">
        <v>309</v>
      </c>
      <c r="C15" s="13">
        <v>5</v>
      </c>
      <c r="D15" s="13">
        <v>-4</v>
      </c>
      <c r="E15" s="13">
        <f t="shared" si="0"/>
        <v>1</v>
      </c>
      <c r="F15" s="13">
        <v>4</v>
      </c>
      <c r="G15" s="13">
        <v>-5</v>
      </c>
      <c r="H15" s="13">
        <f t="shared" si="1"/>
        <v>-1</v>
      </c>
      <c r="I15" s="13">
        <v>8</v>
      </c>
      <c r="J15" s="13">
        <v>0</v>
      </c>
      <c r="K15" s="13">
        <f t="shared" si="2"/>
        <v>8</v>
      </c>
      <c r="L15" s="13">
        <v>5</v>
      </c>
      <c r="M15" s="13">
        <v>-3</v>
      </c>
      <c r="N15" s="13">
        <f t="shared" si="3"/>
        <v>2</v>
      </c>
      <c r="O15" s="13">
        <v>5</v>
      </c>
      <c r="P15" s="13">
        <v>-3</v>
      </c>
      <c r="Q15" s="13">
        <f t="shared" si="4"/>
        <v>2</v>
      </c>
      <c r="R15" s="13">
        <v>3</v>
      </c>
      <c r="S15" s="13">
        <v>-6</v>
      </c>
      <c r="T15" s="13">
        <f t="shared" si="5"/>
        <v>-3</v>
      </c>
      <c r="U15" s="13">
        <v>4</v>
      </c>
      <c r="V15" s="13">
        <v>-5</v>
      </c>
      <c r="W15" s="13">
        <f t="shared" si="6"/>
        <v>-1</v>
      </c>
      <c r="X15" s="39">
        <f t="shared" si="7"/>
        <v>8</v>
      </c>
      <c r="Y15" s="42">
        <f t="shared" si="8"/>
        <v>13.333333333333334</v>
      </c>
    </row>
    <row r="16" spans="2:25">
      <c r="B16" s="44" t="s">
        <v>411</v>
      </c>
      <c r="C16" s="13">
        <v>3</v>
      </c>
      <c r="D16" s="13">
        <v>-5</v>
      </c>
      <c r="E16" s="13">
        <f t="shared" si="0"/>
        <v>-2</v>
      </c>
      <c r="F16" s="13">
        <v>4</v>
      </c>
      <c r="G16" s="13">
        <v>-5</v>
      </c>
      <c r="H16" s="13">
        <f t="shared" si="1"/>
        <v>-1</v>
      </c>
      <c r="I16" s="13">
        <v>7</v>
      </c>
      <c r="J16" s="13">
        <v>-1</v>
      </c>
      <c r="K16" s="13">
        <f t="shared" si="2"/>
        <v>6</v>
      </c>
      <c r="L16" s="13">
        <v>6</v>
      </c>
      <c r="M16" s="13">
        <v>-1</v>
      </c>
      <c r="N16" s="13">
        <f t="shared" si="3"/>
        <v>5</v>
      </c>
      <c r="O16" s="13">
        <v>4</v>
      </c>
      <c r="P16" s="13">
        <v>-4</v>
      </c>
      <c r="Q16" s="13">
        <f t="shared" si="4"/>
        <v>0</v>
      </c>
      <c r="R16" s="13">
        <v>6</v>
      </c>
      <c r="S16" s="13">
        <v>-2</v>
      </c>
      <c r="T16" s="13">
        <f t="shared" si="5"/>
        <v>4</v>
      </c>
      <c r="U16" s="13">
        <v>2</v>
      </c>
      <c r="V16" s="13">
        <v>-6</v>
      </c>
      <c r="W16" s="13">
        <f t="shared" si="6"/>
        <v>-4</v>
      </c>
      <c r="X16" s="39">
        <f t="shared" si="7"/>
        <v>8</v>
      </c>
      <c r="Y16" s="42">
        <f t="shared" si="8"/>
        <v>13.333333333333334</v>
      </c>
    </row>
    <row r="17" spans="2:25">
      <c r="B17" s="44" t="s">
        <v>395</v>
      </c>
      <c r="C17" s="13">
        <v>2</v>
      </c>
      <c r="D17" s="13">
        <v>-7</v>
      </c>
      <c r="E17" s="13">
        <f t="shared" si="0"/>
        <v>-5</v>
      </c>
      <c r="F17" s="13">
        <v>4</v>
      </c>
      <c r="G17" s="13">
        <v>-5</v>
      </c>
      <c r="H17" s="13">
        <f t="shared" si="1"/>
        <v>-1</v>
      </c>
      <c r="I17" s="13">
        <v>7</v>
      </c>
      <c r="J17" s="13">
        <v>0</v>
      </c>
      <c r="K17" s="13">
        <f t="shared" si="2"/>
        <v>7</v>
      </c>
      <c r="L17" s="13">
        <v>6</v>
      </c>
      <c r="M17" s="13">
        <v>-2</v>
      </c>
      <c r="N17" s="13">
        <f t="shared" si="3"/>
        <v>4</v>
      </c>
      <c r="O17" s="13">
        <v>5</v>
      </c>
      <c r="P17" s="13">
        <v>-3</v>
      </c>
      <c r="Q17" s="13">
        <f t="shared" si="4"/>
        <v>2</v>
      </c>
      <c r="R17" s="13">
        <v>7</v>
      </c>
      <c r="S17" s="13">
        <v>-2</v>
      </c>
      <c r="T17" s="13">
        <f t="shared" si="5"/>
        <v>5</v>
      </c>
      <c r="U17" s="13">
        <v>2</v>
      </c>
      <c r="V17" s="13">
        <v>-7</v>
      </c>
      <c r="W17" s="13">
        <f t="shared" si="6"/>
        <v>-5</v>
      </c>
      <c r="X17" s="39">
        <f t="shared" si="7"/>
        <v>7</v>
      </c>
      <c r="Y17" s="42">
        <f t="shared" si="8"/>
        <v>11.666666666666666</v>
      </c>
    </row>
    <row r="18" spans="2:25">
      <c r="B18" s="45" t="s">
        <v>299</v>
      </c>
      <c r="C18" s="13">
        <v>2</v>
      </c>
      <c r="D18" s="13">
        <v>-7</v>
      </c>
      <c r="E18" s="13">
        <f t="shared" si="0"/>
        <v>-5</v>
      </c>
      <c r="F18" s="13">
        <v>3</v>
      </c>
      <c r="G18" s="13">
        <v>-5</v>
      </c>
      <c r="H18" s="13">
        <f t="shared" si="1"/>
        <v>-2</v>
      </c>
      <c r="I18" s="13">
        <v>8</v>
      </c>
      <c r="J18" s="13">
        <v>0</v>
      </c>
      <c r="K18" s="13">
        <f t="shared" si="2"/>
        <v>8</v>
      </c>
      <c r="L18" s="13">
        <v>4</v>
      </c>
      <c r="M18" s="13">
        <v>-4</v>
      </c>
      <c r="N18" s="13">
        <f t="shared" si="3"/>
        <v>0</v>
      </c>
      <c r="O18" s="13">
        <v>4</v>
      </c>
      <c r="P18" s="13">
        <v>-4</v>
      </c>
      <c r="Q18" s="13">
        <f t="shared" si="4"/>
        <v>0</v>
      </c>
      <c r="R18" s="13">
        <v>7</v>
      </c>
      <c r="S18" s="13">
        <v>-2</v>
      </c>
      <c r="T18" s="13">
        <f t="shared" si="5"/>
        <v>5</v>
      </c>
      <c r="U18" s="13">
        <v>5</v>
      </c>
      <c r="V18" s="13">
        <v>-4</v>
      </c>
      <c r="W18" s="13">
        <f t="shared" si="6"/>
        <v>1</v>
      </c>
      <c r="X18" s="39">
        <f t="shared" si="7"/>
        <v>7</v>
      </c>
      <c r="Y18" s="42">
        <f t="shared" si="8"/>
        <v>11.666666666666666</v>
      </c>
    </row>
    <row r="19" spans="2:25">
      <c r="B19" s="44" t="s">
        <v>394</v>
      </c>
      <c r="C19" s="13">
        <v>4</v>
      </c>
      <c r="D19" s="13">
        <v>-5</v>
      </c>
      <c r="E19" s="13">
        <f t="shared" si="0"/>
        <v>-1</v>
      </c>
      <c r="F19" s="13">
        <v>4</v>
      </c>
      <c r="G19" s="13">
        <v>-5</v>
      </c>
      <c r="H19" s="13">
        <f t="shared" si="1"/>
        <v>-1</v>
      </c>
      <c r="I19" s="13">
        <v>7</v>
      </c>
      <c r="J19" s="13">
        <v>0</v>
      </c>
      <c r="K19" s="13">
        <f t="shared" si="2"/>
        <v>7</v>
      </c>
      <c r="L19" s="13">
        <v>5</v>
      </c>
      <c r="M19" s="13">
        <v>-2</v>
      </c>
      <c r="N19" s="13">
        <f t="shared" si="3"/>
        <v>3</v>
      </c>
      <c r="O19" s="13">
        <v>5</v>
      </c>
      <c r="P19" s="13">
        <v>-3</v>
      </c>
      <c r="Q19" s="13">
        <f t="shared" si="4"/>
        <v>2</v>
      </c>
      <c r="R19" s="13">
        <v>5</v>
      </c>
      <c r="S19" s="13">
        <v>-4</v>
      </c>
      <c r="T19" s="13">
        <f t="shared" si="5"/>
        <v>1</v>
      </c>
      <c r="U19" s="13">
        <v>2</v>
      </c>
      <c r="V19" s="13">
        <v>-6</v>
      </c>
      <c r="W19" s="13">
        <f t="shared" si="6"/>
        <v>-4</v>
      </c>
      <c r="X19" s="39">
        <f t="shared" si="7"/>
        <v>7</v>
      </c>
      <c r="Y19" s="42">
        <f t="shared" si="8"/>
        <v>11.666666666666666</v>
      </c>
    </row>
    <row r="20" spans="2:25">
      <c r="B20" s="45" t="s">
        <v>386</v>
      </c>
      <c r="C20" s="13">
        <v>3</v>
      </c>
      <c r="D20" s="13">
        <v>-6</v>
      </c>
      <c r="E20" s="13">
        <f t="shared" si="0"/>
        <v>-3</v>
      </c>
      <c r="F20" s="13">
        <v>3</v>
      </c>
      <c r="G20" s="13">
        <v>-6</v>
      </c>
      <c r="H20" s="13">
        <f t="shared" si="1"/>
        <v>-3</v>
      </c>
      <c r="I20" s="13">
        <v>8</v>
      </c>
      <c r="J20" s="13">
        <v>0</v>
      </c>
      <c r="K20" s="13">
        <f t="shared" si="2"/>
        <v>8</v>
      </c>
      <c r="L20" s="13">
        <v>6</v>
      </c>
      <c r="M20" s="13">
        <v>-2</v>
      </c>
      <c r="N20" s="13">
        <f t="shared" si="3"/>
        <v>4</v>
      </c>
      <c r="O20" s="13">
        <v>5</v>
      </c>
      <c r="P20" s="13">
        <v>-3</v>
      </c>
      <c r="Q20" s="13">
        <f t="shared" si="4"/>
        <v>2</v>
      </c>
      <c r="R20" s="13">
        <v>5</v>
      </c>
      <c r="S20" s="13">
        <v>-4</v>
      </c>
      <c r="T20" s="13">
        <f t="shared" si="5"/>
        <v>1</v>
      </c>
      <c r="U20" s="13">
        <v>3</v>
      </c>
      <c r="V20" s="13">
        <v>-5</v>
      </c>
      <c r="W20" s="13">
        <f t="shared" si="6"/>
        <v>-2</v>
      </c>
      <c r="X20" s="39">
        <f t="shared" si="7"/>
        <v>7</v>
      </c>
      <c r="Y20" s="42">
        <f t="shared" si="8"/>
        <v>11.666666666666666</v>
      </c>
    </row>
    <row r="21" spans="2:25">
      <c r="B21" s="45" t="s">
        <v>410</v>
      </c>
      <c r="C21" s="13">
        <v>3</v>
      </c>
      <c r="D21" s="13">
        <v>-6</v>
      </c>
      <c r="E21" s="13">
        <f t="shared" si="0"/>
        <v>-3</v>
      </c>
      <c r="F21" s="13">
        <v>5</v>
      </c>
      <c r="G21" s="13">
        <v>-4</v>
      </c>
      <c r="H21" s="13">
        <f t="shared" si="1"/>
        <v>1</v>
      </c>
      <c r="I21" s="13">
        <v>8</v>
      </c>
      <c r="J21" s="13">
        <v>0</v>
      </c>
      <c r="K21" s="13">
        <f t="shared" si="2"/>
        <v>8</v>
      </c>
      <c r="L21" s="13">
        <v>5</v>
      </c>
      <c r="M21" s="13">
        <v>-3</v>
      </c>
      <c r="N21" s="13">
        <f t="shared" si="3"/>
        <v>2</v>
      </c>
      <c r="O21" s="13">
        <v>3</v>
      </c>
      <c r="P21" s="13">
        <v>-5</v>
      </c>
      <c r="Q21" s="13">
        <f t="shared" si="4"/>
        <v>-2</v>
      </c>
      <c r="R21" s="13">
        <v>6</v>
      </c>
      <c r="S21" s="13">
        <v>-3</v>
      </c>
      <c r="T21" s="13">
        <f t="shared" si="5"/>
        <v>3</v>
      </c>
      <c r="U21" s="13">
        <v>3</v>
      </c>
      <c r="V21" s="13">
        <v>-6</v>
      </c>
      <c r="W21" s="13">
        <f t="shared" si="6"/>
        <v>-3</v>
      </c>
      <c r="X21" s="39">
        <f t="shared" si="7"/>
        <v>6</v>
      </c>
      <c r="Y21" s="42">
        <f t="shared" si="8"/>
        <v>10</v>
      </c>
    </row>
    <row r="22" spans="2:25">
      <c r="B22" s="44" t="s">
        <v>283</v>
      </c>
      <c r="C22" s="13">
        <v>3</v>
      </c>
      <c r="D22" s="13">
        <v>-6</v>
      </c>
      <c r="E22" s="13">
        <f t="shared" si="0"/>
        <v>-3</v>
      </c>
      <c r="F22" s="13">
        <v>5</v>
      </c>
      <c r="G22" s="13">
        <v>-4</v>
      </c>
      <c r="H22" s="13">
        <f t="shared" si="1"/>
        <v>1</v>
      </c>
      <c r="I22" s="13">
        <v>7</v>
      </c>
      <c r="J22" s="13">
        <v>-1</v>
      </c>
      <c r="K22" s="13">
        <f t="shared" si="2"/>
        <v>6</v>
      </c>
      <c r="L22" s="13">
        <v>6</v>
      </c>
      <c r="M22" s="13">
        <v>-2</v>
      </c>
      <c r="N22" s="13">
        <f t="shared" si="3"/>
        <v>4</v>
      </c>
      <c r="O22" s="13">
        <v>4</v>
      </c>
      <c r="P22" s="13">
        <v>-4</v>
      </c>
      <c r="Q22" s="13">
        <f t="shared" si="4"/>
        <v>0</v>
      </c>
      <c r="R22" s="13">
        <v>6</v>
      </c>
      <c r="S22" s="13">
        <v>-3</v>
      </c>
      <c r="T22" s="13">
        <f t="shared" si="5"/>
        <v>3</v>
      </c>
      <c r="U22" s="13">
        <v>2</v>
      </c>
      <c r="V22" s="13">
        <v>-7</v>
      </c>
      <c r="W22" s="13">
        <f t="shared" si="6"/>
        <v>-5</v>
      </c>
      <c r="X22" s="39">
        <f t="shared" si="7"/>
        <v>6</v>
      </c>
      <c r="Y22" s="42">
        <f t="shared" si="8"/>
        <v>10</v>
      </c>
    </row>
    <row r="23" spans="2:25">
      <c r="B23" s="45" t="s">
        <v>287</v>
      </c>
      <c r="C23" s="13">
        <v>3</v>
      </c>
      <c r="D23" s="13">
        <v>-5</v>
      </c>
      <c r="E23" s="13">
        <f t="shared" si="0"/>
        <v>-2</v>
      </c>
      <c r="F23" s="13">
        <v>2</v>
      </c>
      <c r="G23" s="13">
        <v>-7</v>
      </c>
      <c r="H23" s="13">
        <f t="shared" si="1"/>
        <v>-5</v>
      </c>
      <c r="I23" s="13">
        <v>8</v>
      </c>
      <c r="J23" s="13">
        <v>0</v>
      </c>
      <c r="K23" s="13">
        <f t="shared" si="2"/>
        <v>8</v>
      </c>
      <c r="L23" s="13">
        <v>4</v>
      </c>
      <c r="M23" s="13">
        <v>-3</v>
      </c>
      <c r="N23" s="13">
        <f t="shared" si="3"/>
        <v>1</v>
      </c>
      <c r="O23" s="13">
        <v>4</v>
      </c>
      <c r="P23" s="13">
        <v>-4</v>
      </c>
      <c r="Q23" s="13">
        <f t="shared" si="4"/>
        <v>0</v>
      </c>
      <c r="R23" s="13">
        <v>5</v>
      </c>
      <c r="S23" s="13">
        <v>-2</v>
      </c>
      <c r="T23" s="13">
        <f t="shared" si="5"/>
        <v>3</v>
      </c>
      <c r="U23" s="13">
        <v>5</v>
      </c>
      <c r="V23" s="13">
        <v>-4</v>
      </c>
      <c r="W23" s="13">
        <f t="shared" si="6"/>
        <v>1</v>
      </c>
      <c r="X23" s="39">
        <f t="shared" si="7"/>
        <v>6</v>
      </c>
      <c r="Y23" s="42">
        <f t="shared" si="8"/>
        <v>10</v>
      </c>
    </row>
    <row r="24" spans="2:25">
      <c r="B24" s="45" t="s">
        <v>438</v>
      </c>
      <c r="C24" s="13">
        <v>1</v>
      </c>
      <c r="D24" s="13">
        <v>-8</v>
      </c>
      <c r="E24" s="13">
        <f t="shared" si="0"/>
        <v>-7</v>
      </c>
      <c r="F24" s="13">
        <v>3</v>
      </c>
      <c r="G24" s="13">
        <v>-6</v>
      </c>
      <c r="H24" s="13">
        <f t="shared" si="1"/>
        <v>-3</v>
      </c>
      <c r="I24" s="13">
        <v>8</v>
      </c>
      <c r="J24" s="13">
        <v>0</v>
      </c>
      <c r="K24" s="13">
        <f t="shared" si="2"/>
        <v>8</v>
      </c>
      <c r="L24" s="13">
        <v>6</v>
      </c>
      <c r="M24" s="13">
        <v>-2</v>
      </c>
      <c r="N24" s="13">
        <f t="shared" si="3"/>
        <v>4</v>
      </c>
      <c r="O24" s="13">
        <v>5</v>
      </c>
      <c r="P24" s="13">
        <v>-3</v>
      </c>
      <c r="Q24" s="13">
        <f t="shared" si="4"/>
        <v>2</v>
      </c>
      <c r="R24" s="13">
        <v>7</v>
      </c>
      <c r="S24" s="13">
        <v>-2</v>
      </c>
      <c r="T24" s="13">
        <f t="shared" si="5"/>
        <v>5</v>
      </c>
      <c r="U24" s="13">
        <v>3</v>
      </c>
      <c r="V24" s="13">
        <v>-6</v>
      </c>
      <c r="W24" s="13">
        <f t="shared" si="6"/>
        <v>-3</v>
      </c>
      <c r="X24" s="39">
        <f t="shared" si="7"/>
        <v>6</v>
      </c>
      <c r="Y24" s="42">
        <f t="shared" si="8"/>
        <v>10</v>
      </c>
    </row>
    <row r="25" spans="2:25">
      <c r="B25" s="44" t="s">
        <v>307</v>
      </c>
      <c r="C25" s="13">
        <v>3</v>
      </c>
      <c r="D25" s="13">
        <v>-6</v>
      </c>
      <c r="E25" s="13">
        <f t="shared" si="0"/>
        <v>-3</v>
      </c>
      <c r="F25" s="13">
        <v>2</v>
      </c>
      <c r="G25" s="13">
        <v>-6</v>
      </c>
      <c r="H25" s="13">
        <f t="shared" si="1"/>
        <v>-4</v>
      </c>
      <c r="I25" s="13">
        <v>7</v>
      </c>
      <c r="J25" s="13">
        <v>-1</v>
      </c>
      <c r="K25" s="13">
        <f t="shared" si="2"/>
        <v>6</v>
      </c>
      <c r="L25" s="13">
        <v>5</v>
      </c>
      <c r="M25" s="13">
        <v>-2</v>
      </c>
      <c r="N25" s="13">
        <f t="shared" si="3"/>
        <v>3</v>
      </c>
      <c r="O25" s="13">
        <v>4</v>
      </c>
      <c r="P25" s="13">
        <v>-4</v>
      </c>
      <c r="Q25" s="13">
        <f t="shared" si="4"/>
        <v>0</v>
      </c>
      <c r="R25" s="13">
        <v>6</v>
      </c>
      <c r="S25" s="13">
        <v>-2</v>
      </c>
      <c r="T25" s="13">
        <f t="shared" si="5"/>
        <v>4</v>
      </c>
      <c r="U25" s="13">
        <v>4</v>
      </c>
      <c r="V25" s="13">
        <v>-4</v>
      </c>
      <c r="W25" s="13">
        <f t="shared" si="6"/>
        <v>0</v>
      </c>
      <c r="X25" s="39">
        <f t="shared" si="7"/>
        <v>6</v>
      </c>
      <c r="Y25" s="42">
        <f t="shared" si="8"/>
        <v>10</v>
      </c>
    </row>
    <row r="26" spans="2:25">
      <c r="B26" s="45" t="s">
        <v>311</v>
      </c>
      <c r="C26" s="13">
        <v>3</v>
      </c>
      <c r="D26" s="13">
        <v>-6</v>
      </c>
      <c r="E26" s="13">
        <f t="shared" si="0"/>
        <v>-3</v>
      </c>
      <c r="F26" s="13">
        <v>3</v>
      </c>
      <c r="G26" s="13">
        <v>-6</v>
      </c>
      <c r="H26" s="13">
        <f t="shared" si="1"/>
        <v>-3</v>
      </c>
      <c r="I26" s="13">
        <v>8</v>
      </c>
      <c r="J26" s="13">
        <v>0</v>
      </c>
      <c r="K26" s="13">
        <f t="shared" si="2"/>
        <v>8</v>
      </c>
      <c r="L26" s="13">
        <v>3</v>
      </c>
      <c r="M26" s="13">
        <v>-5</v>
      </c>
      <c r="N26" s="13">
        <f t="shared" si="3"/>
        <v>-2</v>
      </c>
      <c r="O26" s="13">
        <v>5</v>
      </c>
      <c r="P26" s="13">
        <v>-2</v>
      </c>
      <c r="Q26" s="13">
        <f t="shared" si="4"/>
        <v>3</v>
      </c>
      <c r="R26" s="13">
        <v>5</v>
      </c>
      <c r="S26" s="13">
        <v>-3</v>
      </c>
      <c r="T26" s="13">
        <f t="shared" si="5"/>
        <v>2</v>
      </c>
      <c r="U26" s="13">
        <v>5</v>
      </c>
      <c r="V26" s="13">
        <v>-4</v>
      </c>
      <c r="W26" s="13">
        <f t="shared" si="6"/>
        <v>1</v>
      </c>
      <c r="X26" s="39">
        <f t="shared" si="7"/>
        <v>6</v>
      </c>
      <c r="Y26" s="42">
        <f t="shared" si="8"/>
        <v>10</v>
      </c>
    </row>
    <row r="27" spans="2:25">
      <c r="B27" s="44" t="s">
        <v>312</v>
      </c>
      <c r="C27" s="13">
        <v>2</v>
      </c>
      <c r="D27" s="13">
        <v>-7</v>
      </c>
      <c r="E27" s="13">
        <f t="shared" si="0"/>
        <v>-5</v>
      </c>
      <c r="F27" s="13">
        <v>5</v>
      </c>
      <c r="G27" s="13">
        <v>-4</v>
      </c>
      <c r="H27" s="13">
        <f t="shared" si="1"/>
        <v>1</v>
      </c>
      <c r="I27" s="13">
        <v>7</v>
      </c>
      <c r="J27" s="13">
        <v>0</v>
      </c>
      <c r="K27" s="13">
        <f t="shared" si="2"/>
        <v>7</v>
      </c>
      <c r="L27" s="13">
        <v>4</v>
      </c>
      <c r="M27" s="13">
        <v>-4</v>
      </c>
      <c r="N27" s="13">
        <f t="shared" si="3"/>
        <v>0</v>
      </c>
      <c r="O27" s="13">
        <v>4</v>
      </c>
      <c r="P27" s="13">
        <v>-4</v>
      </c>
      <c r="Q27" s="13">
        <f t="shared" si="4"/>
        <v>0</v>
      </c>
      <c r="R27" s="13">
        <v>4</v>
      </c>
      <c r="S27" s="13">
        <v>-4</v>
      </c>
      <c r="T27" s="13">
        <f t="shared" si="5"/>
        <v>0</v>
      </c>
      <c r="U27" s="13">
        <v>6</v>
      </c>
      <c r="V27" s="13">
        <v>-3</v>
      </c>
      <c r="W27" s="13">
        <f t="shared" si="6"/>
        <v>3</v>
      </c>
      <c r="X27" s="39">
        <f t="shared" si="7"/>
        <v>6</v>
      </c>
      <c r="Y27" s="42">
        <f t="shared" si="8"/>
        <v>10</v>
      </c>
    </row>
    <row r="28" spans="2:25">
      <c r="B28" s="44" t="s">
        <v>284</v>
      </c>
      <c r="C28" s="13">
        <v>1</v>
      </c>
      <c r="D28" s="13">
        <v>-7</v>
      </c>
      <c r="E28" s="13">
        <f t="shared" si="0"/>
        <v>-6</v>
      </c>
      <c r="F28" s="13">
        <v>3</v>
      </c>
      <c r="G28" s="13">
        <v>-6</v>
      </c>
      <c r="H28" s="13">
        <f t="shared" si="1"/>
        <v>-3</v>
      </c>
      <c r="I28" s="13">
        <v>7</v>
      </c>
      <c r="J28" s="13">
        <v>-1</v>
      </c>
      <c r="K28" s="13">
        <f t="shared" si="2"/>
        <v>6</v>
      </c>
      <c r="L28" s="13">
        <v>8</v>
      </c>
      <c r="M28" s="13">
        <v>0</v>
      </c>
      <c r="N28" s="13">
        <f t="shared" si="3"/>
        <v>8</v>
      </c>
      <c r="O28" s="13">
        <v>4</v>
      </c>
      <c r="P28" s="13">
        <v>-4</v>
      </c>
      <c r="Q28" s="13">
        <f t="shared" si="4"/>
        <v>0</v>
      </c>
      <c r="R28" s="13">
        <v>4</v>
      </c>
      <c r="S28" s="13">
        <v>-1</v>
      </c>
      <c r="T28" s="13">
        <f t="shared" si="5"/>
        <v>3</v>
      </c>
      <c r="U28" s="13">
        <v>3</v>
      </c>
      <c r="V28" s="13">
        <v>-6</v>
      </c>
      <c r="W28" s="13">
        <f t="shared" si="6"/>
        <v>-3</v>
      </c>
      <c r="X28" s="39">
        <f t="shared" si="7"/>
        <v>5</v>
      </c>
      <c r="Y28" s="40">
        <f t="shared" si="8"/>
        <v>8.3333333333333321</v>
      </c>
    </row>
    <row r="29" spans="2:25">
      <c r="B29" s="44" t="s">
        <v>298</v>
      </c>
      <c r="C29" s="13">
        <v>3</v>
      </c>
      <c r="D29" s="13">
        <v>-6</v>
      </c>
      <c r="E29" s="13">
        <f t="shared" si="0"/>
        <v>-3</v>
      </c>
      <c r="F29" s="13">
        <v>3</v>
      </c>
      <c r="G29" s="13">
        <v>-6</v>
      </c>
      <c r="H29" s="13">
        <f t="shared" si="1"/>
        <v>-3</v>
      </c>
      <c r="I29" s="13">
        <v>6</v>
      </c>
      <c r="J29" s="13">
        <v>-2</v>
      </c>
      <c r="K29" s="13">
        <f t="shared" si="2"/>
        <v>4</v>
      </c>
      <c r="L29" s="13">
        <v>5</v>
      </c>
      <c r="M29" s="13">
        <v>-3</v>
      </c>
      <c r="N29" s="13">
        <f t="shared" si="3"/>
        <v>2</v>
      </c>
      <c r="O29" s="13">
        <v>5</v>
      </c>
      <c r="P29" s="13">
        <v>-3</v>
      </c>
      <c r="Q29" s="13">
        <f t="shared" si="4"/>
        <v>2</v>
      </c>
      <c r="R29" s="13">
        <v>6</v>
      </c>
      <c r="S29" s="13">
        <v>-2</v>
      </c>
      <c r="T29" s="13">
        <f t="shared" si="5"/>
        <v>4</v>
      </c>
      <c r="U29" s="13">
        <v>4</v>
      </c>
      <c r="V29" s="13">
        <v>-5</v>
      </c>
      <c r="W29" s="13">
        <f t="shared" si="6"/>
        <v>-1</v>
      </c>
      <c r="X29" s="39">
        <f t="shared" si="7"/>
        <v>5</v>
      </c>
      <c r="Y29" s="40">
        <f t="shared" si="8"/>
        <v>8.3333333333333321</v>
      </c>
    </row>
    <row r="30" spans="2:25">
      <c r="B30" s="44" t="s">
        <v>397</v>
      </c>
      <c r="C30" s="13">
        <v>3</v>
      </c>
      <c r="D30" s="13">
        <v>-6</v>
      </c>
      <c r="E30" s="13">
        <f t="shared" si="0"/>
        <v>-3</v>
      </c>
      <c r="F30" s="13">
        <v>5</v>
      </c>
      <c r="G30" s="13">
        <v>-4</v>
      </c>
      <c r="H30" s="13">
        <f t="shared" si="1"/>
        <v>1</v>
      </c>
      <c r="I30" s="13">
        <v>7</v>
      </c>
      <c r="J30" s="13">
        <v>-1</v>
      </c>
      <c r="K30" s="13">
        <f t="shared" si="2"/>
        <v>6</v>
      </c>
      <c r="L30" s="13">
        <v>6</v>
      </c>
      <c r="M30" s="13">
        <v>-2</v>
      </c>
      <c r="N30" s="13">
        <f t="shared" si="3"/>
        <v>4</v>
      </c>
      <c r="O30" s="13">
        <v>5</v>
      </c>
      <c r="P30" s="13">
        <v>-3</v>
      </c>
      <c r="Q30" s="13">
        <f t="shared" si="4"/>
        <v>2</v>
      </c>
      <c r="R30" s="13">
        <v>4</v>
      </c>
      <c r="S30" s="13">
        <v>-4</v>
      </c>
      <c r="T30" s="13">
        <f t="shared" si="5"/>
        <v>0</v>
      </c>
      <c r="U30" s="13">
        <v>2</v>
      </c>
      <c r="V30" s="13">
        <v>-7</v>
      </c>
      <c r="W30" s="13">
        <f t="shared" si="6"/>
        <v>-5</v>
      </c>
      <c r="X30" s="39">
        <f t="shared" si="7"/>
        <v>5</v>
      </c>
      <c r="Y30" s="40">
        <f t="shared" si="8"/>
        <v>8.3333333333333321</v>
      </c>
    </row>
    <row r="31" spans="2:25">
      <c r="B31" s="44" t="s">
        <v>412</v>
      </c>
      <c r="C31" s="13">
        <v>4</v>
      </c>
      <c r="D31" s="13">
        <v>-5</v>
      </c>
      <c r="E31" s="13">
        <f t="shared" si="0"/>
        <v>-1</v>
      </c>
      <c r="F31" s="13">
        <v>4</v>
      </c>
      <c r="G31" s="13">
        <v>-5</v>
      </c>
      <c r="H31" s="13">
        <f t="shared" si="1"/>
        <v>-1</v>
      </c>
      <c r="I31" s="13">
        <v>7</v>
      </c>
      <c r="J31" s="13">
        <v>-1</v>
      </c>
      <c r="K31" s="13">
        <f t="shared" si="2"/>
        <v>6</v>
      </c>
      <c r="L31" s="13">
        <v>5</v>
      </c>
      <c r="M31" s="13">
        <v>-3</v>
      </c>
      <c r="N31" s="13">
        <f t="shared" si="3"/>
        <v>2</v>
      </c>
      <c r="O31" s="13">
        <v>6</v>
      </c>
      <c r="P31" s="13">
        <v>-2</v>
      </c>
      <c r="Q31" s="13">
        <f t="shared" si="4"/>
        <v>4</v>
      </c>
      <c r="R31" s="13">
        <v>3</v>
      </c>
      <c r="S31" s="13">
        <v>-6</v>
      </c>
      <c r="T31" s="13">
        <f t="shared" si="5"/>
        <v>-3</v>
      </c>
      <c r="U31" s="13">
        <v>3</v>
      </c>
      <c r="V31" s="13">
        <v>-6</v>
      </c>
      <c r="W31" s="13">
        <f t="shared" si="6"/>
        <v>-3</v>
      </c>
      <c r="X31" s="39">
        <f t="shared" si="7"/>
        <v>4</v>
      </c>
      <c r="Y31" s="40">
        <f t="shared" si="8"/>
        <v>6.666666666666667</v>
      </c>
    </row>
    <row r="32" spans="2:25">
      <c r="B32" s="45" t="s">
        <v>417</v>
      </c>
      <c r="C32" s="13">
        <v>2</v>
      </c>
      <c r="D32" s="13">
        <v>-7</v>
      </c>
      <c r="E32" s="13">
        <f t="shared" si="0"/>
        <v>-5</v>
      </c>
      <c r="F32" s="13">
        <v>5</v>
      </c>
      <c r="G32" s="13">
        <v>-4</v>
      </c>
      <c r="H32" s="13">
        <f t="shared" si="1"/>
        <v>1</v>
      </c>
      <c r="I32" s="13">
        <v>8</v>
      </c>
      <c r="J32" s="13">
        <v>0</v>
      </c>
      <c r="K32" s="13">
        <f t="shared" si="2"/>
        <v>8</v>
      </c>
      <c r="L32" s="13">
        <v>6</v>
      </c>
      <c r="M32" s="13">
        <v>-2</v>
      </c>
      <c r="N32" s="13">
        <f t="shared" si="3"/>
        <v>4</v>
      </c>
      <c r="O32" s="13">
        <v>4</v>
      </c>
      <c r="P32" s="13">
        <v>-4</v>
      </c>
      <c r="Q32" s="13">
        <f t="shared" si="4"/>
        <v>0</v>
      </c>
      <c r="R32" s="13">
        <v>4</v>
      </c>
      <c r="S32" s="13">
        <v>-5</v>
      </c>
      <c r="T32" s="13">
        <f t="shared" si="5"/>
        <v>-1</v>
      </c>
      <c r="U32" s="13">
        <v>3</v>
      </c>
      <c r="V32" s="13">
        <v>-6</v>
      </c>
      <c r="W32" s="13">
        <f t="shared" si="6"/>
        <v>-3</v>
      </c>
      <c r="X32" s="39">
        <f t="shared" si="7"/>
        <v>4</v>
      </c>
      <c r="Y32" s="40">
        <f t="shared" si="8"/>
        <v>6.666666666666667</v>
      </c>
    </row>
    <row r="33" spans="2:25">
      <c r="B33" s="44" t="s">
        <v>416</v>
      </c>
      <c r="C33" s="13">
        <v>1</v>
      </c>
      <c r="D33" s="13">
        <v>-8</v>
      </c>
      <c r="E33" s="13">
        <f t="shared" si="0"/>
        <v>-7</v>
      </c>
      <c r="F33" s="13">
        <v>4</v>
      </c>
      <c r="G33" s="13">
        <v>-5</v>
      </c>
      <c r="H33" s="13">
        <f t="shared" si="1"/>
        <v>-1</v>
      </c>
      <c r="I33" s="13">
        <v>7</v>
      </c>
      <c r="J33" s="13">
        <v>-1</v>
      </c>
      <c r="K33" s="13">
        <f t="shared" si="2"/>
        <v>6</v>
      </c>
      <c r="L33" s="13">
        <v>5</v>
      </c>
      <c r="M33" s="13">
        <v>-3</v>
      </c>
      <c r="N33" s="13">
        <f t="shared" si="3"/>
        <v>2</v>
      </c>
      <c r="O33" s="13">
        <v>5</v>
      </c>
      <c r="P33" s="13">
        <v>-3</v>
      </c>
      <c r="Q33" s="13">
        <f t="shared" si="4"/>
        <v>2</v>
      </c>
      <c r="R33" s="13">
        <v>7</v>
      </c>
      <c r="S33" s="13">
        <v>-2</v>
      </c>
      <c r="T33" s="13">
        <f t="shared" si="5"/>
        <v>5</v>
      </c>
      <c r="U33" s="13">
        <v>3</v>
      </c>
      <c r="V33" s="13">
        <v>-6</v>
      </c>
      <c r="W33" s="13">
        <f t="shared" si="6"/>
        <v>-3</v>
      </c>
      <c r="X33" s="39">
        <f t="shared" si="7"/>
        <v>4</v>
      </c>
      <c r="Y33" s="40">
        <f t="shared" si="8"/>
        <v>6.666666666666667</v>
      </c>
    </row>
    <row r="34" spans="2:25">
      <c r="B34" s="44" t="s">
        <v>425</v>
      </c>
      <c r="C34" s="13">
        <v>4</v>
      </c>
      <c r="D34" s="13">
        <v>-5</v>
      </c>
      <c r="E34" s="13">
        <f t="shared" si="0"/>
        <v>-1</v>
      </c>
      <c r="F34" s="13">
        <v>4</v>
      </c>
      <c r="G34" s="13">
        <v>-5</v>
      </c>
      <c r="H34" s="13">
        <f t="shared" si="1"/>
        <v>-1</v>
      </c>
      <c r="I34" s="13">
        <v>7</v>
      </c>
      <c r="J34" s="13">
        <v>-1</v>
      </c>
      <c r="K34" s="13">
        <f t="shared" si="2"/>
        <v>6</v>
      </c>
      <c r="L34" s="13">
        <v>5</v>
      </c>
      <c r="M34" s="13">
        <v>-2</v>
      </c>
      <c r="N34" s="13">
        <f t="shared" si="3"/>
        <v>3</v>
      </c>
      <c r="O34" s="13">
        <v>4</v>
      </c>
      <c r="P34" s="13">
        <v>-4</v>
      </c>
      <c r="Q34" s="13">
        <f t="shared" si="4"/>
        <v>0</v>
      </c>
      <c r="R34" s="13">
        <v>3</v>
      </c>
      <c r="S34" s="13">
        <v>-4</v>
      </c>
      <c r="T34" s="13">
        <f t="shared" si="5"/>
        <v>-1</v>
      </c>
      <c r="U34" s="13">
        <v>3</v>
      </c>
      <c r="V34" s="13">
        <v>-5</v>
      </c>
      <c r="W34" s="13">
        <f t="shared" si="6"/>
        <v>-2</v>
      </c>
      <c r="X34" s="39">
        <f t="shared" si="7"/>
        <v>4</v>
      </c>
      <c r="Y34" s="40">
        <f t="shared" si="8"/>
        <v>6.666666666666667</v>
      </c>
    </row>
    <row r="35" spans="2:25">
      <c r="B35" s="45" t="s">
        <v>413</v>
      </c>
      <c r="C35" s="13">
        <v>3</v>
      </c>
      <c r="D35" s="13">
        <v>-6</v>
      </c>
      <c r="E35" s="13">
        <f t="shared" si="0"/>
        <v>-3</v>
      </c>
      <c r="F35" s="13">
        <v>3</v>
      </c>
      <c r="G35" s="13">
        <v>-6</v>
      </c>
      <c r="H35" s="13">
        <f t="shared" si="1"/>
        <v>-3</v>
      </c>
      <c r="I35" s="13">
        <v>8</v>
      </c>
      <c r="J35" s="13">
        <v>0</v>
      </c>
      <c r="K35" s="13">
        <f t="shared" si="2"/>
        <v>8</v>
      </c>
      <c r="L35" s="13">
        <v>6</v>
      </c>
      <c r="M35" s="13">
        <v>-2</v>
      </c>
      <c r="N35" s="13">
        <f t="shared" si="3"/>
        <v>4</v>
      </c>
      <c r="O35" s="13">
        <v>5</v>
      </c>
      <c r="P35" s="13">
        <v>-3</v>
      </c>
      <c r="Q35" s="13">
        <f t="shared" si="4"/>
        <v>2</v>
      </c>
      <c r="R35" s="13">
        <v>5</v>
      </c>
      <c r="S35" s="13">
        <v>-4</v>
      </c>
      <c r="T35" s="13">
        <f t="shared" si="5"/>
        <v>1</v>
      </c>
      <c r="U35" s="13">
        <v>2</v>
      </c>
      <c r="V35" s="13">
        <v>-7</v>
      </c>
      <c r="W35" s="13">
        <f t="shared" si="6"/>
        <v>-5</v>
      </c>
      <c r="X35" s="39">
        <f t="shared" si="7"/>
        <v>4</v>
      </c>
      <c r="Y35" s="40">
        <f t="shared" si="8"/>
        <v>6.666666666666667</v>
      </c>
    </row>
    <row r="36" spans="2:25">
      <c r="B36" s="44" t="s">
        <v>399</v>
      </c>
      <c r="C36" s="13">
        <v>3</v>
      </c>
      <c r="D36" s="13">
        <v>-6</v>
      </c>
      <c r="E36" s="13">
        <f t="shared" si="0"/>
        <v>-3</v>
      </c>
      <c r="F36" s="13">
        <v>4</v>
      </c>
      <c r="G36" s="13">
        <v>-5</v>
      </c>
      <c r="H36" s="13">
        <f t="shared" si="1"/>
        <v>-1</v>
      </c>
      <c r="I36" s="13">
        <v>7</v>
      </c>
      <c r="J36" s="13">
        <v>-1</v>
      </c>
      <c r="K36" s="13">
        <f t="shared" si="2"/>
        <v>6</v>
      </c>
      <c r="L36" s="13">
        <v>7</v>
      </c>
      <c r="M36" s="13">
        <v>-1</v>
      </c>
      <c r="N36" s="13">
        <f t="shared" si="3"/>
        <v>6</v>
      </c>
      <c r="O36" s="13">
        <v>5</v>
      </c>
      <c r="P36" s="13">
        <v>-3</v>
      </c>
      <c r="Q36" s="13">
        <f t="shared" si="4"/>
        <v>2</v>
      </c>
      <c r="R36" s="13">
        <v>4</v>
      </c>
      <c r="S36" s="13">
        <v>-5</v>
      </c>
      <c r="T36" s="13">
        <f t="shared" si="5"/>
        <v>-1</v>
      </c>
      <c r="U36" s="13">
        <v>2</v>
      </c>
      <c r="V36" s="13">
        <v>-7</v>
      </c>
      <c r="W36" s="13">
        <f t="shared" si="6"/>
        <v>-5</v>
      </c>
      <c r="X36" s="39">
        <f t="shared" si="7"/>
        <v>4</v>
      </c>
      <c r="Y36" s="40">
        <f t="shared" si="8"/>
        <v>6.666666666666667</v>
      </c>
    </row>
    <row r="37" spans="2:25">
      <c r="B37" s="44" t="s">
        <v>449</v>
      </c>
      <c r="C37" s="13">
        <v>2</v>
      </c>
      <c r="D37" s="13">
        <v>0</v>
      </c>
      <c r="E37" s="13">
        <f t="shared" ref="E37:E68" si="9">C37+D37</f>
        <v>2</v>
      </c>
      <c r="F37" s="13">
        <v>1</v>
      </c>
      <c r="G37" s="13">
        <v>-1</v>
      </c>
      <c r="H37" s="13">
        <f t="shared" ref="H37:H68" si="10">F37+G37</f>
        <v>0</v>
      </c>
      <c r="I37" s="13">
        <v>0</v>
      </c>
      <c r="J37" s="13">
        <v>-2</v>
      </c>
      <c r="K37" s="13">
        <f t="shared" ref="K37:K68" si="11">I37+J37</f>
        <v>-2</v>
      </c>
      <c r="L37" s="13">
        <v>1</v>
      </c>
      <c r="M37" s="13">
        <v>0</v>
      </c>
      <c r="N37" s="13">
        <f t="shared" ref="N37:N68" si="12">L37+M37</f>
        <v>1</v>
      </c>
      <c r="O37" s="13">
        <v>1</v>
      </c>
      <c r="P37" s="13">
        <v>0</v>
      </c>
      <c r="Q37" s="13">
        <f t="shared" ref="Q37:Q68" si="13">O37+P37</f>
        <v>1</v>
      </c>
      <c r="R37" s="13">
        <v>2</v>
      </c>
      <c r="S37" s="13">
        <v>0</v>
      </c>
      <c r="T37" s="13">
        <f t="shared" ref="T37:T68" si="14">R37+S37</f>
        <v>2</v>
      </c>
      <c r="U37" s="13">
        <v>1</v>
      </c>
      <c r="V37" s="13">
        <v>-1</v>
      </c>
      <c r="W37" s="13">
        <f t="shared" ref="W37:W68" si="15">U37+V37</f>
        <v>0</v>
      </c>
      <c r="X37" s="39">
        <f t="shared" ref="X37:X68" si="16">E37+H37+K37+N37+Q37+T37+W37</f>
        <v>4</v>
      </c>
      <c r="Y37" s="40">
        <f t="shared" ref="Y37:Y68" si="17">X37/60*100</f>
        <v>6.666666666666667</v>
      </c>
    </row>
    <row r="38" spans="2:25">
      <c r="B38" s="44" t="s">
        <v>396</v>
      </c>
      <c r="C38" s="13">
        <v>3</v>
      </c>
      <c r="D38" s="13">
        <v>-6</v>
      </c>
      <c r="E38" s="13">
        <f t="shared" si="9"/>
        <v>-3</v>
      </c>
      <c r="F38" s="13">
        <v>4</v>
      </c>
      <c r="G38" s="13">
        <v>-5</v>
      </c>
      <c r="H38" s="13">
        <f t="shared" si="10"/>
        <v>-1</v>
      </c>
      <c r="I38" s="13">
        <v>7</v>
      </c>
      <c r="J38" s="13">
        <v>-1</v>
      </c>
      <c r="K38" s="13">
        <f t="shared" si="11"/>
        <v>6</v>
      </c>
      <c r="L38" s="13">
        <v>6</v>
      </c>
      <c r="M38" s="13">
        <v>-2</v>
      </c>
      <c r="N38" s="13">
        <f t="shared" si="12"/>
        <v>4</v>
      </c>
      <c r="O38" s="13">
        <v>4</v>
      </c>
      <c r="P38" s="13">
        <v>-4</v>
      </c>
      <c r="Q38" s="13">
        <f t="shared" si="13"/>
        <v>0</v>
      </c>
      <c r="R38" s="13">
        <v>5</v>
      </c>
      <c r="S38" s="13">
        <v>-4</v>
      </c>
      <c r="T38" s="13">
        <f t="shared" si="14"/>
        <v>1</v>
      </c>
      <c r="U38" s="13">
        <v>2</v>
      </c>
      <c r="V38" s="13">
        <v>-6</v>
      </c>
      <c r="W38" s="13">
        <f t="shared" si="15"/>
        <v>-4</v>
      </c>
      <c r="X38" s="39">
        <f t="shared" si="16"/>
        <v>3</v>
      </c>
      <c r="Y38" s="40">
        <f t="shared" si="17"/>
        <v>5</v>
      </c>
    </row>
    <row r="39" spans="2:25">
      <c r="B39" s="44" t="s">
        <v>405</v>
      </c>
      <c r="C39" s="13">
        <v>2</v>
      </c>
      <c r="D39" s="13">
        <v>-7</v>
      </c>
      <c r="E39" s="13">
        <f t="shared" si="9"/>
        <v>-5</v>
      </c>
      <c r="F39" s="13">
        <v>4</v>
      </c>
      <c r="G39" s="13">
        <v>-5</v>
      </c>
      <c r="H39" s="13">
        <f t="shared" si="10"/>
        <v>-1</v>
      </c>
      <c r="I39" s="13">
        <v>7</v>
      </c>
      <c r="J39" s="13">
        <v>-1</v>
      </c>
      <c r="K39" s="13">
        <f t="shared" si="11"/>
        <v>6</v>
      </c>
      <c r="L39" s="13">
        <v>6</v>
      </c>
      <c r="M39" s="13">
        <v>-2</v>
      </c>
      <c r="N39" s="13">
        <f t="shared" si="12"/>
        <v>4</v>
      </c>
      <c r="O39" s="13">
        <v>4</v>
      </c>
      <c r="P39" s="13">
        <v>-4</v>
      </c>
      <c r="Q39" s="13">
        <f t="shared" si="13"/>
        <v>0</v>
      </c>
      <c r="R39" s="13">
        <v>5</v>
      </c>
      <c r="S39" s="13">
        <v>-3</v>
      </c>
      <c r="T39" s="13">
        <f t="shared" si="14"/>
        <v>2</v>
      </c>
      <c r="U39" s="13">
        <v>3</v>
      </c>
      <c r="V39" s="13">
        <v>-6</v>
      </c>
      <c r="W39" s="13">
        <f t="shared" si="15"/>
        <v>-3</v>
      </c>
      <c r="X39" s="39">
        <f t="shared" si="16"/>
        <v>3</v>
      </c>
      <c r="Y39" s="40">
        <f t="shared" si="17"/>
        <v>5</v>
      </c>
    </row>
    <row r="40" spans="2:25">
      <c r="B40" s="44" t="s">
        <v>290</v>
      </c>
      <c r="C40" s="13">
        <v>2</v>
      </c>
      <c r="D40" s="13">
        <v>-7</v>
      </c>
      <c r="E40" s="13">
        <f t="shared" si="9"/>
        <v>-5</v>
      </c>
      <c r="F40" s="13">
        <v>4</v>
      </c>
      <c r="G40" s="13">
        <v>-5</v>
      </c>
      <c r="H40" s="13">
        <f t="shared" si="10"/>
        <v>-1</v>
      </c>
      <c r="I40" s="13">
        <v>7</v>
      </c>
      <c r="J40" s="13">
        <v>-1</v>
      </c>
      <c r="K40" s="13">
        <f t="shared" si="11"/>
        <v>6</v>
      </c>
      <c r="L40" s="13">
        <v>3</v>
      </c>
      <c r="M40" s="13">
        <v>-5</v>
      </c>
      <c r="N40" s="13">
        <f t="shared" si="12"/>
        <v>-2</v>
      </c>
      <c r="O40" s="13">
        <v>4</v>
      </c>
      <c r="P40" s="13">
        <v>-4</v>
      </c>
      <c r="Q40" s="13">
        <f t="shared" si="13"/>
        <v>0</v>
      </c>
      <c r="R40" s="13">
        <v>6</v>
      </c>
      <c r="S40" s="13">
        <v>-2</v>
      </c>
      <c r="T40" s="13">
        <f t="shared" si="14"/>
        <v>4</v>
      </c>
      <c r="U40" s="13">
        <v>5</v>
      </c>
      <c r="V40" s="13">
        <v>-4</v>
      </c>
      <c r="W40" s="13">
        <f t="shared" si="15"/>
        <v>1</v>
      </c>
      <c r="X40" s="39">
        <f t="shared" si="16"/>
        <v>3</v>
      </c>
      <c r="Y40" s="40">
        <f t="shared" si="17"/>
        <v>5</v>
      </c>
    </row>
    <row r="41" spans="2:25">
      <c r="B41" s="44" t="s">
        <v>435</v>
      </c>
      <c r="C41" s="13">
        <v>0</v>
      </c>
      <c r="D41" s="13">
        <v>-7</v>
      </c>
      <c r="E41" s="13">
        <f t="shared" si="9"/>
        <v>-7</v>
      </c>
      <c r="F41" s="13">
        <v>5</v>
      </c>
      <c r="G41" s="13">
        <v>-4</v>
      </c>
      <c r="H41" s="13">
        <f t="shared" si="10"/>
        <v>1</v>
      </c>
      <c r="I41" s="13">
        <v>7</v>
      </c>
      <c r="J41" s="13">
        <v>-1</v>
      </c>
      <c r="K41" s="13">
        <f t="shared" si="11"/>
        <v>6</v>
      </c>
      <c r="L41" s="13">
        <v>2</v>
      </c>
      <c r="M41" s="13">
        <v>-3</v>
      </c>
      <c r="N41" s="13">
        <f t="shared" si="12"/>
        <v>-1</v>
      </c>
      <c r="O41" s="13">
        <v>5</v>
      </c>
      <c r="P41" s="13">
        <v>-3</v>
      </c>
      <c r="Q41" s="13">
        <f t="shared" si="13"/>
        <v>2</v>
      </c>
      <c r="R41" s="13">
        <v>7</v>
      </c>
      <c r="S41" s="13">
        <v>-2</v>
      </c>
      <c r="T41" s="13">
        <f t="shared" si="14"/>
        <v>5</v>
      </c>
      <c r="U41" s="13">
        <v>2</v>
      </c>
      <c r="V41" s="13">
        <v>-5</v>
      </c>
      <c r="W41" s="13">
        <f t="shared" si="15"/>
        <v>-3</v>
      </c>
      <c r="X41" s="39">
        <f t="shared" si="16"/>
        <v>3</v>
      </c>
      <c r="Y41" s="40">
        <f t="shared" si="17"/>
        <v>5</v>
      </c>
    </row>
    <row r="42" spans="2:25">
      <c r="B42" s="44" t="s">
        <v>428</v>
      </c>
      <c r="C42" s="13">
        <v>2</v>
      </c>
      <c r="D42" s="13">
        <v>-7</v>
      </c>
      <c r="E42" s="13">
        <f t="shared" si="9"/>
        <v>-5</v>
      </c>
      <c r="F42" s="13">
        <v>4</v>
      </c>
      <c r="G42" s="13">
        <v>-5</v>
      </c>
      <c r="H42" s="13">
        <f t="shared" si="10"/>
        <v>-1</v>
      </c>
      <c r="I42" s="13">
        <v>6</v>
      </c>
      <c r="J42" s="13">
        <v>-1</v>
      </c>
      <c r="K42" s="13">
        <f t="shared" si="11"/>
        <v>5</v>
      </c>
      <c r="L42" s="13">
        <v>7</v>
      </c>
      <c r="M42" s="13">
        <v>-1</v>
      </c>
      <c r="N42" s="13">
        <f t="shared" si="12"/>
        <v>6</v>
      </c>
      <c r="O42" s="13">
        <v>4</v>
      </c>
      <c r="P42" s="13">
        <v>-4</v>
      </c>
      <c r="Q42" s="13">
        <f t="shared" si="13"/>
        <v>0</v>
      </c>
      <c r="R42" s="13">
        <v>6</v>
      </c>
      <c r="S42" s="13">
        <v>-3</v>
      </c>
      <c r="T42" s="13">
        <f t="shared" si="14"/>
        <v>3</v>
      </c>
      <c r="U42" s="13">
        <v>2</v>
      </c>
      <c r="V42" s="13">
        <v>-7</v>
      </c>
      <c r="W42" s="13">
        <f t="shared" si="15"/>
        <v>-5</v>
      </c>
      <c r="X42" s="39">
        <f t="shared" si="16"/>
        <v>3</v>
      </c>
      <c r="Y42" s="40">
        <f t="shared" si="17"/>
        <v>5</v>
      </c>
    </row>
    <row r="43" spans="2:25">
      <c r="B43" s="45" t="s">
        <v>434</v>
      </c>
      <c r="C43" s="13">
        <v>3</v>
      </c>
      <c r="D43" s="13">
        <v>-6</v>
      </c>
      <c r="E43" s="13">
        <f t="shared" si="9"/>
        <v>-3</v>
      </c>
      <c r="F43" s="13">
        <v>3</v>
      </c>
      <c r="G43" s="13">
        <v>-6</v>
      </c>
      <c r="H43" s="13">
        <f t="shared" si="10"/>
        <v>-3</v>
      </c>
      <c r="I43" s="13">
        <v>8</v>
      </c>
      <c r="J43" s="13">
        <v>0</v>
      </c>
      <c r="K43" s="13">
        <f t="shared" si="11"/>
        <v>8</v>
      </c>
      <c r="L43" s="13">
        <v>6</v>
      </c>
      <c r="M43" s="13">
        <v>-2</v>
      </c>
      <c r="N43" s="13">
        <f t="shared" si="12"/>
        <v>4</v>
      </c>
      <c r="O43" s="13">
        <v>5</v>
      </c>
      <c r="P43" s="13">
        <v>-3</v>
      </c>
      <c r="Q43" s="13">
        <f t="shared" si="13"/>
        <v>2</v>
      </c>
      <c r="R43" s="13">
        <v>4</v>
      </c>
      <c r="S43" s="13">
        <v>-4</v>
      </c>
      <c r="T43" s="13">
        <f t="shared" si="14"/>
        <v>0</v>
      </c>
      <c r="U43" s="13">
        <v>2</v>
      </c>
      <c r="V43" s="13">
        <v>-7</v>
      </c>
      <c r="W43" s="13">
        <f t="shared" si="15"/>
        <v>-5</v>
      </c>
      <c r="X43" s="39">
        <f t="shared" si="16"/>
        <v>3</v>
      </c>
      <c r="Y43" s="40">
        <f t="shared" si="17"/>
        <v>5</v>
      </c>
    </row>
    <row r="44" spans="2:25">
      <c r="B44" s="44" t="s">
        <v>424</v>
      </c>
      <c r="C44" s="13">
        <v>2</v>
      </c>
      <c r="D44" s="13">
        <v>-7</v>
      </c>
      <c r="E44" s="13">
        <f t="shared" si="9"/>
        <v>-5</v>
      </c>
      <c r="F44" s="13">
        <v>4</v>
      </c>
      <c r="G44" s="13">
        <v>-5</v>
      </c>
      <c r="H44" s="13">
        <f t="shared" si="10"/>
        <v>-1</v>
      </c>
      <c r="I44" s="13">
        <v>6</v>
      </c>
      <c r="J44" s="13">
        <v>0</v>
      </c>
      <c r="K44" s="13">
        <f t="shared" si="11"/>
        <v>6</v>
      </c>
      <c r="L44" s="13">
        <v>6</v>
      </c>
      <c r="M44" s="13">
        <v>-2</v>
      </c>
      <c r="N44" s="13">
        <f t="shared" si="12"/>
        <v>4</v>
      </c>
      <c r="O44" s="13">
        <v>5</v>
      </c>
      <c r="P44" s="13">
        <v>-3</v>
      </c>
      <c r="Q44" s="13">
        <f t="shared" si="13"/>
        <v>2</v>
      </c>
      <c r="R44" s="13">
        <v>4</v>
      </c>
      <c r="S44" s="13">
        <v>-4</v>
      </c>
      <c r="T44" s="13">
        <f t="shared" si="14"/>
        <v>0</v>
      </c>
      <c r="U44" s="13">
        <v>3</v>
      </c>
      <c r="V44" s="13">
        <v>-6</v>
      </c>
      <c r="W44" s="13">
        <f t="shared" si="15"/>
        <v>-3</v>
      </c>
      <c r="X44" s="39">
        <f t="shared" si="16"/>
        <v>3</v>
      </c>
      <c r="Y44" s="40">
        <f t="shared" si="17"/>
        <v>5</v>
      </c>
    </row>
    <row r="45" spans="2:25">
      <c r="B45" s="44" t="s">
        <v>303</v>
      </c>
      <c r="C45" s="13">
        <v>5</v>
      </c>
      <c r="D45" s="13">
        <v>-4</v>
      </c>
      <c r="E45" s="13">
        <f t="shared" si="9"/>
        <v>1</v>
      </c>
      <c r="F45" s="13">
        <v>4</v>
      </c>
      <c r="G45" s="13">
        <v>-4</v>
      </c>
      <c r="H45" s="13">
        <f t="shared" si="10"/>
        <v>0</v>
      </c>
      <c r="I45" s="13">
        <v>7</v>
      </c>
      <c r="J45" s="13">
        <v>-1</v>
      </c>
      <c r="K45" s="13">
        <f t="shared" si="11"/>
        <v>6</v>
      </c>
      <c r="L45" s="13">
        <v>5</v>
      </c>
      <c r="M45" s="13">
        <v>-3</v>
      </c>
      <c r="N45" s="13">
        <f t="shared" si="12"/>
        <v>2</v>
      </c>
      <c r="O45" s="13">
        <v>2</v>
      </c>
      <c r="P45" s="13">
        <v>-6</v>
      </c>
      <c r="Q45" s="13">
        <f t="shared" si="13"/>
        <v>-4</v>
      </c>
      <c r="R45" s="13">
        <v>6</v>
      </c>
      <c r="S45" s="13">
        <v>-3</v>
      </c>
      <c r="T45" s="13">
        <f t="shared" si="14"/>
        <v>3</v>
      </c>
      <c r="U45" s="13">
        <v>2</v>
      </c>
      <c r="V45" s="13">
        <v>-7</v>
      </c>
      <c r="W45" s="13">
        <f t="shared" si="15"/>
        <v>-5</v>
      </c>
      <c r="X45" s="39">
        <f t="shared" si="16"/>
        <v>3</v>
      </c>
      <c r="Y45" s="40">
        <f t="shared" si="17"/>
        <v>5</v>
      </c>
    </row>
    <row r="46" spans="2:25">
      <c r="B46" s="44" t="s">
        <v>304</v>
      </c>
      <c r="C46" s="13">
        <v>1</v>
      </c>
      <c r="D46" s="13">
        <v>-8</v>
      </c>
      <c r="E46" s="13">
        <f t="shared" si="9"/>
        <v>-7</v>
      </c>
      <c r="F46" s="13">
        <v>3</v>
      </c>
      <c r="G46" s="13">
        <v>-6</v>
      </c>
      <c r="H46" s="13">
        <f t="shared" si="10"/>
        <v>-3</v>
      </c>
      <c r="I46" s="13">
        <v>7</v>
      </c>
      <c r="J46" s="13">
        <v>-1</v>
      </c>
      <c r="K46" s="13">
        <f t="shared" si="11"/>
        <v>6</v>
      </c>
      <c r="L46" s="13">
        <v>6</v>
      </c>
      <c r="M46" s="13">
        <v>-1</v>
      </c>
      <c r="N46" s="13">
        <f t="shared" si="12"/>
        <v>5</v>
      </c>
      <c r="O46" s="13">
        <v>3</v>
      </c>
      <c r="P46" s="13">
        <v>-4</v>
      </c>
      <c r="Q46" s="13">
        <f t="shared" si="13"/>
        <v>-1</v>
      </c>
      <c r="R46" s="13">
        <v>6</v>
      </c>
      <c r="S46" s="13">
        <v>-3</v>
      </c>
      <c r="T46" s="13">
        <f t="shared" si="14"/>
        <v>3</v>
      </c>
      <c r="U46" s="13">
        <v>4</v>
      </c>
      <c r="V46" s="13">
        <v>-4</v>
      </c>
      <c r="W46" s="13">
        <f t="shared" si="15"/>
        <v>0</v>
      </c>
      <c r="X46" s="39">
        <f t="shared" si="16"/>
        <v>3</v>
      </c>
      <c r="Y46" s="40">
        <f t="shared" si="17"/>
        <v>5</v>
      </c>
    </row>
    <row r="47" spans="2:25">
      <c r="B47" s="45" t="s">
        <v>426</v>
      </c>
      <c r="C47" s="13">
        <v>2</v>
      </c>
      <c r="D47" s="13">
        <v>-7</v>
      </c>
      <c r="E47" s="13">
        <f t="shared" si="9"/>
        <v>-5</v>
      </c>
      <c r="F47" s="13">
        <v>4</v>
      </c>
      <c r="G47" s="13">
        <v>-5</v>
      </c>
      <c r="H47" s="13">
        <f t="shared" si="10"/>
        <v>-1</v>
      </c>
      <c r="I47" s="13">
        <v>8</v>
      </c>
      <c r="J47" s="13">
        <v>0</v>
      </c>
      <c r="K47" s="13">
        <f t="shared" si="11"/>
        <v>8</v>
      </c>
      <c r="L47" s="13">
        <v>5</v>
      </c>
      <c r="M47" s="13">
        <v>-3</v>
      </c>
      <c r="N47" s="13">
        <f t="shared" si="12"/>
        <v>2</v>
      </c>
      <c r="O47" s="13">
        <v>6</v>
      </c>
      <c r="P47" s="13">
        <v>-2</v>
      </c>
      <c r="Q47" s="13">
        <f t="shared" si="13"/>
        <v>4</v>
      </c>
      <c r="R47" s="13">
        <v>4</v>
      </c>
      <c r="S47" s="13">
        <v>-4</v>
      </c>
      <c r="T47" s="13">
        <f t="shared" si="14"/>
        <v>0</v>
      </c>
      <c r="U47" s="13">
        <v>2</v>
      </c>
      <c r="V47" s="13">
        <v>-7</v>
      </c>
      <c r="W47" s="13">
        <f t="shared" si="15"/>
        <v>-5</v>
      </c>
      <c r="X47" s="39">
        <f t="shared" si="16"/>
        <v>3</v>
      </c>
      <c r="Y47" s="40">
        <f t="shared" si="17"/>
        <v>5</v>
      </c>
    </row>
    <row r="48" spans="2:25">
      <c r="B48" s="44" t="s">
        <v>407</v>
      </c>
      <c r="C48" s="13">
        <v>5</v>
      </c>
      <c r="D48" s="13">
        <v>-4</v>
      </c>
      <c r="E48" s="13">
        <f t="shared" si="9"/>
        <v>1</v>
      </c>
      <c r="F48" s="13">
        <v>4</v>
      </c>
      <c r="G48" s="13">
        <v>-5</v>
      </c>
      <c r="H48" s="13">
        <f t="shared" si="10"/>
        <v>-1</v>
      </c>
      <c r="I48" s="13">
        <v>6</v>
      </c>
      <c r="J48" s="13">
        <v>-2</v>
      </c>
      <c r="K48" s="13">
        <f t="shared" si="11"/>
        <v>4</v>
      </c>
      <c r="L48" s="13">
        <v>5</v>
      </c>
      <c r="M48" s="13">
        <v>-3</v>
      </c>
      <c r="N48" s="13">
        <f t="shared" si="12"/>
        <v>2</v>
      </c>
      <c r="O48" s="13">
        <v>6</v>
      </c>
      <c r="P48" s="13">
        <v>-2</v>
      </c>
      <c r="Q48" s="13">
        <f t="shared" si="13"/>
        <v>4</v>
      </c>
      <c r="R48" s="13">
        <v>3</v>
      </c>
      <c r="S48" s="13">
        <v>-6</v>
      </c>
      <c r="T48" s="13">
        <f t="shared" si="14"/>
        <v>-3</v>
      </c>
      <c r="U48" s="13">
        <v>2</v>
      </c>
      <c r="V48" s="13">
        <v>-7</v>
      </c>
      <c r="W48" s="13">
        <f t="shared" si="15"/>
        <v>-5</v>
      </c>
      <c r="X48" s="39">
        <f t="shared" si="16"/>
        <v>2</v>
      </c>
      <c r="Y48" s="40">
        <f t="shared" si="17"/>
        <v>3.3333333333333335</v>
      </c>
    </row>
    <row r="49" spans="2:25">
      <c r="B49" s="44" t="s">
        <v>288</v>
      </c>
      <c r="C49" s="13">
        <v>5</v>
      </c>
      <c r="D49" s="13">
        <v>-4</v>
      </c>
      <c r="E49" s="13">
        <f t="shared" si="9"/>
        <v>1</v>
      </c>
      <c r="F49" s="13">
        <v>3</v>
      </c>
      <c r="G49" s="13">
        <v>-6</v>
      </c>
      <c r="H49" s="13">
        <f t="shared" si="10"/>
        <v>-3</v>
      </c>
      <c r="I49" s="13">
        <v>7</v>
      </c>
      <c r="J49" s="13">
        <v>-1</v>
      </c>
      <c r="K49" s="13">
        <f t="shared" si="11"/>
        <v>6</v>
      </c>
      <c r="L49" s="13">
        <v>4</v>
      </c>
      <c r="M49" s="13">
        <v>-4</v>
      </c>
      <c r="N49" s="13">
        <f t="shared" si="12"/>
        <v>0</v>
      </c>
      <c r="O49" s="13">
        <v>3</v>
      </c>
      <c r="P49" s="13">
        <v>-5</v>
      </c>
      <c r="Q49" s="13">
        <f t="shared" si="13"/>
        <v>-2</v>
      </c>
      <c r="R49" s="13">
        <v>5</v>
      </c>
      <c r="S49" s="13">
        <v>-4</v>
      </c>
      <c r="T49" s="13">
        <f t="shared" si="14"/>
        <v>1</v>
      </c>
      <c r="U49" s="13">
        <v>4</v>
      </c>
      <c r="V49" s="13">
        <v>-5</v>
      </c>
      <c r="W49" s="13">
        <f t="shared" si="15"/>
        <v>-1</v>
      </c>
      <c r="X49" s="39">
        <f t="shared" si="16"/>
        <v>2</v>
      </c>
      <c r="Y49" s="40">
        <f t="shared" si="17"/>
        <v>3.3333333333333335</v>
      </c>
    </row>
    <row r="50" spans="2:25">
      <c r="B50" s="44" t="s">
        <v>289</v>
      </c>
      <c r="C50" s="13">
        <v>5</v>
      </c>
      <c r="D50" s="13">
        <v>-4</v>
      </c>
      <c r="E50" s="13">
        <f t="shared" si="9"/>
        <v>1</v>
      </c>
      <c r="F50" s="13">
        <v>3</v>
      </c>
      <c r="G50" s="13">
        <v>-6</v>
      </c>
      <c r="H50" s="13">
        <f t="shared" si="10"/>
        <v>-3</v>
      </c>
      <c r="I50" s="13">
        <v>6</v>
      </c>
      <c r="J50" s="13">
        <v>-1</v>
      </c>
      <c r="K50" s="13">
        <f t="shared" si="11"/>
        <v>5</v>
      </c>
      <c r="L50" s="13">
        <v>4</v>
      </c>
      <c r="M50" s="13">
        <v>-4</v>
      </c>
      <c r="N50" s="13">
        <f t="shared" si="12"/>
        <v>0</v>
      </c>
      <c r="O50" s="13">
        <v>4</v>
      </c>
      <c r="P50" s="13">
        <v>-4</v>
      </c>
      <c r="Q50" s="13">
        <f t="shared" si="13"/>
        <v>0</v>
      </c>
      <c r="R50" s="13">
        <v>5</v>
      </c>
      <c r="S50" s="13">
        <v>-3</v>
      </c>
      <c r="T50" s="13">
        <f t="shared" si="14"/>
        <v>2</v>
      </c>
      <c r="U50" s="13">
        <v>3</v>
      </c>
      <c r="V50" s="13">
        <v>-6</v>
      </c>
      <c r="W50" s="13">
        <f t="shared" si="15"/>
        <v>-3</v>
      </c>
      <c r="X50" s="39">
        <f t="shared" si="16"/>
        <v>2</v>
      </c>
      <c r="Y50" s="40">
        <f t="shared" si="17"/>
        <v>3.3333333333333335</v>
      </c>
    </row>
    <row r="51" spans="2:25">
      <c r="B51" s="44" t="s">
        <v>390</v>
      </c>
      <c r="C51" s="13">
        <v>2</v>
      </c>
      <c r="D51" s="13">
        <v>-6</v>
      </c>
      <c r="E51" s="13">
        <f t="shared" si="9"/>
        <v>-4</v>
      </c>
      <c r="F51" s="13">
        <v>4</v>
      </c>
      <c r="G51" s="13">
        <v>-5</v>
      </c>
      <c r="H51" s="13">
        <f t="shared" si="10"/>
        <v>-1</v>
      </c>
      <c r="I51" s="13">
        <v>6</v>
      </c>
      <c r="J51" s="13">
        <v>0</v>
      </c>
      <c r="K51" s="13">
        <f t="shared" si="11"/>
        <v>6</v>
      </c>
      <c r="L51" s="13">
        <v>5</v>
      </c>
      <c r="M51" s="13">
        <v>-2</v>
      </c>
      <c r="N51" s="13">
        <f t="shared" si="12"/>
        <v>3</v>
      </c>
      <c r="O51" s="13">
        <v>4</v>
      </c>
      <c r="P51" s="13">
        <v>-4</v>
      </c>
      <c r="Q51" s="13">
        <f t="shared" si="13"/>
        <v>0</v>
      </c>
      <c r="R51" s="13">
        <v>5</v>
      </c>
      <c r="S51" s="13">
        <v>-3</v>
      </c>
      <c r="T51" s="13">
        <f t="shared" si="14"/>
        <v>2</v>
      </c>
      <c r="U51" s="13">
        <v>2</v>
      </c>
      <c r="V51" s="13">
        <v>-6</v>
      </c>
      <c r="W51" s="13">
        <f t="shared" si="15"/>
        <v>-4</v>
      </c>
      <c r="X51" s="39">
        <f t="shared" si="16"/>
        <v>2</v>
      </c>
      <c r="Y51" s="40">
        <f t="shared" si="17"/>
        <v>3.3333333333333335</v>
      </c>
    </row>
    <row r="52" spans="2:25">
      <c r="B52" s="44" t="s">
        <v>392</v>
      </c>
      <c r="C52" s="13">
        <v>4</v>
      </c>
      <c r="D52" s="13">
        <v>-5</v>
      </c>
      <c r="E52" s="13">
        <f t="shared" si="9"/>
        <v>-1</v>
      </c>
      <c r="F52" s="13">
        <v>2</v>
      </c>
      <c r="G52" s="13">
        <v>-6</v>
      </c>
      <c r="H52" s="13">
        <f t="shared" si="10"/>
        <v>-4</v>
      </c>
      <c r="I52" s="13">
        <v>6</v>
      </c>
      <c r="J52" s="13">
        <v>-1</v>
      </c>
      <c r="K52" s="13">
        <f t="shared" si="11"/>
        <v>5</v>
      </c>
      <c r="L52" s="13">
        <v>5</v>
      </c>
      <c r="M52" s="13">
        <v>-2</v>
      </c>
      <c r="N52" s="13">
        <f t="shared" si="12"/>
        <v>3</v>
      </c>
      <c r="O52" s="13">
        <v>4</v>
      </c>
      <c r="P52" s="13">
        <v>-4</v>
      </c>
      <c r="Q52" s="13">
        <f t="shared" si="13"/>
        <v>0</v>
      </c>
      <c r="R52" s="13">
        <v>6</v>
      </c>
      <c r="S52" s="13">
        <v>-2</v>
      </c>
      <c r="T52" s="13">
        <f t="shared" si="14"/>
        <v>4</v>
      </c>
      <c r="U52" s="13">
        <v>2</v>
      </c>
      <c r="V52" s="13">
        <v>-7</v>
      </c>
      <c r="W52" s="13">
        <f t="shared" si="15"/>
        <v>-5</v>
      </c>
      <c r="X52" s="39">
        <f t="shared" si="16"/>
        <v>2</v>
      </c>
      <c r="Y52" s="40">
        <f t="shared" si="17"/>
        <v>3.3333333333333335</v>
      </c>
    </row>
    <row r="53" spans="2:25">
      <c r="B53" s="44" t="s">
        <v>301</v>
      </c>
      <c r="C53" s="13">
        <v>3</v>
      </c>
      <c r="D53" s="13">
        <v>-6</v>
      </c>
      <c r="E53" s="13">
        <f t="shared" si="9"/>
        <v>-3</v>
      </c>
      <c r="F53" s="13">
        <v>4</v>
      </c>
      <c r="G53" s="13">
        <v>-5</v>
      </c>
      <c r="H53" s="13">
        <f t="shared" si="10"/>
        <v>-1</v>
      </c>
      <c r="I53" s="13">
        <v>5</v>
      </c>
      <c r="J53" s="13">
        <v>-3</v>
      </c>
      <c r="K53" s="13">
        <f t="shared" si="11"/>
        <v>2</v>
      </c>
      <c r="L53" s="13">
        <v>5</v>
      </c>
      <c r="M53" s="13">
        <v>-3</v>
      </c>
      <c r="N53" s="13">
        <f t="shared" si="12"/>
        <v>2</v>
      </c>
      <c r="O53" s="13">
        <v>3</v>
      </c>
      <c r="P53" s="13">
        <v>-5</v>
      </c>
      <c r="Q53" s="13">
        <f t="shared" si="13"/>
        <v>-2</v>
      </c>
      <c r="R53" s="13">
        <v>7</v>
      </c>
      <c r="S53" s="13">
        <v>-2</v>
      </c>
      <c r="T53" s="13">
        <f t="shared" si="14"/>
        <v>5</v>
      </c>
      <c r="U53" s="13">
        <v>4</v>
      </c>
      <c r="V53" s="13">
        <v>-5</v>
      </c>
      <c r="W53" s="13">
        <f t="shared" si="15"/>
        <v>-1</v>
      </c>
      <c r="X53" s="39">
        <f t="shared" si="16"/>
        <v>2</v>
      </c>
      <c r="Y53" s="40">
        <f t="shared" si="17"/>
        <v>3.3333333333333335</v>
      </c>
    </row>
    <row r="54" spans="2:25">
      <c r="B54" s="44" t="s">
        <v>422</v>
      </c>
      <c r="C54" s="13">
        <v>2</v>
      </c>
      <c r="D54" s="13">
        <v>-7</v>
      </c>
      <c r="E54" s="13">
        <f t="shared" si="9"/>
        <v>-5</v>
      </c>
      <c r="F54" s="13">
        <v>3</v>
      </c>
      <c r="G54" s="13">
        <v>-5</v>
      </c>
      <c r="H54" s="13">
        <f t="shared" si="10"/>
        <v>-2</v>
      </c>
      <c r="I54" s="13">
        <v>7</v>
      </c>
      <c r="J54" s="13">
        <v>-1</v>
      </c>
      <c r="K54" s="13">
        <f t="shared" si="11"/>
        <v>6</v>
      </c>
      <c r="L54" s="13">
        <v>6</v>
      </c>
      <c r="M54" s="13">
        <v>-2</v>
      </c>
      <c r="N54" s="13">
        <f t="shared" si="12"/>
        <v>4</v>
      </c>
      <c r="O54" s="13">
        <v>4</v>
      </c>
      <c r="P54" s="13">
        <v>-4</v>
      </c>
      <c r="Q54" s="13">
        <f t="shared" si="13"/>
        <v>0</v>
      </c>
      <c r="R54" s="13">
        <v>6</v>
      </c>
      <c r="S54" s="13">
        <v>-3</v>
      </c>
      <c r="T54" s="13">
        <f t="shared" si="14"/>
        <v>3</v>
      </c>
      <c r="U54" s="13">
        <v>2</v>
      </c>
      <c r="V54" s="13">
        <v>-6</v>
      </c>
      <c r="W54" s="13">
        <f t="shared" si="15"/>
        <v>-4</v>
      </c>
      <c r="X54" s="39">
        <f t="shared" si="16"/>
        <v>2</v>
      </c>
      <c r="Y54" s="40">
        <f t="shared" si="17"/>
        <v>3.3333333333333335</v>
      </c>
    </row>
    <row r="55" spans="2:25">
      <c r="B55" s="45" t="s">
        <v>385</v>
      </c>
      <c r="C55" s="13">
        <v>3</v>
      </c>
      <c r="D55" s="13">
        <v>-5</v>
      </c>
      <c r="E55" s="13">
        <f t="shared" si="9"/>
        <v>-2</v>
      </c>
      <c r="F55" s="13">
        <v>5</v>
      </c>
      <c r="G55" s="13">
        <v>-4</v>
      </c>
      <c r="H55" s="13">
        <f t="shared" si="10"/>
        <v>1</v>
      </c>
      <c r="I55" s="13">
        <v>8</v>
      </c>
      <c r="J55" s="13">
        <v>0</v>
      </c>
      <c r="K55" s="13">
        <f t="shared" si="11"/>
        <v>8</v>
      </c>
      <c r="L55" s="13">
        <v>6</v>
      </c>
      <c r="M55" s="13">
        <v>-2</v>
      </c>
      <c r="N55" s="13">
        <f t="shared" si="12"/>
        <v>4</v>
      </c>
      <c r="O55" s="13">
        <v>4</v>
      </c>
      <c r="P55" s="13">
        <v>-4</v>
      </c>
      <c r="Q55" s="13">
        <f t="shared" si="13"/>
        <v>0</v>
      </c>
      <c r="R55" s="13">
        <v>3</v>
      </c>
      <c r="S55" s="13">
        <v>-5</v>
      </c>
      <c r="T55" s="13">
        <f t="shared" si="14"/>
        <v>-2</v>
      </c>
      <c r="U55" s="13">
        <v>1</v>
      </c>
      <c r="V55" s="13">
        <v>-8</v>
      </c>
      <c r="W55" s="13">
        <f t="shared" si="15"/>
        <v>-7</v>
      </c>
      <c r="X55" s="39">
        <f t="shared" si="16"/>
        <v>2</v>
      </c>
      <c r="Y55" s="40">
        <f t="shared" si="17"/>
        <v>3.3333333333333335</v>
      </c>
    </row>
    <row r="56" spans="2:25">
      <c r="B56" s="44" t="s">
        <v>409</v>
      </c>
      <c r="C56" s="13">
        <v>2</v>
      </c>
      <c r="D56" s="13">
        <v>-7</v>
      </c>
      <c r="E56" s="13">
        <f t="shared" si="9"/>
        <v>-5</v>
      </c>
      <c r="F56" s="13">
        <v>3</v>
      </c>
      <c r="G56" s="13">
        <v>-6</v>
      </c>
      <c r="H56" s="13">
        <f t="shared" si="10"/>
        <v>-3</v>
      </c>
      <c r="I56" s="13">
        <v>5</v>
      </c>
      <c r="J56" s="13">
        <v>-3</v>
      </c>
      <c r="K56" s="13">
        <f t="shared" si="11"/>
        <v>2</v>
      </c>
      <c r="L56" s="13">
        <v>7</v>
      </c>
      <c r="M56" s="13">
        <v>-1</v>
      </c>
      <c r="N56" s="13">
        <f t="shared" si="12"/>
        <v>6</v>
      </c>
      <c r="O56" s="13">
        <v>4</v>
      </c>
      <c r="P56" s="13">
        <v>-4</v>
      </c>
      <c r="Q56" s="13">
        <f t="shared" si="13"/>
        <v>0</v>
      </c>
      <c r="R56" s="13">
        <v>7</v>
      </c>
      <c r="S56" s="13">
        <v>-2</v>
      </c>
      <c r="T56" s="13">
        <f t="shared" si="14"/>
        <v>5</v>
      </c>
      <c r="U56" s="13">
        <v>3</v>
      </c>
      <c r="V56" s="13">
        <v>-6</v>
      </c>
      <c r="W56" s="13">
        <f t="shared" si="15"/>
        <v>-3</v>
      </c>
      <c r="X56" s="39">
        <f t="shared" si="16"/>
        <v>2</v>
      </c>
      <c r="Y56" s="40">
        <f t="shared" si="17"/>
        <v>3.3333333333333335</v>
      </c>
    </row>
    <row r="57" spans="2:25">
      <c r="B57" s="44" t="s">
        <v>306</v>
      </c>
      <c r="C57" s="13">
        <v>3</v>
      </c>
      <c r="D57" s="13">
        <v>-6</v>
      </c>
      <c r="E57" s="13">
        <f t="shared" si="9"/>
        <v>-3</v>
      </c>
      <c r="F57" s="13">
        <v>3</v>
      </c>
      <c r="G57" s="13">
        <v>-6</v>
      </c>
      <c r="H57" s="13">
        <f t="shared" si="10"/>
        <v>-3</v>
      </c>
      <c r="I57" s="13">
        <v>5</v>
      </c>
      <c r="J57" s="13">
        <v>-3</v>
      </c>
      <c r="K57" s="13">
        <f t="shared" si="11"/>
        <v>2</v>
      </c>
      <c r="L57" s="13">
        <v>4</v>
      </c>
      <c r="M57" s="13">
        <v>-4</v>
      </c>
      <c r="N57" s="13">
        <f t="shared" si="12"/>
        <v>0</v>
      </c>
      <c r="O57" s="13">
        <v>4</v>
      </c>
      <c r="P57" s="13">
        <v>-4</v>
      </c>
      <c r="Q57" s="13">
        <f t="shared" si="13"/>
        <v>0</v>
      </c>
      <c r="R57" s="13">
        <v>7</v>
      </c>
      <c r="S57" s="13">
        <v>-2</v>
      </c>
      <c r="T57" s="13">
        <f t="shared" si="14"/>
        <v>5</v>
      </c>
      <c r="U57" s="13">
        <v>5</v>
      </c>
      <c r="V57" s="13">
        <v>-4</v>
      </c>
      <c r="W57" s="13">
        <f t="shared" si="15"/>
        <v>1</v>
      </c>
      <c r="X57" s="39">
        <f t="shared" si="16"/>
        <v>2</v>
      </c>
      <c r="Y57" s="40">
        <f t="shared" si="17"/>
        <v>3.3333333333333335</v>
      </c>
    </row>
    <row r="58" spans="2:25">
      <c r="B58" s="44" t="s">
        <v>450</v>
      </c>
      <c r="C58" s="13">
        <v>0</v>
      </c>
      <c r="D58" s="13">
        <v>-2</v>
      </c>
      <c r="E58" s="13">
        <f t="shared" si="9"/>
        <v>-2</v>
      </c>
      <c r="F58" s="13">
        <v>2</v>
      </c>
      <c r="G58" s="13">
        <v>0</v>
      </c>
      <c r="H58" s="13">
        <f t="shared" si="10"/>
        <v>2</v>
      </c>
      <c r="I58" s="13">
        <v>1</v>
      </c>
      <c r="J58" s="13">
        <v>-1</v>
      </c>
      <c r="K58" s="13">
        <f t="shared" si="11"/>
        <v>0</v>
      </c>
      <c r="L58" s="13">
        <v>1</v>
      </c>
      <c r="M58" s="13">
        <v>0</v>
      </c>
      <c r="N58" s="13">
        <f t="shared" si="12"/>
        <v>1</v>
      </c>
      <c r="O58" s="13">
        <v>0</v>
      </c>
      <c r="P58" s="13">
        <v>-1</v>
      </c>
      <c r="Q58" s="13">
        <f t="shared" si="13"/>
        <v>-1</v>
      </c>
      <c r="R58" s="13">
        <v>2</v>
      </c>
      <c r="S58" s="13">
        <v>0</v>
      </c>
      <c r="T58" s="13">
        <f t="shared" si="14"/>
        <v>2</v>
      </c>
      <c r="U58" s="13">
        <v>1</v>
      </c>
      <c r="V58" s="13">
        <v>-1</v>
      </c>
      <c r="W58" s="13">
        <f t="shared" si="15"/>
        <v>0</v>
      </c>
      <c r="X58" s="39">
        <f t="shared" si="16"/>
        <v>2</v>
      </c>
      <c r="Y58" s="40">
        <f t="shared" si="17"/>
        <v>3.3333333333333335</v>
      </c>
    </row>
    <row r="59" spans="2:25">
      <c r="B59" s="44" t="s">
        <v>423</v>
      </c>
      <c r="C59" s="13">
        <v>1</v>
      </c>
      <c r="D59" s="13">
        <v>-7</v>
      </c>
      <c r="E59" s="13">
        <f t="shared" si="9"/>
        <v>-6</v>
      </c>
      <c r="F59" s="13">
        <v>3</v>
      </c>
      <c r="G59" s="13">
        <v>-5</v>
      </c>
      <c r="H59" s="13">
        <f t="shared" si="10"/>
        <v>-2</v>
      </c>
      <c r="I59" s="13">
        <v>6</v>
      </c>
      <c r="J59" s="13">
        <v>-1</v>
      </c>
      <c r="K59" s="13">
        <f t="shared" si="11"/>
        <v>5</v>
      </c>
      <c r="L59" s="13">
        <v>7</v>
      </c>
      <c r="M59" s="13">
        <v>-1</v>
      </c>
      <c r="N59" s="13">
        <f t="shared" si="12"/>
        <v>6</v>
      </c>
      <c r="O59" s="13">
        <v>4</v>
      </c>
      <c r="P59" s="13">
        <v>-4</v>
      </c>
      <c r="Q59" s="13">
        <f t="shared" si="13"/>
        <v>0</v>
      </c>
      <c r="R59" s="13">
        <v>4</v>
      </c>
      <c r="S59" s="13">
        <v>-3</v>
      </c>
      <c r="T59" s="13">
        <f t="shared" si="14"/>
        <v>1</v>
      </c>
      <c r="U59" s="13">
        <v>2</v>
      </c>
      <c r="V59" s="13">
        <v>-5</v>
      </c>
      <c r="W59" s="13">
        <f t="shared" si="15"/>
        <v>-3</v>
      </c>
      <c r="X59" s="39">
        <f t="shared" si="16"/>
        <v>1</v>
      </c>
      <c r="Y59" s="40">
        <f t="shared" si="17"/>
        <v>1.6666666666666667</v>
      </c>
    </row>
    <row r="60" spans="2:25">
      <c r="B60" s="44" t="s">
        <v>427</v>
      </c>
      <c r="C60" s="13">
        <v>2</v>
      </c>
      <c r="D60" s="13">
        <v>-7</v>
      </c>
      <c r="E60" s="13">
        <f t="shared" si="9"/>
        <v>-5</v>
      </c>
      <c r="F60" s="13">
        <v>4</v>
      </c>
      <c r="G60" s="13">
        <v>-5</v>
      </c>
      <c r="H60" s="13">
        <f t="shared" si="10"/>
        <v>-1</v>
      </c>
      <c r="I60" s="13">
        <v>7</v>
      </c>
      <c r="J60" s="13">
        <v>-1</v>
      </c>
      <c r="K60" s="13">
        <f t="shared" si="11"/>
        <v>6</v>
      </c>
      <c r="L60" s="13">
        <v>5</v>
      </c>
      <c r="M60" s="13">
        <v>-2</v>
      </c>
      <c r="N60" s="13">
        <f t="shared" si="12"/>
        <v>3</v>
      </c>
      <c r="O60" s="13">
        <v>4</v>
      </c>
      <c r="P60" s="13">
        <v>-4</v>
      </c>
      <c r="Q60" s="13">
        <f t="shared" si="13"/>
        <v>0</v>
      </c>
      <c r="R60" s="13">
        <v>5</v>
      </c>
      <c r="S60" s="13">
        <v>-4</v>
      </c>
      <c r="T60" s="13">
        <f t="shared" si="14"/>
        <v>1</v>
      </c>
      <c r="U60" s="13">
        <v>3</v>
      </c>
      <c r="V60" s="13">
        <v>-6</v>
      </c>
      <c r="W60" s="13">
        <f t="shared" si="15"/>
        <v>-3</v>
      </c>
      <c r="X60" s="39">
        <f t="shared" si="16"/>
        <v>1</v>
      </c>
      <c r="Y60" s="40">
        <f t="shared" si="17"/>
        <v>1.6666666666666667</v>
      </c>
    </row>
    <row r="61" spans="2:25">
      <c r="B61" s="44" t="s">
        <v>401</v>
      </c>
      <c r="C61" s="13">
        <v>3</v>
      </c>
      <c r="D61" s="13">
        <v>-5</v>
      </c>
      <c r="E61" s="13">
        <f t="shared" si="9"/>
        <v>-2</v>
      </c>
      <c r="F61" s="13">
        <v>4</v>
      </c>
      <c r="G61" s="13">
        <v>-5</v>
      </c>
      <c r="H61" s="13">
        <f t="shared" si="10"/>
        <v>-1</v>
      </c>
      <c r="I61" s="13">
        <v>6</v>
      </c>
      <c r="J61" s="13">
        <v>-1</v>
      </c>
      <c r="K61" s="13">
        <f t="shared" si="11"/>
        <v>5</v>
      </c>
      <c r="L61" s="13">
        <v>4</v>
      </c>
      <c r="M61" s="13">
        <v>-4</v>
      </c>
      <c r="N61" s="13">
        <f t="shared" si="12"/>
        <v>0</v>
      </c>
      <c r="O61" s="13">
        <v>5</v>
      </c>
      <c r="P61" s="13">
        <v>-3</v>
      </c>
      <c r="Q61" s="13">
        <f t="shared" si="13"/>
        <v>2</v>
      </c>
      <c r="R61" s="13">
        <v>5</v>
      </c>
      <c r="S61" s="13">
        <v>-3</v>
      </c>
      <c r="T61" s="13">
        <f t="shared" si="14"/>
        <v>2</v>
      </c>
      <c r="U61" s="13">
        <v>2</v>
      </c>
      <c r="V61" s="13">
        <v>-7</v>
      </c>
      <c r="W61" s="13">
        <f t="shared" si="15"/>
        <v>-5</v>
      </c>
      <c r="X61" s="39">
        <f t="shared" si="16"/>
        <v>1</v>
      </c>
      <c r="Y61" s="40">
        <f t="shared" si="17"/>
        <v>1.6666666666666667</v>
      </c>
    </row>
    <row r="62" spans="2:25">
      <c r="B62" s="44" t="s">
        <v>387</v>
      </c>
      <c r="C62" s="13">
        <v>4</v>
      </c>
      <c r="D62" s="13">
        <v>-5</v>
      </c>
      <c r="E62" s="13">
        <f t="shared" si="9"/>
        <v>-1</v>
      </c>
      <c r="F62" s="13">
        <v>4</v>
      </c>
      <c r="G62" s="13">
        <v>-5</v>
      </c>
      <c r="H62" s="13">
        <f t="shared" si="10"/>
        <v>-1</v>
      </c>
      <c r="I62" s="13">
        <v>7</v>
      </c>
      <c r="J62" s="13">
        <v>-1</v>
      </c>
      <c r="K62" s="13">
        <f t="shared" si="11"/>
        <v>6</v>
      </c>
      <c r="L62" s="13">
        <v>5</v>
      </c>
      <c r="M62" s="13">
        <v>-2</v>
      </c>
      <c r="N62" s="13">
        <f t="shared" si="12"/>
        <v>3</v>
      </c>
      <c r="O62" s="13">
        <v>5</v>
      </c>
      <c r="P62" s="13">
        <v>-3</v>
      </c>
      <c r="Q62" s="13">
        <f t="shared" si="13"/>
        <v>2</v>
      </c>
      <c r="R62" s="13">
        <v>5</v>
      </c>
      <c r="S62" s="13">
        <v>-4</v>
      </c>
      <c r="T62" s="13">
        <f t="shared" si="14"/>
        <v>1</v>
      </c>
      <c r="U62" s="13">
        <v>0</v>
      </c>
      <c r="V62" s="13">
        <v>-9</v>
      </c>
      <c r="W62" s="13">
        <f t="shared" si="15"/>
        <v>-9</v>
      </c>
      <c r="X62" s="39">
        <f t="shared" si="16"/>
        <v>1</v>
      </c>
      <c r="Y62" s="40">
        <f t="shared" si="17"/>
        <v>1.6666666666666667</v>
      </c>
    </row>
    <row r="63" spans="2:25">
      <c r="B63" s="44" t="s">
        <v>398</v>
      </c>
      <c r="C63" s="13">
        <v>1</v>
      </c>
      <c r="D63" s="13">
        <v>-7</v>
      </c>
      <c r="E63" s="13">
        <f t="shared" si="9"/>
        <v>-6</v>
      </c>
      <c r="F63" s="13">
        <v>4</v>
      </c>
      <c r="G63" s="13">
        <v>-5</v>
      </c>
      <c r="H63" s="13">
        <f t="shared" si="10"/>
        <v>-1</v>
      </c>
      <c r="I63" s="13">
        <v>5</v>
      </c>
      <c r="J63" s="13">
        <v>-3</v>
      </c>
      <c r="K63" s="13">
        <f t="shared" si="11"/>
        <v>2</v>
      </c>
      <c r="L63" s="13">
        <v>6</v>
      </c>
      <c r="M63" s="13">
        <v>-2</v>
      </c>
      <c r="N63" s="13">
        <f t="shared" si="12"/>
        <v>4</v>
      </c>
      <c r="O63" s="13">
        <v>4</v>
      </c>
      <c r="P63" s="13">
        <v>-4</v>
      </c>
      <c r="Q63" s="13">
        <f t="shared" si="13"/>
        <v>0</v>
      </c>
      <c r="R63" s="13">
        <v>7</v>
      </c>
      <c r="S63" s="13">
        <v>-2</v>
      </c>
      <c r="T63" s="13">
        <f t="shared" si="14"/>
        <v>5</v>
      </c>
      <c r="U63" s="13">
        <v>3</v>
      </c>
      <c r="V63" s="13">
        <v>-6</v>
      </c>
      <c r="W63" s="13">
        <f t="shared" si="15"/>
        <v>-3</v>
      </c>
      <c r="X63" s="39">
        <f t="shared" si="16"/>
        <v>1</v>
      </c>
      <c r="Y63" s="40">
        <f t="shared" si="17"/>
        <v>1.6666666666666667</v>
      </c>
    </row>
    <row r="64" spans="2:25">
      <c r="B64" s="44" t="s">
        <v>305</v>
      </c>
      <c r="C64" s="13">
        <v>3</v>
      </c>
      <c r="D64" s="13">
        <v>-6</v>
      </c>
      <c r="E64" s="13">
        <f t="shared" si="9"/>
        <v>-3</v>
      </c>
      <c r="F64" s="13">
        <v>4</v>
      </c>
      <c r="G64" s="13">
        <v>-5</v>
      </c>
      <c r="H64" s="13">
        <f t="shared" si="10"/>
        <v>-1</v>
      </c>
      <c r="I64" s="13">
        <v>6</v>
      </c>
      <c r="J64" s="13">
        <v>-1</v>
      </c>
      <c r="K64" s="13">
        <f t="shared" si="11"/>
        <v>5</v>
      </c>
      <c r="L64" s="13">
        <v>5</v>
      </c>
      <c r="M64" s="13">
        <v>-2</v>
      </c>
      <c r="N64" s="13">
        <f t="shared" si="12"/>
        <v>3</v>
      </c>
      <c r="O64" s="13">
        <v>3</v>
      </c>
      <c r="P64" s="13">
        <v>-5</v>
      </c>
      <c r="Q64" s="13">
        <f t="shared" si="13"/>
        <v>-2</v>
      </c>
      <c r="R64" s="13">
        <v>4</v>
      </c>
      <c r="S64" s="13">
        <v>-4</v>
      </c>
      <c r="T64" s="13">
        <f t="shared" si="14"/>
        <v>0</v>
      </c>
      <c r="U64" s="13">
        <v>4</v>
      </c>
      <c r="V64" s="13">
        <v>-5</v>
      </c>
      <c r="W64" s="13">
        <f t="shared" si="15"/>
        <v>-1</v>
      </c>
      <c r="X64" s="39">
        <f t="shared" si="16"/>
        <v>1</v>
      </c>
      <c r="Y64" s="40">
        <f t="shared" si="17"/>
        <v>1.6666666666666667</v>
      </c>
    </row>
    <row r="65" spans="2:25">
      <c r="B65" s="44" t="s">
        <v>414</v>
      </c>
      <c r="C65" s="13">
        <v>4</v>
      </c>
      <c r="D65" s="13">
        <v>-5</v>
      </c>
      <c r="E65" s="13">
        <f t="shared" si="9"/>
        <v>-1</v>
      </c>
      <c r="F65" s="13">
        <v>2</v>
      </c>
      <c r="G65" s="13">
        <v>-7</v>
      </c>
      <c r="H65" s="13">
        <f t="shared" si="10"/>
        <v>-5</v>
      </c>
      <c r="I65" s="13">
        <v>7</v>
      </c>
      <c r="J65" s="13">
        <v>-1</v>
      </c>
      <c r="K65" s="13">
        <f t="shared" si="11"/>
        <v>6</v>
      </c>
      <c r="L65" s="13">
        <v>5</v>
      </c>
      <c r="M65" s="13">
        <v>-3</v>
      </c>
      <c r="N65" s="13">
        <f t="shared" si="12"/>
        <v>2</v>
      </c>
      <c r="O65" s="13">
        <v>5</v>
      </c>
      <c r="P65" s="13">
        <v>-3</v>
      </c>
      <c r="Q65" s="13">
        <f t="shared" si="13"/>
        <v>2</v>
      </c>
      <c r="R65" s="13">
        <v>5</v>
      </c>
      <c r="S65" s="13">
        <v>-4</v>
      </c>
      <c r="T65" s="13">
        <f t="shared" si="14"/>
        <v>1</v>
      </c>
      <c r="U65" s="13">
        <v>2</v>
      </c>
      <c r="V65" s="13">
        <v>-6</v>
      </c>
      <c r="W65" s="13">
        <f t="shared" si="15"/>
        <v>-4</v>
      </c>
      <c r="X65" s="39">
        <f t="shared" si="16"/>
        <v>1</v>
      </c>
      <c r="Y65" s="40">
        <f t="shared" si="17"/>
        <v>1.6666666666666667</v>
      </c>
    </row>
    <row r="66" spans="2:25">
      <c r="B66" s="44" t="s">
        <v>406</v>
      </c>
      <c r="C66" s="13">
        <v>3</v>
      </c>
      <c r="D66" s="13">
        <v>-6</v>
      </c>
      <c r="E66" s="13">
        <f t="shared" si="9"/>
        <v>-3</v>
      </c>
      <c r="F66" s="13">
        <v>4</v>
      </c>
      <c r="G66" s="13">
        <v>-5</v>
      </c>
      <c r="H66" s="13">
        <f t="shared" si="10"/>
        <v>-1</v>
      </c>
      <c r="I66" s="13">
        <v>6</v>
      </c>
      <c r="J66" s="13">
        <v>-1</v>
      </c>
      <c r="K66" s="13">
        <f t="shared" si="11"/>
        <v>5</v>
      </c>
      <c r="L66" s="13">
        <v>6</v>
      </c>
      <c r="M66" s="13">
        <v>-2</v>
      </c>
      <c r="N66" s="13">
        <f t="shared" si="12"/>
        <v>4</v>
      </c>
      <c r="O66" s="13">
        <v>4</v>
      </c>
      <c r="P66" s="13">
        <v>-4</v>
      </c>
      <c r="Q66" s="13">
        <f t="shared" si="13"/>
        <v>0</v>
      </c>
      <c r="R66" s="13">
        <v>4</v>
      </c>
      <c r="S66" s="13">
        <v>-4</v>
      </c>
      <c r="T66" s="13">
        <f t="shared" si="14"/>
        <v>0</v>
      </c>
      <c r="U66" s="13">
        <v>2</v>
      </c>
      <c r="V66" s="13">
        <v>-6</v>
      </c>
      <c r="W66" s="13">
        <f t="shared" si="15"/>
        <v>-4</v>
      </c>
      <c r="X66" s="39">
        <f t="shared" si="16"/>
        <v>1</v>
      </c>
      <c r="Y66" s="40">
        <f t="shared" si="17"/>
        <v>1.6666666666666667</v>
      </c>
    </row>
    <row r="67" spans="2:25">
      <c r="B67" s="44" t="s">
        <v>421</v>
      </c>
      <c r="C67" s="13">
        <v>2</v>
      </c>
      <c r="D67" s="13">
        <v>-6</v>
      </c>
      <c r="E67" s="13">
        <f t="shared" si="9"/>
        <v>-4</v>
      </c>
      <c r="F67" s="13">
        <v>4</v>
      </c>
      <c r="G67" s="13">
        <v>-5</v>
      </c>
      <c r="H67" s="13">
        <f t="shared" si="10"/>
        <v>-1</v>
      </c>
      <c r="I67" s="13">
        <v>7</v>
      </c>
      <c r="J67" s="13">
        <v>-1</v>
      </c>
      <c r="K67" s="13">
        <f t="shared" si="11"/>
        <v>6</v>
      </c>
      <c r="L67" s="13">
        <v>5</v>
      </c>
      <c r="M67" s="13">
        <v>-3</v>
      </c>
      <c r="N67" s="13">
        <f t="shared" si="12"/>
        <v>2</v>
      </c>
      <c r="O67" s="13">
        <v>4</v>
      </c>
      <c r="P67" s="13">
        <v>-4</v>
      </c>
      <c r="Q67" s="13">
        <f t="shared" si="13"/>
        <v>0</v>
      </c>
      <c r="R67" s="13">
        <v>6</v>
      </c>
      <c r="S67" s="13">
        <v>-3</v>
      </c>
      <c r="T67" s="13">
        <f t="shared" si="14"/>
        <v>3</v>
      </c>
      <c r="U67" s="13">
        <v>2</v>
      </c>
      <c r="V67" s="13">
        <v>-7</v>
      </c>
      <c r="W67" s="13">
        <f t="shared" si="15"/>
        <v>-5</v>
      </c>
      <c r="X67" s="39">
        <f t="shared" si="16"/>
        <v>1</v>
      </c>
      <c r="Y67" s="40">
        <f t="shared" si="17"/>
        <v>1.6666666666666667</v>
      </c>
    </row>
    <row r="68" spans="2:25">
      <c r="B68" s="44" t="s">
        <v>292</v>
      </c>
      <c r="C68" s="13">
        <v>1</v>
      </c>
      <c r="D68" s="13">
        <v>-8</v>
      </c>
      <c r="E68" s="13">
        <f t="shared" si="9"/>
        <v>-7</v>
      </c>
      <c r="F68" s="13">
        <v>3</v>
      </c>
      <c r="G68" s="13">
        <v>-6</v>
      </c>
      <c r="H68" s="13">
        <f t="shared" si="10"/>
        <v>-3</v>
      </c>
      <c r="I68" s="13">
        <v>7</v>
      </c>
      <c r="J68" s="13">
        <v>-1</v>
      </c>
      <c r="K68" s="13">
        <f t="shared" si="11"/>
        <v>6</v>
      </c>
      <c r="L68" s="13">
        <v>6</v>
      </c>
      <c r="M68" s="13">
        <v>-2</v>
      </c>
      <c r="N68" s="13">
        <f t="shared" si="12"/>
        <v>4</v>
      </c>
      <c r="O68" s="13">
        <v>4</v>
      </c>
      <c r="P68" s="13">
        <v>-4</v>
      </c>
      <c r="Q68" s="13">
        <f t="shared" si="13"/>
        <v>0</v>
      </c>
      <c r="R68" s="13">
        <v>6</v>
      </c>
      <c r="S68" s="13">
        <v>-3</v>
      </c>
      <c r="T68" s="13">
        <f t="shared" si="14"/>
        <v>3</v>
      </c>
      <c r="U68" s="13">
        <v>3</v>
      </c>
      <c r="V68" s="13">
        <v>-6</v>
      </c>
      <c r="W68" s="13">
        <f t="shared" si="15"/>
        <v>-3</v>
      </c>
      <c r="X68" s="39">
        <f t="shared" si="16"/>
        <v>0</v>
      </c>
      <c r="Y68" s="40">
        <f t="shared" si="17"/>
        <v>0</v>
      </c>
    </row>
    <row r="69" spans="2:25">
      <c r="B69" s="44" t="s">
        <v>420</v>
      </c>
      <c r="C69" s="13">
        <v>1</v>
      </c>
      <c r="D69" s="13">
        <v>-6</v>
      </c>
      <c r="E69" s="13">
        <f t="shared" ref="E69:E100" si="18">C69+D69</f>
        <v>-5</v>
      </c>
      <c r="F69" s="13">
        <v>2</v>
      </c>
      <c r="G69" s="13">
        <v>-6</v>
      </c>
      <c r="H69" s="13">
        <f t="shared" ref="H69:H100" si="19">F69+G69</f>
        <v>-4</v>
      </c>
      <c r="I69" s="13">
        <v>7</v>
      </c>
      <c r="J69" s="13">
        <v>-1</v>
      </c>
      <c r="K69" s="13">
        <f t="shared" ref="K69:K100" si="20">I69+J69</f>
        <v>6</v>
      </c>
      <c r="L69" s="13">
        <v>4</v>
      </c>
      <c r="M69" s="13">
        <v>-2</v>
      </c>
      <c r="N69" s="13">
        <f t="shared" ref="N69:N100" si="21">L69+M69</f>
        <v>2</v>
      </c>
      <c r="O69" s="13">
        <v>4</v>
      </c>
      <c r="P69" s="13">
        <v>-3</v>
      </c>
      <c r="Q69" s="13">
        <f t="shared" ref="Q69:Q100" si="22">O69+P69</f>
        <v>1</v>
      </c>
      <c r="R69" s="13">
        <v>4</v>
      </c>
      <c r="S69" s="13">
        <v>-1</v>
      </c>
      <c r="T69" s="13">
        <f t="shared" ref="T69:T100" si="23">R69+S69</f>
        <v>3</v>
      </c>
      <c r="U69" s="13">
        <v>3</v>
      </c>
      <c r="V69" s="13">
        <v>-6</v>
      </c>
      <c r="W69" s="13">
        <f t="shared" ref="W69:W100" si="24">U69+V69</f>
        <v>-3</v>
      </c>
      <c r="X69" s="39">
        <f t="shared" ref="X69:X100" si="25">E69+H69+K69+N69+Q69+T69+W69</f>
        <v>0</v>
      </c>
      <c r="Y69" s="40">
        <f t="shared" ref="Y69:Y100" si="26">X69/60*100</f>
        <v>0</v>
      </c>
    </row>
    <row r="70" spans="2:25">
      <c r="B70" s="44" t="s">
        <v>430</v>
      </c>
      <c r="C70" s="13">
        <v>0</v>
      </c>
      <c r="D70" s="13">
        <v>-9</v>
      </c>
      <c r="E70" s="13">
        <f t="shared" si="18"/>
        <v>-9</v>
      </c>
      <c r="F70" s="13">
        <v>3</v>
      </c>
      <c r="G70" s="13">
        <v>-6</v>
      </c>
      <c r="H70" s="13">
        <f t="shared" si="19"/>
        <v>-3</v>
      </c>
      <c r="I70" s="13">
        <v>6</v>
      </c>
      <c r="J70" s="13">
        <v>-2</v>
      </c>
      <c r="K70" s="13">
        <f t="shared" si="20"/>
        <v>4</v>
      </c>
      <c r="L70" s="13">
        <v>6</v>
      </c>
      <c r="M70" s="13">
        <v>-2</v>
      </c>
      <c r="N70" s="13">
        <f t="shared" si="21"/>
        <v>4</v>
      </c>
      <c r="O70" s="13">
        <v>5</v>
      </c>
      <c r="P70" s="13">
        <v>-3</v>
      </c>
      <c r="Q70" s="13">
        <f t="shared" si="22"/>
        <v>2</v>
      </c>
      <c r="R70" s="13">
        <v>5</v>
      </c>
      <c r="S70" s="13">
        <v>-4</v>
      </c>
      <c r="T70" s="13">
        <f t="shared" si="23"/>
        <v>1</v>
      </c>
      <c r="U70" s="13">
        <v>5</v>
      </c>
      <c r="V70" s="13">
        <v>-4</v>
      </c>
      <c r="W70" s="13">
        <f t="shared" si="24"/>
        <v>1</v>
      </c>
      <c r="X70" s="39">
        <f t="shared" si="25"/>
        <v>0</v>
      </c>
      <c r="Y70" s="40">
        <f t="shared" si="26"/>
        <v>0</v>
      </c>
    </row>
    <row r="71" spans="2:25">
      <c r="B71" s="44" t="s">
        <v>432</v>
      </c>
      <c r="C71" s="13">
        <v>3</v>
      </c>
      <c r="D71" s="13">
        <v>-6</v>
      </c>
      <c r="E71" s="13">
        <f t="shared" si="18"/>
        <v>-3</v>
      </c>
      <c r="F71" s="13">
        <v>3</v>
      </c>
      <c r="G71" s="13">
        <v>-5</v>
      </c>
      <c r="H71" s="13">
        <f t="shared" si="19"/>
        <v>-2</v>
      </c>
      <c r="I71" s="13">
        <v>6</v>
      </c>
      <c r="J71" s="13">
        <v>-2</v>
      </c>
      <c r="K71" s="13">
        <f t="shared" si="20"/>
        <v>4</v>
      </c>
      <c r="L71" s="13">
        <v>5</v>
      </c>
      <c r="M71" s="13">
        <v>-3</v>
      </c>
      <c r="N71" s="13">
        <f t="shared" si="21"/>
        <v>2</v>
      </c>
      <c r="O71" s="13">
        <v>4</v>
      </c>
      <c r="P71" s="13">
        <v>-4</v>
      </c>
      <c r="Q71" s="13">
        <f t="shared" si="22"/>
        <v>0</v>
      </c>
      <c r="R71" s="13">
        <v>4</v>
      </c>
      <c r="S71" s="13">
        <v>-5</v>
      </c>
      <c r="T71" s="13">
        <f t="shared" si="23"/>
        <v>-1</v>
      </c>
      <c r="U71" s="13">
        <v>4</v>
      </c>
      <c r="V71" s="13">
        <v>-4</v>
      </c>
      <c r="W71" s="13">
        <f t="shared" si="24"/>
        <v>0</v>
      </c>
      <c r="X71" s="39">
        <f t="shared" si="25"/>
        <v>0</v>
      </c>
      <c r="Y71" s="40">
        <f t="shared" si="26"/>
        <v>0</v>
      </c>
    </row>
    <row r="72" spans="2:25">
      <c r="B72" s="44" t="s">
        <v>300</v>
      </c>
      <c r="C72" s="13">
        <v>3</v>
      </c>
      <c r="D72" s="13">
        <v>-6</v>
      </c>
      <c r="E72" s="13">
        <f t="shared" si="18"/>
        <v>-3</v>
      </c>
      <c r="F72" s="13">
        <v>2</v>
      </c>
      <c r="G72" s="13">
        <v>-6</v>
      </c>
      <c r="H72" s="13">
        <f t="shared" si="19"/>
        <v>-4</v>
      </c>
      <c r="I72" s="13">
        <v>7</v>
      </c>
      <c r="J72" s="13">
        <v>-1</v>
      </c>
      <c r="K72" s="13">
        <f t="shared" si="20"/>
        <v>6</v>
      </c>
      <c r="L72" s="13">
        <v>6</v>
      </c>
      <c r="M72" s="13">
        <v>-2</v>
      </c>
      <c r="N72" s="13">
        <f t="shared" si="21"/>
        <v>4</v>
      </c>
      <c r="O72" s="13">
        <v>3</v>
      </c>
      <c r="P72" s="13">
        <v>-4</v>
      </c>
      <c r="Q72" s="13">
        <f t="shared" si="22"/>
        <v>-1</v>
      </c>
      <c r="R72" s="13">
        <v>4</v>
      </c>
      <c r="S72" s="13">
        <v>-3</v>
      </c>
      <c r="T72" s="13">
        <f t="shared" si="23"/>
        <v>1</v>
      </c>
      <c r="U72" s="13">
        <v>2</v>
      </c>
      <c r="V72" s="13">
        <v>-5</v>
      </c>
      <c r="W72" s="13">
        <f t="shared" si="24"/>
        <v>-3</v>
      </c>
      <c r="X72" s="39">
        <f t="shared" si="25"/>
        <v>0</v>
      </c>
      <c r="Y72" s="40">
        <f t="shared" si="26"/>
        <v>0</v>
      </c>
    </row>
    <row r="73" spans="2:25">
      <c r="B73" s="44" t="s">
        <v>441</v>
      </c>
      <c r="C73" s="13">
        <v>1</v>
      </c>
      <c r="D73" s="13">
        <v>-8</v>
      </c>
      <c r="E73" s="13">
        <f t="shared" si="18"/>
        <v>-7</v>
      </c>
      <c r="F73" s="13">
        <v>4</v>
      </c>
      <c r="G73" s="13">
        <v>-5</v>
      </c>
      <c r="H73" s="13">
        <f t="shared" si="19"/>
        <v>-1</v>
      </c>
      <c r="I73" s="13">
        <v>7</v>
      </c>
      <c r="J73" s="13">
        <v>-1</v>
      </c>
      <c r="K73" s="13">
        <f t="shared" si="20"/>
        <v>6</v>
      </c>
      <c r="L73" s="13">
        <v>6</v>
      </c>
      <c r="M73" s="13">
        <v>-2</v>
      </c>
      <c r="N73" s="13">
        <f t="shared" si="21"/>
        <v>4</v>
      </c>
      <c r="O73" s="13">
        <v>4</v>
      </c>
      <c r="P73" s="13">
        <v>-4</v>
      </c>
      <c r="Q73" s="13">
        <f t="shared" si="22"/>
        <v>0</v>
      </c>
      <c r="R73" s="13">
        <v>6</v>
      </c>
      <c r="S73" s="13">
        <v>-3</v>
      </c>
      <c r="T73" s="13">
        <f t="shared" si="23"/>
        <v>3</v>
      </c>
      <c r="U73" s="13">
        <v>2</v>
      </c>
      <c r="V73" s="13">
        <v>-7</v>
      </c>
      <c r="W73" s="13">
        <f t="shared" si="24"/>
        <v>-5</v>
      </c>
      <c r="X73" s="39">
        <f t="shared" si="25"/>
        <v>0</v>
      </c>
      <c r="Y73" s="40">
        <f t="shared" si="26"/>
        <v>0</v>
      </c>
    </row>
    <row r="74" spans="2:25">
      <c r="B74" s="44" t="s">
        <v>388</v>
      </c>
      <c r="C74" s="13">
        <v>2</v>
      </c>
      <c r="D74" s="13">
        <v>-6</v>
      </c>
      <c r="E74" s="13">
        <f t="shared" si="18"/>
        <v>-4</v>
      </c>
      <c r="F74" s="13">
        <v>3</v>
      </c>
      <c r="G74" s="13">
        <v>-6</v>
      </c>
      <c r="H74" s="13">
        <f t="shared" si="19"/>
        <v>-3</v>
      </c>
      <c r="I74" s="13">
        <v>6</v>
      </c>
      <c r="J74" s="13">
        <v>-2</v>
      </c>
      <c r="K74" s="13">
        <f t="shared" si="20"/>
        <v>4</v>
      </c>
      <c r="L74" s="13">
        <v>6</v>
      </c>
      <c r="M74" s="13">
        <v>-2</v>
      </c>
      <c r="N74" s="13">
        <f t="shared" si="21"/>
        <v>4</v>
      </c>
      <c r="O74" s="13">
        <v>3</v>
      </c>
      <c r="P74" s="13">
        <v>-5</v>
      </c>
      <c r="Q74" s="13">
        <f t="shared" si="22"/>
        <v>-2</v>
      </c>
      <c r="R74" s="13">
        <v>7</v>
      </c>
      <c r="S74" s="13">
        <v>-1</v>
      </c>
      <c r="T74" s="13">
        <f t="shared" si="23"/>
        <v>6</v>
      </c>
      <c r="U74" s="13">
        <v>2</v>
      </c>
      <c r="V74" s="13">
        <v>-7</v>
      </c>
      <c r="W74" s="13">
        <f t="shared" si="24"/>
        <v>-5</v>
      </c>
      <c r="X74" s="39">
        <f t="shared" si="25"/>
        <v>0</v>
      </c>
      <c r="Y74" s="40">
        <f t="shared" si="26"/>
        <v>0</v>
      </c>
    </row>
    <row r="75" spans="2:25">
      <c r="B75" s="44" t="s">
        <v>389</v>
      </c>
      <c r="C75" s="13">
        <v>3</v>
      </c>
      <c r="D75" s="13">
        <v>-6</v>
      </c>
      <c r="E75" s="13">
        <f t="shared" si="18"/>
        <v>-3</v>
      </c>
      <c r="F75" s="13">
        <v>5</v>
      </c>
      <c r="G75" s="13">
        <v>-4</v>
      </c>
      <c r="H75" s="13">
        <f t="shared" si="19"/>
        <v>1</v>
      </c>
      <c r="I75" s="13">
        <v>6</v>
      </c>
      <c r="J75" s="13">
        <v>-2</v>
      </c>
      <c r="K75" s="13">
        <f t="shared" si="20"/>
        <v>4</v>
      </c>
      <c r="L75" s="13">
        <v>7</v>
      </c>
      <c r="M75" s="13">
        <v>-1</v>
      </c>
      <c r="N75" s="13">
        <f t="shared" si="21"/>
        <v>6</v>
      </c>
      <c r="O75" s="13">
        <v>3</v>
      </c>
      <c r="P75" s="13">
        <v>-5</v>
      </c>
      <c r="Q75" s="13">
        <f t="shared" si="22"/>
        <v>-2</v>
      </c>
      <c r="R75" s="13">
        <v>4</v>
      </c>
      <c r="S75" s="13">
        <v>-5</v>
      </c>
      <c r="T75" s="13">
        <f t="shared" si="23"/>
        <v>-1</v>
      </c>
      <c r="U75" s="13">
        <v>2</v>
      </c>
      <c r="V75" s="13">
        <v>-7</v>
      </c>
      <c r="W75" s="13">
        <f t="shared" si="24"/>
        <v>-5</v>
      </c>
      <c r="X75" s="39">
        <f t="shared" si="25"/>
        <v>0</v>
      </c>
      <c r="Y75" s="40">
        <f t="shared" si="26"/>
        <v>0</v>
      </c>
    </row>
    <row r="76" spans="2:25">
      <c r="B76" s="44" t="s">
        <v>439</v>
      </c>
      <c r="C76" s="13">
        <v>3</v>
      </c>
      <c r="D76" s="13">
        <v>-6</v>
      </c>
      <c r="E76" s="13">
        <f t="shared" si="18"/>
        <v>-3</v>
      </c>
      <c r="F76" s="13">
        <v>4</v>
      </c>
      <c r="G76" s="13">
        <v>-5</v>
      </c>
      <c r="H76" s="13">
        <f t="shared" si="19"/>
        <v>-1</v>
      </c>
      <c r="I76" s="13">
        <v>7</v>
      </c>
      <c r="J76" s="13">
        <v>-1</v>
      </c>
      <c r="K76" s="13">
        <f t="shared" si="20"/>
        <v>6</v>
      </c>
      <c r="L76" s="13">
        <v>6</v>
      </c>
      <c r="M76" s="13">
        <v>-2</v>
      </c>
      <c r="N76" s="13">
        <f t="shared" si="21"/>
        <v>4</v>
      </c>
      <c r="O76" s="13">
        <v>4</v>
      </c>
      <c r="P76" s="13">
        <v>-4</v>
      </c>
      <c r="Q76" s="13">
        <f t="shared" si="22"/>
        <v>0</v>
      </c>
      <c r="R76" s="13">
        <v>5</v>
      </c>
      <c r="S76" s="13">
        <v>-4</v>
      </c>
      <c r="T76" s="13">
        <f t="shared" si="23"/>
        <v>1</v>
      </c>
      <c r="U76" s="13">
        <v>1</v>
      </c>
      <c r="V76" s="13">
        <v>-8</v>
      </c>
      <c r="W76" s="13">
        <f t="shared" si="24"/>
        <v>-7</v>
      </c>
      <c r="X76" s="39">
        <f t="shared" si="25"/>
        <v>0</v>
      </c>
      <c r="Y76" s="40">
        <f t="shared" si="26"/>
        <v>0</v>
      </c>
    </row>
    <row r="77" spans="2:25">
      <c r="B77" s="44" t="s">
        <v>403</v>
      </c>
      <c r="C77" s="13">
        <v>4</v>
      </c>
      <c r="D77" s="13">
        <v>-5</v>
      </c>
      <c r="E77" s="13">
        <f t="shared" si="18"/>
        <v>-1</v>
      </c>
      <c r="F77" s="13">
        <v>2</v>
      </c>
      <c r="G77" s="13">
        <v>-7</v>
      </c>
      <c r="H77" s="13">
        <f t="shared" si="19"/>
        <v>-5</v>
      </c>
      <c r="I77" s="13">
        <v>6</v>
      </c>
      <c r="J77" s="13">
        <v>-2</v>
      </c>
      <c r="K77" s="13">
        <f t="shared" si="20"/>
        <v>4</v>
      </c>
      <c r="L77" s="13">
        <v>6</v>
      </c>
      <c r="M77" s="13">
        <v>-2</v>
      </c>
      <c r="N77" s="13">
        <f t="shared" si="21"/>
        <v>4</v>
      </c>
      <c r="O77" s="13">
        <v>4</v>
      </c>
      <c r="P77" s="13">
        <v>-4</v>
      </c>
      <c r="Q77" s="13">
        <f t="shared" si="22"/>
        <v>0</v>
      </c>
      <c r="R77" s="13">
        <v>5</v>
      </c>
      <c r="S77" s="13">
        <v>-4</v>
      </c>
      <c r="T77" s="13">
        <f t="shared" si="23"/>
        <v>1</v>
      </c>
      <c r="U77" s="13">
        <v>3</v>
      </c>
      <c r="V77" s="13">
        <v>-6</v>
      </c>
      <c r="W77" s="13">
        <f t="shared" si="24"/>
        <v>-3</v>
      </c>
      <c r="X77" s="39">
        <f t="shared" si="25"/>
        <v>0</v>
      </c>
      <c r="Y77" s="40">
        <f t="shared" si="26"/>
        <v>0</v>
      </c>
    </row>
    <row r="78" spans="2:25">
      <c r="B78" s="44" t="s">
        <v>316</v>
      </c>
      <c r="C78" s="13">
        <v>4</v>
      </c>
      <c r="D78" s="13">
        <v>-5</v>
      </c>
      <c r="E78" s="13">
        <f t="shared" si="18"/>
        <v>-1</v>
      </c>
      <c r="F78" s="13">
        <v>4</v>
      </c>
      <c r="G78" s="13">
        <v>-5</v>
      </c>
      <c r="H78" s="13">
        <f t="shared" si="19"/>
        <v>-1</v>
      </c>
      <c r="I78" s="13">
        <v>5</v>
      </c>
      <c r="J78" s="13">
        <v>-3</v>
      </c>
      <c r="K78" s="13">
        <f t="shared" si="20"/>
        <v>2</v>
      </c>
      <c r="L78" s="13">
        <v>3</v>
      </c>
      <c r="M78" s="13">
        <v>-5</v>
      </c>
      <c r="N78" s="13">
        <f t="shared" si="21"/>
        <v>-2</v>
      </c>
      <c r="O78" s="13">
        <v>4</v>
      </c>
      <c r="P78" s="13">
        <v>-4</v>
      </c>
      <c r="Q78" s="13">
        <f t="shared" si="22"/>
        <v>0</v>
      </c>
      <c r="R78" s="13">
        <v>6</v>
      </c>
      <c r="S78" s="13">
        <v>-3</v>
      </c>
      <c r="T78" s="13">
        <f t="shared" si="23"/>
        <v>3</v>
      </c>
      <c r="U78" s="13">
        <v>4</v>
      </c>
      <c r="V78" s="13">
        <v>-5</v>
      </c>
      <c r="W78" s="13">
        <f t="shared" si="24"/>
        <v>-1</v>
      </c>
      <c r="X78" s="39">
        <f t="shared" si="25"/>
        <v>0</v>
      </c>
      <c r="Y78" s="40">
        <f t="shared" si="26"/>
        <v>0</v>
      </c>
    </row>
    <row r="79" spans="2:25">
      <c r="B79" s="44" t="s">
        <v>280</v>
      </c>
      <c r="C79" s="13">
        <v>1</v>
      </c>
      <c r="D79" s="13">
        <v>-8</v>
      </c>
      <c r="E79" s="13">
        <f t="shared" si="18"/>
        <v>-7</v>
      </c>
      <c r="F79" s="13">
        <v>3</v>
      </c>
      <c r="G79" s="13">
        <v>-6</v>
      </c>
      <c r="H79" s="13">
        <f t="shared" si="19"/>
        <v>-3</v>
      </c>
      <c r="I79" s="13">
        <v>7</v>
      </c>
      <c r="J79" s="13">
        <v>-1</v>
      </c>
      <c r="K79" s="13">
        <f t="shared" si="20"/>
        <v>6</v>
      </c>
      <c r="L79" s="13">
        <v>5</v>
      </c>
      <c r="M79" s="13">
        <v>-2</v>
      </c>
      <c r="N79" s="13">
        <f t="shared" si="21"/>
        <v>3</v>
      </c>
      <c r="O79" s="13">
        <v>4</v>
      </c>
      <c r="P79" s="13">
        <v>-4</v>
      </c>
      <c r="Q79" s="13">
        <f t="shared" si="22"/>
        <v>0</v>
      </c>
      <c r="R79" s="13">
        <v>6</v>
      </c>
      <c r="S79" s="13">
        <v>-3</v>
      </c>
      <c r="T79" s="13">
        <f t="shared" si="23"/>
        <v>3</v>
      </c>
      <c r="U79" s="13">
        <v>3</v>
      </c>
      <c r="V79" s="13">
        <v>-6</v>
      </c>
      <c r="W79" s="13">
        <f t="shared" si="24"/>
        <v>-3</v>
      </c>
      <c r="X79" s="39">
        <f t="shared" si="25"/>
        <v>-1</v>
      </c>
      <c r="Y79" s="40">
        <f t="shared" si="26"/>
        <v>-1.6666666666666667</v>
      </c>
    </row>
    <row r="80" spans="2:25">
      <c r="B80" s="44" t="s">
        <v>291</v>
      </c>
      <c r="C80" s="13">
        <v>3</v>
      </c>
      <c r="D80" s="13">
        <v>-6</v>
      </c>
      <c r="E80" s="13">
        <f t="shared" si="18"/>
        <v>-3</v>
      </c>
      <c r="F80" s="13">
        <v>2</v>
      </c>
      <c r="G80" s="13">
        <v>-7</v>
      </c>
      <c r="H80" s="13">
        <f t="shared" si="19"/>
        <v>-5</v>
      </c>
      <c r="I80" s="13">
        <v>7</v>
      </c>
      <c r="J80" s="13">
        <v>0</v>
      </c>
      <c r="K80" s="13">
        <f t="shared" si="20"/>
        <v>7</v>
      </c>
      <c r="L80" s="13">
        <v>3</v>
      </c>
      <c r="M80" s="13">
        <v>-3</v>
      </c>
      <c r="N80" s="13">
        <f t="shared" si="21"/>
        <v>0</v>
      </c>
      <c r="O80" s="13">
        <v>4</v>
      </c>
      <c r="P80" s="13">
        <v>-4</v>
      </c>
      <c r="Q80" s="13">
        <f t="shared" si="22"/>
        <v>0</v>
      </c>
      <c r="R80" s="13">
        <v>5</v>
      </c>
      <c r="S80" s="13">
        <v>-4</v>
      </c>
      <c r="T80" s="13">
        <f t="shared" si="23"/>
        <v>1</v>
      </c>
      <c r="U80" s="13">
        <v>4</v>
      </c>
      <c r="V80" s="13">
        <v>-5</v>
      </c>
      <c r="W80" s="13">
        <f t="shared" si="24"/>
        <v>-1</v>
      </c>
      <c r="X80" s="39">
        <f t="shared" si="25"/>
        <v>-1</v>
      </c>
      <c r="Y80" s="40">
        <f t="shared" si="26"/>
        <v>-1.6666666666666667</v>
      </c>
    </row>
    <row r="81" spans="2:25">
      <c r="B81" s="45" t="s">
        <v>436</v>
      </c>
      <c r="C81" s="13">
        <v>1</v>
      </c>
      <c r="D81" s="13">
        <v>-8</v>
      </c>
      <c r="E81" s="13">
        <f t="shared" si="18"/>
        <v>-7</v>
      </c>
      <c r="F81" s="13">
        <v>3</v>
      </c>
      <c r="G81" s="13">
        <v>-6</v>
      </c>
      <c r="H81" s="13">
        <f t="shared" si="19"/>
        <v>-3</v>
      </c>
      <c r="I81" s="13">
        <v>8</v>
      </c>
      <c r="J81" s="13">
        <v>0</v>
      </c>
      <c r="K81" s="13">
        <f t="shared" si="20"/>
        <v>8</v>
      </c>
      <c r="L81" s="13">
        <v>3</v>
      </c>
      <c r="M81" s="13">
        <v>-5</v>
      </c>
      <c r="N81" s="13">
        <f t="shared" si="21"/>
        <v>-2</v>
      </c>
      <c r="O81" s="13">
        <v>5</v>
      </c>
      <c r="P81" s="13">
        <v>-3</v>
      </c>
      <c r="Q81" s="13">
        <f t="shared" si="22"/>
        <v>2</v>
      </c>
      <c r="R81" s="13">
        <v>5</v>
      </c>
      <c r="S81" s="13">
        <v>-4</v>
      </c>
      <c r="T81" s="13">
        <f t="shared" si="23"/>
        <v>1</v>
      </c>
      <c r="U81" s="13">
        <v>4</v>
      </c>
      <c r="V81" s="13">
        <v>-4</v>
      </c>
      <c r="W81" s="13">
        <f t="shared" si="24"/>
        <v>0</v>
      </c>
      <c r="X81" s="39">
        <f t="shared" si="25"/>
        <v>-1</v>
      </c>
      <c r="Y81" s="40">
        <f t="shared" si="26"/>
        <v>-1.6666666666666667</v>
      </c>
    </row>
    <row r="82" spans="2:25">
      <c r="B82" s="44" t="s">
        <v>429</v>
      </c>
      <c r="C82" s="13">
        <v>2</v>
      </c>
      <c r="D82" s="13">
        <v>-6</v>
      </c>
      <c r="E82" s="13">
        <f t="shared" si="18"/>
        <v>-4</v>
      </c>
      <c r="F82" s="13">
        <v>4</v>
      </c>
      <c r="G82" s="13">
        <v>-5</v>
      </c>
      <c r="H82" s="13">
        <f t="shared" si="19"/>
        <v>-1</v>
      </c>
      <c r="I82" s="13">
        <v>6</v>
      </c>
      <c r="J82" s="13">
        <v>-2</v>
      </c>
      <c r="K82" s="13">
        <f t="shared" si="20"/>
        <v>4</v>
      </c>
      <c r="L82" s="13">
        <v>5</v>
      </c>
      <c r="M82" s="13">
        <v>-3</v>
      </c>
      <c r="N82" s="13">
        <f t="shared" si="21"/>
        <v>2</v>
      </c>
      <c r="O82" s="13">
        <v>5</v>
      </c>
      <c r="P82" s="13">
        <v>-3</v>
      </c>
      <c r="Q82" s="13">
        <f t="shared" si="22"/>
        <v>2</v>
      </c>
      <c r="R82" s="13">
        <v>5</v>
      </c>
      <c r="S82" s="13">
        <v>-4</v>
      </c>
      <c r="T82" s="13">
        <f t="shared" si="23"/>
        <v>1</v>
      </c>
      <c r="U82" s="13">
        <v>1</v>
      </c>
      <c r="V82" s="13">
        <v>-6</v>
      </c>
      <c r="W82" s="13">
        <f t="shared" si="24"/>
        <v>-5</v>
      </c>
      <c r="X82" s="39">
        <f t="shared" si="25"/>
        <v>-1</v>
      </c>
      <c r="Y82" s="40">
        <f t="shared" si="26"/>
        <v>-1.6666666666666667</v>
      </c>
    </row>
    <row r="83" spans="2:25">
      <c r="B83" s="44" t="s">
        <v>402</v>
      </c>
      <c r="C83" s="13">
        <v>2</v>
      </c>
      <c r="D83" s="13">
        <v>-7</v>
      </c>
      <c r="E83" s="13">
        <f t="shared" si="18"/>
        <v>-5</v>
      </c>
      <c r="F83" s="13">
        <v>3</v>
      </c>
      <c r="G83" s="13">
        <v>-6</v>
      </c>
      <c r="H83" s="13">
        <f t="shared" si="19"/>
        <v>-3</v>
      </c>
      <c r="I83" s="13">
        <v>7</v>
      </c>
      <c r="J83" s="13">
        <v>-1</v>
      </c>
      <c r="K83" s="13">
        <f t="shared" si="20"/>
        <v>6</v>
      </c>
      <c r="L83" s="13">
        <v>6</v>
      </c>
      <c r="M83" s="13">
        <v>-2</v>
      </c>
      <c r="N83" s="13">
        <f t="shared" si="21"/>
        <v>4</v>
      </c>
      <c r="O83" s="13">
        <v>5</v>
      </c>
      <c r="P83" s="13">
        <v>-3</v>
      </c>
      <c r="Q83" s="13">
        <f t="shared" si="22"/>
        <v>2</v>
      </c>
      <c r="R83" s="13">
        <v>2</v>
      </c>
      <c r="S83" s="13">
        <v>-6</v>
      </c>
      <c r="T83" s="13">
        <f t="shared" si="23"/>
        <v>-4</v>
      </c>
      <c r="U83" s="13">
        <v>4</v>
      </c>
      <c r="V83" s="13">
        <v>-5</v>
      </c>
      <c r="W83" s="13">
        <f t="shared" si="24"/>
        <v>-1</v>
      </c>
      <c r="X83" s="39">
        <f t="shared" si="25"/>
        <v>-1</v>
      </c>
      <c r="Y83" s="40">
        <f t="shared" si="26"/>
        <v>-1.6666666666666667</v>
      </c>
    </row>
    <row r="84" spans="2:25">
      <c r="B84" s="44" t="s">
        <v>281</v>
      </c>
      <c r="C84" s="13">
        <v>3</v>
      </c>
      <c r="D84" s="13">
        <v>-6</v>
      </c>
      <c r="E84" s="13">
        <f t="shared" si="18"/>
        <v>-3</v>
      </c>
      <c r="F84" s="13">
        <v>3</v>
      </c>
      <c r="G84" s="13">
        <v>-6</v>
      </c>
      <c r="H84" s="13">
        <f t="shared" si="19"/>
        <v>-3</v>
      </c>
      <c r="I84" s="13">
        <v>7</v>
      </c>
      <c r="J84" s="13">
        <v>-1</v>
      </c>
      <c r="K84" s="13">
        <f t="shared" si="20"/>
        <v>6</v>
      </c>
      <c r="L84" s="13">
        <v>3</v>
      </c>
      <c r="M84" s="13">
        <v>-5</v>
      </c>
      <c r="N84" s="13">
        <f t="shared" si="21"/>
        <v>-2</v>
      </c>
      <c r="O84" s="13">
        <v>3</v>
      </c>
      <c r="P84" s="13">
        <v>-5</v>
      </c>
      <c r="Q84" s="13">
        <f t="shared" si="22"/>
        <v>-2</v>
      </c>
      <c r="R84" s="13">
        <v>7</v>
      </c>
      <c r="S84" s="13">
        <v>-2</v>
      </c>
      <c r="T84" s="13">
        <f t="shared" si="23"/>
        <v>5</v>
      </c>
      <c r="U84" s="13">
        <v>3</v>
      </c>
      <c r="V84" s="13">
        <v>-6</v>
      </c>
      <c r="W84" s="13">
        <f t="shared" si="24"/>
        <v>-3</v>
      </c>
      <c r="X84" s="39">
        <f t="shared" si="25"/>
        <v>-2</v>
      </c>
      <c r="Y84" s="40">
        <f t="shared" si="26"/>
        <v>-3.3333333333333335</v>
      </c>
    </row>
    <row r="85" spans="2:25">
      <c r="B85" s="44" t="s">
        <v>286</v>
      </c>
      <c r="C85" s="13">
        <v>3</v>
      </c>
      <c r="D85" s="13">
        <v>-6</v>
      </c>
      <c r="E85" s="13">
        <f t="shared" si="18"/>
        <v>-3</v>
      </c>
      <c r="F85" s="13">
        <v>3</v>
      </c>
      <c r="G85" s="13">
        <v>-6</v>
      </c>
      <c r="H85" s="13">
        <f t="shared" si="19"/>
        <v>-3</v>
      </c>
      <c r="I85" s="13">
        <v>7</v>
      </c>
      <c r="J85" s="13">
        <v>-1</v>
      </c>
      <c r="K85" s="13">
        <f t="shared" si="20"/>
        <v>6</v>
      </c>
      <c r="L85" s="13">
        <v>5</v>
      </c>
      <c r="M85" s="13">
        <v>-3</v>
      </c>
      <c r="N85" s="13">
        <f t="shared" si="21"/>
        <v>2</v>
      </c>
      <c r="O85" s="13">
        <v>2</v>
      </c>
      <c r="P85" s="13">
        <v>-6</v>
      </c>
      <c r="Q85" s="13">
        <f t="shared" si="22"/>
        <v>-4</v>
      </c>
      <c r="R85" s="13">
        <v>7</v>
      </c>
      <c r="S85" s="13">
        <v>-2</v>
      </c>
      <c r="T85" s="13">
        <f t="shared" si="23"/>
        <v>5</v>
      </c>
      <c r="U85" s="13">
        <v>2</v>
      </c>
      <c r="V85" s="13">
        <v>-7</v>
      </c>
      <c r="W85" s="13">
        <f t="shared" si="24"/>
        <v>-5</v>
      </c>
      <c r="X85" s="39">
        <f t="shared" si="25"/>
        <v>-2</v>
      </c>
      <c r="Y85" s="40">
        <f t="shared" si="26"/>
        <v>-3.3333333333333335</v>
      </c>
    </row>
    <row r="86" spans="2:25">
      <c r="B86" s="45" t="s">
        <v>419</v>
      </c>
      <c r="C86" s="13">
        <v>3</v>
      </c>
      <c r="D86" s="13">
        <v>-6</v>
      </c>
      <c r="E86" s="13">
        <f t="shared" si="18"/>
        <v>-3</v>
      </c>
      <c r="F86" s="13">
        <v>3</v>
      </c>
      <c r="G86" s="13">
        <v>-6</v>
      </c>
      <c r="H86" s="13">
        <f t="shared" si="19"/>
        <v>-3</v>
      </c>
      <c r="I86" s="13">
        <v>8</v>
      </c>
      <c r="J86" s="13">
        <v>0</v>
      </c>
      <c r="K86" s="13">
        <f t="shared" si="20"/>
        <v>8</v>
      </c>
      <c r="L86" s="13">
        <v>2</v>
      </c>
      <c r="M86" s="13">
        <v>-4</v>
      </c>
      <c r="N86" s="13">
        <f t="shared" si="21"/>
        <v>-2</v>
      </c>
      <c r="O86" s="13">
        <v>6</v>
      </c>
      <c r="P86" s="13">
        <v>-2</v>
      </c>
      <c r="Q86" s="13">
        <f t="shared" si="22"/>
        <v>4</v>
      </c>
      <c r="R86" s="13">
        <v>3</v>
      </c>
      <c r="S86" s="13">
        <v>-6</v>
      </c>
      <c r="T86" s="13">
        <f t="shared" si="23"/>
        <v>-3</v>
      </c>
      <c r="U86" s="13">
        <v>3</v>
      </c>
      <c r="V86" s="13">
        <v>-6</v>
      </c>
      <c r="W86" s="13">
        <f t="shared" si="24"/>
        <v>-3</v>
      </c>
      <c r="X86" s="39">
        <f t="shared" si="25"/>
        <v>-2</v>
      </c>
      <c r="Y86" s="40">
        <f t="shared" si="26"/>
        <v>-3.3333333333333335</v>
      </c>
    </row>
    <row r="87" spans="2:25">
      <c r="B87" s="45" t="s">
        <v>444</v>
      </c>
      <c r="C87" s="13">
        <v>5</v>
      </c>
      <c r="D87" s="13">
        <v>-4</v>
      </c>
      <c r="E87" s="13">
        <f t="shared" si="18"/>
        <v>1</v>
      </c>
      <c r="F87" s="13">
        <v>2</v>
      </c>
      <c r="G87" s="13">
        <v>-7</v>
      </c>
      <c r="H87" s="13">
        <f t="shared" si="19"/>
        <v>-5</v>
      </c>
      <c r="I87" s="13">
        <v>8</v>
      </c>
      <c r="J87" s="13">
        <v>0</v>
      </c>
      <c r="K87" s="13">
        <f t="shared" si="20"/>
        <v>8</v>
      </c>
      <c r="L87" s="13">
        <v>5</v>
      </c>
      <c r="M87" s="13">
        <v>-3</v>
      </c>
      <c r="N87" s="13">
        <f t="shared" si="21"/>
        <v>2</v>
      </c>
      <c r="O87" s="13">
        <v>5</v>
      </c>
      <c r="P87" s="13">
        <v>-3</v>
      </c>
      <c r="Q87" s="13">
        <f t="shared" si="22"/>
        <v>2</v>
      </c>
      <c r="R87" s="13">
        <v>2</v>
      </c>
      <c r="S87" s="13">
        <v>-7</v>
      </c>
      <c r="T87" s="13">
        <f t="shared" si="23"/>
        <v>-5</v>
      </c>
      <c r="U87" s="13">
        <v>2</v>
      </c>
      <c r="V87" s="13">
        <v>-7</v>
      </c>
      <c r="W87" s="13">
        <f t="shared" si="24"/>
        <v>-5</v>
      </c>
      <c r="X87" s="39">
        <f t="shared" si="25"/>
        <v>-2</v>
      </c>
      <c r="Y87" s="40">
        <f t="shared" si="26"/>
        <v>-3.3333333333333335</v>
      </c>
    </row>
    <row r="88" spans="2:25">
      <c r="B88" s="44" t="s">
        <v>391</v>
      </c>
      <c r="C88" s="13">
        <v>1</v>
      </c>
      <c r="D88" s="13">
        <v>-8</v>
      </c>
      <c r="E88" s="13">
        <f t="shared" si="18"/>
        <v>-7</v>
      </c>
      <c r="F88" s="13">
        <v>4</v>
      </c>
      <c r="G88" s="13">
        <v>-5</v>
      </c>
      <c r="H88" s="13">
        <f t="shared" si="19"/>
        <v>-1</v>
      </c>
      <c r="I88" s="13">
        <v>4</v>
      </c>
      <c r="J88" s="13">
        <v>-2</v>
      </c>
      <c r="K88" s="13">
        <f t="shared" si="20"/>
        <v>2</v>
      </c>
      <c r="L88" s="13">
        <v>5</v>
      </c>
      <c r="M88" s="13">
        <v>-3</v>
      </c>
      <c r="N88" s="13">
        <f t="shared" si="21"/>
        <v>2</v>
      </c>
      <c r="O88" s="13">
        <v>4</v>
      </c>
      <c r="P88" s="13">
        <v>-4</v>
      </c>
      <c r="Q88" s="13">
        <f t="shared" si="22"/>
        <v>0</v>
      </c>
      <c r="R88" s="13">
        <v>5</v>
      </c>
      <c r="S88" s="13">
        <v>-2</v>
      </c>
      <c r="T88" s="13">
        <f t="shared" si="23"/>
        <v>3</v>
      </c>
      <c r="U88" s="13">
        <v>4</v>
      </c>
      <c r="V88" s="13">
        <v>-5</v>
      </c>
      <c r="W88" s="13">
        <f t="shared" si="24"/>
        <v>-1</v>
      </c>
      <c r="X88" s="39">
        <f t="shared" si="25"/>
        <v>-2</v>
      </c>
      <c r="Y88" s="40">
        <f t="shared" si="26"/>
        <v>-3.3333333333333335</v>
      </c>
    </row>
    <row r="89" spans="2:25">
      <c r="B89" s="44" t="s">
        <v>443</v>
      </c>
      <c r="C89" s="13">
        <v>3</v>
      </c>
      <c r="D89" s="13">
        <v>-6</v>
      </c>
      <c r="E89" s="13">
        <f t="shared" si="18"/>
        <v>-3</v>
      </c>
      <c r="F89" s="13">
        <v>3</v>
      </c>
      <c r="G89" s="13">
        <v>-6</v>
      </c>
      <c r="H89" s="13">
        <f t="shared" si="19"/>
        <v>-3</v>
      </c>
      <c r="I89" s="13">
        <v>6</v>
      </c>
      <c r="J89" s="13">
        <v>-2</v>
      </c>
      <c r="K89" s="13">
        <f t="shared" si="20"/>
        <v>4</v>
      </c>
      <c r="L89" s="13">
        <v>5</v>
      </c>
      <c r="M89" s="13">
        <v>-3</v>
      </c>
      <c r="N89" s="13">
        <f t="shared" si="21"/>
        <v>2</v>
      </c>
      <c r="O89" s="13">
        <v>4</v>
      </c>
      <c r="P89" s="13">
        <v>-4</v>
      </c>
      <c r="Q89" s="13">
        <f t="shared" si="22"/>
        <v>0</v>
      </c>
      <c r="R89" s="13">
        <v>5</v>
      </c>
      <c r="S89" s="13">
        <v>-4</v>
      </c>
      <c r="T89" s="13">
        <f t="shared" si="23"/>
        <v>1</v>
      </c>
      <c r="U89" s="13">
        <v>3</v>
      </c>
      <c r="V89" s="13">
        <v>-6</v>
      </c>
      <c r="W89" s="13">
        <f t="shared" si="24"/>
        <v>-3</v>
      </c>
      <c r="X89" s="39">
        <f t="shared" si="25"/>
        <v>-2</v>
      </c>
      <c r="Y89" s="40">
        <f t="shared" si="26"/>
        <v>-3.3333333333333335</v>
      </c>
    </row>
    <row r="90" spans="2:25">
      <c r="B90" s="45" t="s">
        <v>310</v>
      </c>
      <c r="C90" s="13">
        <v>2</v>
      </c>
      <c r="D90" s="13">
        <v>-7</v>
      </c>
      <c r="E90" s="13">
        <f t="shared" si="18"/>
        <v>-5</v>
      </c>
      <c r="F90" s="13">
        <v>2</v>
      </c>
      <c r="G90" s="13">
        <v>-7</v>
      </c>
      <c r="H90" s="13">
        <f t="shared" si="19"/>
        <v>-5</v>
      </c>
      <c r="I90" s="13">
        <v>8</v>
      </c>
      <c r="J90" s="13">
        <v>0</v>
      </c>
      <c r="K90" s="13">
        <f t="shared" si="20"/>
        <v>8</v>
      </c>
      <c r="L90" s="13">
        <v>5</v>
      </c>
      <c r="M90" s="13">
        <v>-2</v>
      </c>
      <c r="N90" s="13">
        <f t="shared" si="21"/>
        <v>3</v>
      </c>
      <c r="O90" s="13">
        <v>2</v>
      </c>
      <c r="P90" s="13">
        <v>-6</v>
      </c>
      <c r="Q90" s="13">
        <f t="shared" si="22"/>
        <v>-4</v>
      </c>
      <c r="R90" s="13">
        <v>6</v>
      </c>
      <c r="S90" s="13">
        <v>-2</v>
      </c>
      <c r="T90" s="13">
        <f t="shared" si="23"/>
        <v>4</v>
      </c>
      <c r="U90" s="13">
        <v>3</v>
      </c>
      <c r="V90" s="13">
        <v>-6</v>
      </c>
      <c r="W90" s="13">
        <f t="shared" si="24"/>
        <v>-3</v>
      </c>
      <c r="X90" s="39">
        <f t="shared" si="25"/>
        <v>-2</v>
      </c>
      <c r="Y90" s="40">
        <f t="shared" si="26"/>
        <v>-3.3333333333333335</v>
      </c>
    </row>
    <row r="91" spans="2:25">
      <c r="B91" s="44" t="s">
        <v>393</v>
      </c>
      <c r="C91" s="13">
        <v>4</v>
      </c>
      <c r="D91" s="13">
        <v>-5</v>
      </c>
      <c r="E91" s="13">
        <f t="shared" si="18"/>
        <v>-1</v>
      </c>
      <c r="F91" s="13">
        <v>4</v>
      </c>
      <c r="G91" s="13">
        <v>-5</v>
      </c>
      <c r="H91" s="13">
        <f t="shared" si="19"/>
        <v>-1</v>
      </c>
      <c r="I91" s="13">
        <v>5</v>
      </c>
      <c r="J91" s="13">
        <v>-3</v>
      </c>
      <c r="K91" s="13">
        <f t="shared" si="20"/>
        <v>2</v>
      </c>
      <c r="L91" s="13">
        <v>3</v>
      </c>
      <c r="M91" s="13">
        <v>-4</v>
      </c>
      <c r="N91" s="13">
        <f t="shared" si="21"/>
        <v>-1</v>
      </c>
      <c r="O91" s="13">
        <v>4</v>
      </c>
      <c r="P91" s="13">
        <v>-4</v>
      </c>
      <c r="Q91" s="13">
        <f t="shared" si="22"/>
        <v>0</v>
      </c>
      <c r="R91" s="13">
        <v>4</v>
      </c>
      <c r="S91" s="13">
        <v>-5</v>
      </c>
      <c r="T91" s="13">
        <f t="shared" si="23"/>
        <v>-1</v>
      </c>
      <c r="U91" s="13">
        <v>4</v>
      </c>
      <c r="V91" s="13">
        <v>-5</v>
      </c>
      <c r="W91" s="13">
        <f t="shared" si="24"/>
        <v>-1</v>
      </c>
      <c r="X91" s="39">
        <f t="shared" si="25"/>
        <v>-3</v>
      </c>
      <c r="Y91" s="40">
        <f t="shared" si="26"/>
        <v>-5</v>
      </c>
    </row>
    <row r="92" spans="2:25">
      <c r="B92" s="44" t="s">
        <v>442</v>
      </c>
      <c r="C92" s="13">
        <v>1</v>
      </c>
      <c r="D92" s="13">
        <v>-8</v>
      </c>
      <c r="E92" s="13">
        <f t="shared" si="18"/>
        <v>-7</v>
      </c>
      <c r="F92" s="13">
        <v>3</v>
      </c>
      <c r="G92" s="13">
        <v>-6</v>
      </c>
      <c r="H92" s="13">
        <f t="shared" si="19"/>
        <v>-3</v>
      </c>
      <c r="I92" s="13">
        <v>6</v>
      </c>
      <c r="J92" s="13">
        <v>-1</v>
      </c>
      <c r="K92" s="13">
        <f t="shared" si="20"/>
        <v>5</v>
      </c>
      <c r="L92" s="13">
        <v>4</v>
      </c>
      <c r="M92" s="13">
        <v>-4</v>
      </c>
      <c r="N92" s="13">
        <f t="shared" si="21"/>
        <v>0</v>
      </c>
      <c r="O92" s="13">
        <v>4</v>
      </c>
      <c r="P92" s="13">
        <v>-4</v>
      </c>
      <c r="Q92" s="13">
        <f t="shared" si="22"/>
        <v>0</v>
      </c>
      <c r="R92" s="13">
        <v>6</v>
      </c>
      <c r="S92" s="13">
        <v>-3</v>
      </c>
      <c r="T92" s="13">
        <f t="shared" si="23"/>
        <v>3</v>
      </c>
      <c r="U92" s="13">
        <v>4</v>
      </c>
      <c r="V92" s="13">
        <v>-5</v>
      </c>
      <c r="W92" s="13">
        <f t="shared" si="24"/>
        <v>-1</v>
      </c>
      <c r="X92" s="39">
        <f t="shared" si="25"/>
        <v>-3</v>
      </c>
      <c r="Y92" s="40">
        <f t="shared" si="26"/>
        <v>-5</v>
      </c>
    </row>
    <row r="93" spans="2:25">
      <c r="B93" s="44" t="s">
        <v>437</v>
      </c>
      <c r="C93" s="13">
        <v>1</v>
      </c>
      <c r="D93" s="13">
        <v>-6</v>
      </c>
      <c r="E93" s="13">
        <f t="shared" si="18"/>
        <v>-5</v>
      </c>
      <c r="F93" s="13">
        <v>4</v>
      </c>
      <c r="G93" s="13">
        <v>-4</v>
      </c>
      <c r="H93" s="13">
        <f t="shared" si="19"/>
        <v>0</v>
      </c>
      <c r="I93" s="13">
        <v>7</v>
      </c>
      <c r="J93" s="13">
        <v>-1</v>
      </c>
      <c r="K93" s="13">
        <f t="shared" si="20"/>
        <v>6</v>
      </c>
      <c r="L93" s="13">
        <v>3</v>
      </c>
      <c r="M93" s="13">
        <v>-5</v>
      </c>
      <c r="N93" s="13">
        <f t="shared" si="21"/>
        <v>-2</v>
      </c>
      <c r="O93" s="13">
        <v>3</v>
      </c>
      <c r="P93" s="13">
        <v>-5</v>
      </c>
      <c r="Q93" s="13">
        <f t="shared" si="22"/>
        <v>-2</v>
      </c>
      <c r="R93" s="13">
        <v>4</v>
      </c>
      <c r="S93" s="13">
        <v>-4</v>
      </c>
      <c r="T93" s="13">
        <f t="shared" si="23"/>
        <v>0</v>
      </c>
      <c r="U93" s="13">
        <v>4</v>
      </c>
      <c r="V93" s="13">
        <v>-5</v>
      </c>
      <c r="W93" s="13">
        <f t="shared" si="24"/>
        <v>-1</v>
      </c>
      <c r="X93" s="39">
        <f t="shared" si="25"/>
        <v>-4</v>
      </c>
      <c r="Y93" s="40">
        <f t="shared" si="26"/>
        <v>-6.666666666666667</v>
      </c>
    </row>
    <row r="94" spans="2:25">
      <c r="B94" s="44" t="s">
        <v>293</v>
      </c>
      <c r="C94" s="13">
        <v>4</v>
      </c>
      <c r="D94" s="13">
        <v>-5</v>
      </c>
      <c r="E94" s="13">
        <f t="shared" si="18"/>
        <v>-1</v>
      </c>
      <c r="F94" s="13">
        <v>3</v>
      </c>
      <c r="G94" s="13">
        <v>-6</v>
      </c>
      <c r="H94" s="13">
        <f t="shared" si="19"/>
        <v>-3</v>
      </c>
      <c r="I94" s="13">
        <v>5</v>
      </c>
      <c r="J94" s="13">
        <v>-3</v>
      </c>
      <c r="K94" s="13">
        <f t="shared" si="20"/>
        <v>2</v>
      </c>
      <c r="L94" s="13">
        <v>5</v>
      </c>
      <c r="M94" s="13">
        <v>-3</v>
      </c>
      <c r="N94" s="13">
        <f t="shared" si="21"/>
        <v>2</v>
      </c>
      <c r="O94" s="13">
        <v>4</v>
      </c>
      <c r="P94" s="13">
        <v>-4</v>
      </c>
      <c r="Q94" s="13">
        <f t="shared" si="22"/>
        <v>0</v>
      </c>
      <c r="R94" s="13">
        <v>4</v>
      </c>
      <c r="S94" s="13">
        <v>-5</v>
      </c>
      <c r="T94" s="13">
        <f t="shared" si="23"/>
        <v>-1</v>
      </c>
      <c r="U94" s="13">
        <v>3</v>
      </c>
      <c r="V94" s="13">
        <v>-6</v>
      </c>
      <c r="W94" s="13">
        <f t="shared" si="24"/>
        <v>-3</v>
      </c>
      <c r="X94" s="39">
        <f t="shared" si="25"/>
        <v>-4</v>
      </c>
      <c r="Y94" s="40">
        <f t="shared" si="26"/>
        <v>-6.666666666666667</v>
      </c>
    </row>
    <row r="95" spans="2:25">
      <c r="B95" s="45" t="s">
        <v>295</v>
      </c>
      <c r="C95" s="13">
        <v>4</v>
      </c>
      <c r="D95" s="13">
        <v>-5</v>
      </c>
      <c r="E95" s="13">
        <f t="shared" si="18"/>
        <v>-1</v>
      </c>
      <c r="F95" s="13">
        <v>3</v>
      </c>
      <c r="G95" s="13">
        <v>-6</v>
      </c>
      <c r="H95" s="13">
        <f t="shared" si="19"/>
        <v>-3</v>
      </c>
      <c r="I95" s="13">
        <v>8</v>
      </c>
      <c r="J95" s="13">
        <v>0</v>
      </c>
      <c r="K95" s="13">
        <f t="shared" si="20"/>
        <v>8</v>
      </c>
      <c r="L95" s="13">
        <v>3</v>
      </c>
      <c r="M95" s="13">
        <v>-5</v>
      </c>
      <c r="N95" s="13">
        <f t="shared" si="21"/>
        <v>-2</v>
      </c>
      <c r="O95" s="13">
        <v>4</v>
      </c>
      <c r="P95" s="13">
        <v>-4</v>
      </c>
      <c r="Q95" s="13">
        <f t="shared" si="22"/>
        <v>0</v>
      </c>
      <c r="R95" s="13">
        <v>5</v>
      </c>
      <c r="S95" s="13">
        <v>-4</v>
      </c>
      <c r="T95" s="13">
        <f t="shared" si="23"/>
        <v>1</v>
      </c>
      <c r="U95" s="13">
        <v>1</v>
      </c>
      <c r="V95" s="13">
        <v>-8</v>
      </c>
      <c r="W95" s="13">
        <f t="shared" si="24"/>
        <v>-7</v>
      </c>
      <c r="X95" s="39">
        <f>E95+H95+K95+N95+Q95+T95+W95</f>
        <v>-4</v>
      </c>
      <c r="Y95" s="40">
        <f t="shared" si="26"/>
        <v>-6.666666666666667</v>
      </c>
    </row>
    <row r="96" spans="2:25">
      <c r="B96" s="44" t="s">
        <v>296</v>
      </c>
      <c r="C96" s="13">
        <v>2</v>
      </c>
      <c r="D96" s="13">
        <v>-7</v>
      </c>
      <c r="E96" s="13">
        <f t="shared" si="18"/>
        <v>-5</v>
      </c>
      <c r="F96" s="13">
        <v>4</v>
      </c>
      <c r="G96" s="13">
        <v>-5</v>
      </c>
      <c r="H96" s="13">
        <f t="shared" si="19"/>
        <v>-1</v>
      </c>
      <c r="I96" s="13">
        <v>6</v>
      </c>
      <c r="J96" s="13">
        <v>-2</v>
      </c>
      <c r="K96" s="13">
        <f t="shared" si="20"/>
        <v>4</v>
      </c>
      <c r="L96" s="13">
        <v>4</v>
      </c>
      <c r="M96" s="13">
        <v>-4</v>
      </c>
      <c r="N96" s="13">
        <f t="shared" si="21"/>
        <v>0</v>
      </c>
      <c r="O96" s="13">
        <v>5</v>
      </c>
      <c r="P96" s="13">
        <v>-3</v>
      </c>
      <c r="Q96" s="13">
        <f t="shared" si="22"/>
        <v>2</v>
      </c>
      <c r="R96" s="13">
        <v>4</v>
      </c>
      <c r="S96" s="13">
        <v>-5</v>
      </c>
      <c r="T96" s="13">
        <f t="shared" si="23"/>
        <v>-1</v>
      </c>
      <c r="U96" s="13">
        <v>3</v>
      </c>
      <c r="V96" s="13">
        <v>-6</v>
      </c>
      <c r="W96" s="13">
        <f t="shared" si="24"/>
        <v>-3</v>
      </c>
      <c r="X96" s="39">
        <f t="shared" si="25"/>
        <v>-4</v>
      </c>
      <c r="Y96" s="40">
        <f t="shared" si="26"/>
        <v>-6.666666666666667</v>
      </c>
    </row>
    <row r="97" spans="2:25">
      <c r="B97" s="45" t="s">
        <v>297</v>
      </c>
      <c r="C97" s="13">
        <v>1</v>
      </c>
      <c r="D97" s="13">
        <v>-8</v>
      </c>
      <c r="E97" s="13">
        <f t="shared" si="18"/>
        <v>-7</v>
      </c>
      <c r="F97" s="13">
        <v>4</v>
      </c>
      <c r="G97" s="13">
        <v>-4</v>
      </c>
      <c r="H97" s="13">
        <f t="shared" si="19"/>
        <v>0</v>
      </c>
      <c r="I97" s="13">
        <v>8</v>
      </c>
      <c r="J97" s="13">
        <v>0</v>
      </c>
      <c r="K97" s="13">
        <f t="shared" si="20"/>
        <v>8</v>
      </c>
      <c r="L97" s="13">
        <v>2</v>
      </c>
      <c r="M97" s="13">
        <v>-6</v>
      </c>
      <c r="N97" s="13">
        <f t="shared" si="21"/>
        <v>-4</v>
      </c>
      <c r="O97" s="13">
        <v>4</v>
      </c>
      <c r="P97" s="13">
        <v>-4</v>
      </c>
      <c r="Q97" s="13">
        <f t="shared" si="22"/>
        <v>0</v>
      </c>
      <c r="R97" s="13">
        <v>4</v>
      </c>
      <c r="S97" s="13">
        <v>-4</v>
      </c>
      <c r="T97" s="13">
        <f t="shared" si="23"/>
        <v>0</v>
      </c>
      <c r="U97" s="13">
        <v>4</v>
      </c>
      <c r="V97" s="13">
        <v>-5</v>
      </c>
      <c r="W97" s="13">
        <f t="shared" si="24"/>
        <v>-1</v>
      </c>
      <c r="X97" s="39">
        <f t="shared" si="25"/>
        <v>-4</v>
      </c>
      <c r="Y97" s="40">
        <f t="shared" si="26"/>
        <v>-6.666666666666667</v>
      </c>
    </row>
    <row r="98" spans="2:25">
      <c r="B98" s="44" t="s">
        <v>308</v>
      </c>
      <c r="C98" s="13">
        <v>3</v>
      </c>
      <c r="D98" s="13">
        <v>-6</v>
      </c>
      <c r="E98" s="13">
        <f t="shared" si="18"/>
        <v>-3</v>
      </c>
      <c r="F98" s="13">
        <v>3</v>
      </c>
      <c r="G98" s="13">
        <v>-6</v>
      </c>
      <c r="H98" s="13">
        <f t="shared" si="19"/>
        <v>-3</v>
      </c>
      <c r="I98" s="13">
        <v>6</v>
      </c>
      <c r="J98" s="13">
        <v>-2</v>
      </c>
      <c r="K98" s="13">
        <f t="shared" si="20"/>
        <v>4</v>
      </c>
      <c r="L98" s="13">
        <v>4</v>
      </c>
      <c r="M98" s="13">
        <v>-4</v>
      </c>
      <c r="N98" s="13">
        <f t="shared" si="21"/>
        <v>0</v>
      </c>
      <c r="O98" s="13">
        <v>4</v>
      </c>
      <c r="P98" s="13">
        <v>-4</v>
      </c>
      <c r="Q98" s="13">
        <f t="shared" si="22"/>
        <v>0</v>
      </c>
      <c r="R98" s="13">
        <v>5</v>
      </c>
      <c r="S98" s="13">
        <v>-4</v>
      </c>
      <c r="T98" s="13">
        <f t="shared" si="23"/>
        <v>1</v>
      </c>
      <c r="U98" s="13">
        <v>3</v>
      </c>
      <c r="V98" s="13">
        <v>-6</v>
      </c>
      <c r="W98" s="13">
        <f t="shared" si="24"/>
        <v>-3</v>
      </c>
      <c r="X98" s="39">
        <f t="shared" si="25"/>
        <v>-4</v>
      </c>
      <c r="Y98" s="40">
        <f t="shared" si="26"/>
        <v>-6.666666666666667</v>
      </c>
    </row>
    <row r="99" spans="2:25">
      <c r="B99" s="44" t="s">
        <v>451</v>
      </c>
      <c r="C99" s="13">
        <v>0</v>
      </c>
      <c r="D99" s="13">
        <v>-2</v>
      </c>
      <c r="E99" s="13">
        <f t="shared" si="18"/>
        <v>-2</v>
      </c>
      <c r="F99" s="13">
        <v>1</v>
      </c>
      <c r="G99" s="13">
        <v>-1</v>
      </c>
      <c r="H99" s="13">
        <f t="shared" si="19"/>
        <v>0</v>
      </c>
      <c r="I99" s="13">
        <v>0</v>
      </c>
      <c r="J99" s="13">
        <v>-2</v>
      </c>
      <c r="K99" s="13">
        <f t="shared" si="20"/>
        <v>-2</v>
      </c>
      <c r="L99" s="13">
        <v>0</v>
      </c>
      <c r="M99" s="13">
        <v>-1</v>
      </c>
      <c r="N99" s="13">
        <f t="shared" si="21"/>
        <v>-1</v>
      </c>
      <c r="O99" s="13">
        <v>0</v>
      </c>
      <c r="P99" s="13">
        <v>-1</v>
      </c>
      <c r="Q99" s="13">
        <f t="shared" si="22"/>
        <v>-1</v>
      </c>
      <c r="R99" s="13">
        <v>1</v>
      </c>
      <c r="S99" s="13">
        <v>-1</v>
      </c>
      <c r="T99" s="13">
        <f t="shared" si="23"/>
        <v>0</v>
      </c>
      <c r="U99" s="13">
        <v>2</v>
      </c>
      <c r="V99" s="13">
        <v>0</v>
      </c>
      <c r="W99" s="13">
        <f t="shared" si="24"/>
        <v>2</v>
      </c>
      <c r="X99" s="39">
        <f t="shared" si="25"/>
        <v>-4</v>
      </c>
      <c r="Y99" s="40">
        <f t="shared" si="26"/>
        <v>-6.666666666666667</v>
      </c>
    </row>
    <row r="100" spans="2:25">
      <c r="B100" s="44" t="s">
        <v>433</v>
      </c>
      <c r="C100" s="13">
        <v>2</v>
      </c>
      <c r="D100" s="13">
        <v>-7</v>
      </c>
      <c r="E100" s="13">
        <f t="shared" si="18"/>
        <v>-5</v>
      </c>
      <c r="F100" s="13">
        <v>4</v>
      </c>
      <c r="G100" s="13">
        <v>-5</v>
      </c>
      <c r="H100" s="13">
        <f t="shared" si="19"/>
        <v>-1</v>
      </c>
      <c r="I100" s="13">
        <v>5</v>
      </c>
      <c r="J100" s="13">
        <v>-2</v>
      </c>
      <c r="K100" s="13">
        <f t="shared" si="20"/>
        <v>3</v>
      </c>
      <c r="L100" s="13">
        <v>3</v>
      </c>
      <c r="M100" s="13">
        <v>-5</v>
      </c>
      <c r="N100" s="13">
        <f t="shared" si="21"/>
        <v>-2</v>
      </c>
      <c r="O100" s="13">
        <v>4</v>
      </c>
      <c r="P100" s="13">
        <v>-4</v>
      </c>
      <c r="Q100" s="13">
        <f t="shared" si="22"/>
        <v>0</v>
      </c>
      <c r="R100" s="13">
        <v>5</v>
      </c>
      <c r="S100" s="13">
        <v>-4</v>
      </c>
      <c r="T100" s="13">
        <f t="shared" si="23"/>
        <v>1</v>
      </c>
      <c r="U100" s="13">
        <v>4</v>
      </c>
      <c r="V100" s="13">
        <v>-5</v>
      </c>
      <c r="W100" s="13">
        <f t="shared" si="24"/>
        <v>-1</v>
      </c>
      <c r="X100" s="39">
        <f t="shared" si="25"/>
        <v>-5</v>
      </c>
      <c r="Y100" s="41">
        <f t="shared" si="26"/>
        <v>-8.3333333333333321</v>
      </c>
    </row>
    <row r="101" spans="2:25">
      <c r="B101" s="44" t="s">
        <v>285</v>
      </c>
      <c r="C101" s="13">
        <v>1</v>
      </c>
      <c r="D101" s="13">
        <v>-8</v>
      </c>
      <c r="E101" s="13">
        <f t="shared" ref="E101:E109" si="27">C101+D101</f>
        <v>-7</v>
      </c>
      <c r="F101" s="13">
        <v>4</v>
      </c>
      <c r="G101" s="13">
        <v>-5</v>
      </c>
      <c r="H101" s="13">
        <f t="shared" ref="H101:H109" si="28">F101+G101</f>
        <v>-1</v>
      </c>
      <c r="I101" s="13">
        <v>6</v>
      </c>
      <c r="J101" s="13">
        <v>-2</v>
      </c>
      <c r="K101" s="13">
        <f t="shared" ref="K101:K109" si="29">I101+J101</f>
        <v>4</v>
      </c>
      <c r="L101" s="13">
        <v>4</v>
      </c>
      <c r="M101" s="13">
        <v>-4</v>
      </c>
      <c r="N101" s="13">
        <f t="shared" ref="N101:N109" si="30">L101+M101</f>
        <v>0</v>
      </c>
      <c r="O101" s="13">
        <v>3</v>
      </c>
      <c r="P101" s="13">
        <v>-5</v>
      </c>
      <c r="Q101" s="13">
        <f t="shared" ref="Q101:Q109" si="31">O101+P101</f>
        <v>-2</v>
      </c>
      <c r="R101" s="13">
        <v>5</v>
      </c>
      <c r="S101" s="13">
        <v>-3</v>
      </c>
      <c r="T101" s="13">
        <f t="shared" ref="T101:T109" si="32">R101+S101</f>
        <v>2</v>
      </c>
      <c r="U101" s="13">
        <v>4</v>
      </c>
      <c r="V101" s="13">
        <v>-5</v>
      </c>
      <c r="W101" s="13">
        <f t="shared" ref="W101:W109" si="33">U101+V101</f>
        <v>-1</v>
      </c>
      <c r="X101" s="39">
        <f t="shared" ref="X101:X109" si="34">E101+H101+K101+N101+Q101+T101+W101</f>
        <v>-5</v>
      </c>
      <c r="Y101" s="41">
        <f t="shared" ref="Y101:Y109" si="35">X101/60*100</f>
        <v>-8.3333333333333321</v>
      </c>
    </row>
    <row r="102" spans="2:25">
      <c r="B102" s="44" t="s">
        <v>440</v>
      </c>
      <c r="C102" s="13">
        <v>1</v>
      </c>
      <c r="D102" s="13">
        <v>-8</v>
      </c>
      <c r="E102" s="13">
        <f t="shared" si="27"/>
        <v>-7</v>
      </c>
      <c r="F102" s="13">
        <v>3</v>
      </c>
      <c r="G102" s="13">
        <v>-6</v>
      </c>
      <c r="H102" s="13">
        <f t="shared" si="28"/>
        <v>-3</v>
      </c>
      <c r="I102" s="13">
        <v>6</v>
      </c>
      <c r="J102" s="13">
        <v>-1</v>
      </c>
      <c r="K102" s="13">
        <f t="shared" si="29"/>
        <v>5</v>
      </c>
      <c r="L102" s="13">
        <v>4</v>
      </c>
      <c r="M102" s="13">
        <v>-4</v>
      </c>
      <c r="N102" s="13">
        <f t="shared" si="30"/>
        <v>0</v>
      </c>
      <c r="O102" s="13">
        <v>4</v>
      </c>
      <c r="P102" s="13">
        <v>-4</v>
      </c>
      <c r="Q102" s="13">
        <f t="shared" si="31"/>
        <v>0</v>
      </c>
      <c r="R102" s="13">
        <v>6</v>
      </c>
      <c r="S102" s="13">
        <v>-3</v>
      </c>
      <c r="T102" s="13">
        <f t="shared" si="32"/>
        <v>3</v>
      </c>
      <c r="U102" s="13">
        <v>3</v>
      </c>
      <c r="V102" s="13">
        <v>-6</v>
      </c>
      <c r="W102" s="13">
        <f t="shared" si="33"/>
        <v>-3</v>
      </c>
      <c r="X102" s="39">
        <f t="shared" si="34"/>
        <v>-5</v>
      </c>
      <c r="Y102" s="41">
        <f t="shared" si="35"/>
        <v>-8.3333333333333321</v>
      </c>
    </row>
    <row r="103" spans="2:25">
      <c r="B103" s="44" t="s">
        <v>418</v>
      </c>
      <c r="C103" s="13">
        <v>1</v>
      </c>
      <c r="D103" s="13">
        <v>-7</v>
      </c>
      <c r="E103" s="13">
        <f t="shared" si="27"/>
        <v>-6</v>
      </c>
      <c r="F103" s="13">
        <v>5</v>
      </c>
      <c r="G103" s="13">
        <v>-4</v>
      </c>
      <c r="H103" s="13">
        <f t="shared" si="28"/>
        <v>1</v>
      </c>
      <c r="I103" s="13">
        <v>5</v>
      </c>
      <c r="J103" s="13">
        <v>-3</v>
      </c>
      <c r="K103" s="13">
        <f t="shared" si="29"/>
        <v>2</v>
      </c>
      <c r="L103" s="13">
        <v>4</v>
      </c>
      <c r="M103" s="13">
        <v>-4</v>
      </c>
      <c r="N103" s="13">
        <f t="shared" si="30"/>
        <v>0</v>
      </c>
      <c r="O103" s="13">
        <v>4</v>
      </c>
      <c r="P103" s="13">
        <v>-4</v>
      </c>
      <c r="Q103" s="13">
        <f t="shared" si="31"/>
        <v>0</v>
      </c>
      <c r="R103" s="13">
        <v>4</v>
      </c>
      <c r="S103" s="13">
        <v>-5</v>
      </c>
      <c r="T103" s="13">
        <f t="shared" si="32"/>
        <v>-1</v>
      </c>
      <c r="U103" s="13">
        <v>4</v>
      </c>
      <c r="V103" s="13">
        <v>-5</v>
      </c>
      <c r="W103" s="13">
        <f t="shared" si="33"/>
        <v>-1</v>
      </c>
      <c r="X103" s="39">
        <f t="shared" si="34"/>
        <v>-5</v>
      </c>
      <c r="Y103" s="41">
        <f t="shared" si="35"/>
        <v>-8.3333333333333321</v>
      </c>
    </row>
    <row r="104" spans="2:25">
      <c r="B104" s="44" t="s">
        <v>302</v>
      </c>
      <c r="C104" s="13">
        <v>2</v>
      </c>
      <c r="D104" s="13">
        <v>-7</v>
      </c>
      <c r="E104" s="13">
        <f t="shared" si="27"/>
        <v>-5</v>
      </c>
      <c r="F104" s="13">
        <v>3</v>
      </c>
      <c r="G104" s="13">
        <v>-6</v>
      </c>
      <c r="H104" s="13">
        <f t="shared" si="28"/>
        <v>-3</v>
      </c>
      <c r="I104" s="13">
        <v>6</v>
      </c>
      <c r="J104" s="13">
        <v>0</v>
      </c>
      <c r="K104" s="13">
        <f t="shared" si="29"/>
        <v>6</v>
      </c>
      <c r="L104" s="13">
        <v>4</v>
      </c>
      <c r="M104" s="13">
        <v>-3</v>
      </c>
      <c r="N104" s="13">
        <f t="shared" si="30"/>
        <v>1</v>
      </c>
      <c r="O104" s="13">
        <v>3</v>
      </c>
      <c r="P104" s="13">
        <v>-4</v>
      </c>
      <c r="Q104" s="13">
        <f t="shared" si="31"/>
        <v>-1</v>
      </c>
      <c r="R104" s="13">
        <v>5</v>
      </c>
      <c r="S104" s="13">
        <v>-4</v>
      </c>
      <c r="T104" s="13">
        <f t="shared" si="32"/>
        <v>1</v>
      </c>
      <c r="U104" s="13">
        <v>2</v>
      </c>
      <c r="V104" s="13">
        <v>-7</v>
      </c>
      <c r="W104" s="13">
        <f t="shared" si="33"/>
        <v>-5</v>
      </c>
      <c r="X104" s="39">
        <f t="shared" si="34"/>
        <v>-6</v>
      </c>
      <c r="Y104" s="41">
        <f t="shared" si="35"/>
        <v>-10</v>
      </c>
    </row>
    <row r="105" spans="2:25">
      <c r="B105" s="44" t="s">
        <v>314</v>
      </c>
      <c r="C105" s="13">
        <v>2</v>
      </c>
      <c r="D105" s="13">
        <v>-7</v>
      </c>
      <c r="E105" s="13">
        <f t="shared" si="27"/>
        <v>-5</v>
      </c>
      <c r="F105" s="13">
        <v>4</v>
      </c>
      <c r="G105" s="13">
        <v>-5</v>
      </c>
      <c r="H105" s="13">
        <f t="shared" si="28"/>
        <v>-1</v>
      </c>
      <c r="I105" s="13">
        <v>5</v>
      </c>
      <c r="J105" s="13">
        <v>-3</v>
      </c>
      <c r="K105" s="13">
        <f t="shared" si="29"/>
        <v>2</v>
      </c>
      <c r="L105" s="13">
        <v>4</v>
      </c>
      <c r="M105" s="13">
        <v>-4</v>
      </c>
      <c r="N105" s="13">
        <f t="shared" si="30"/>
        <v>0</v>
      </c>
      <c r="O105" s="13">
        <v>5</v>
      </c>
      <c r="P105" s="13">
        <v>-3</v>
      </c>
      <c r="Q105" s="13">
        <f t="shared" si="31"/>
        <v>2</v>
      </c>
      <c r="R105" s="13">
        <v>4</v>
      </c>
      <c r="S105" s="13">
        <v>-5</v>
      </c>
      <c r="T105" s="13">
        <f t="shared" si="32"/>
        <v>-1</v>
      </c>
      <c r="U105" s="13">
        <v>3</v>
      </c>
      <c r="V105" s="13">
        <v>-6</v>
      </c>
      <c r="W105" s="13">
        <f t="shared" si="33"/>
        <v>-3</v>
      </c>
      <c r="X105" s="39">
        <f t="shared" si="34"/>
        <v>-6</v>
      </c>
      <c r="Y105" s="41">
        <f t="shared" si="35"/>
        <v>-10</v>
      </c>
    </row>
    <row r="106" spans="2:25">
      <c r="B106" s="44" t="s">
        <v>294</v>
      </c>
      <c r="C106" s="13">
        <v>2</v>
      </c>
      <c r="D106" s="13">
        <v>-7</v>
      </c>
      <c r="E106" s="13">
        <f t="shared" si="27"/>
        <v>-5</v>
      </c>
      <c r="F106" s="13">
        <v>3</v>
      </c>
      <c r="G106" s="13">
        <v>-6</v>
      </c>
      <c r="H106" s="13">
        <f t="shared" si="28"/>
        <v>-3</v>
      </c>
      <c r="I106" s="13">
        <v>6</v>
      </c>
      <c r="J106" s="13">
        <v>-2</v>
      </c>
      <c r="K106" s="13">
        <f t="shared" si="29"/>
        <v>4</v>
      </c>
      <c r="L106" s="13">
        <v>3</v>
      </c>
      <c r="M106" s="13">
        <v>-5</v>
      </c>
      <c r="N106" s="13">
        <f t="shared" si="30"/>
        <v>-2</v>
      </c>
      <c r="O106" s="13">
        <v>3</v>
      </c>
      <c r="P106" s="13">
        <v>-5</v>
      </c>
      <c r="Q106" s="13">
        <f t="shared" si="31"/>
        <v>-2</v>
      </c>
      <c r="R106" s="13">
        <v>6</v>
      </c>
      <c r="S106" s="13">
        <v>-3</v>
      </c>
      <c r="T106" s="13">
        <f t="shared" si="32"/>
        <v>3</v>
      </c>
      <c r="U106" s="13">
        <v>3</v>
      </c>
      <c r="V106" s="13">
        <v>-6</v>
      </c>
      <c r="W106" s="13">
        <f t="shared" si="33"/>
        <v>-3</v>
      </c>
      <c r="X106" s="39">
        <f t="shared" si="34"/>
        <v>-8</v>
      </c>
      <c r="Y106" s="41">
        <f t="shared" si="35"/>
        <v>-13.333333333333334</v>
      </c>
    </row>
    <row r="107" spans="2:25">
      <c r="B107" s="44" t="s">
        <v>448</v>
      </c>
      <c r="C107" s="13">
        <v>2</v>
      </c>
      <c r="D107" s="13">
        <v>-7</v>
      </c>
      <c r="E107" s="13">
        <f t="shared" si="27"/>
        <v>-5</v>
      </c>
      <c r="F107" s="13">
        <v>4</v>
      </c>
      <c r="G107" s="13">
        <v>-5</v>
      </c>
      <c r="H107" s="13">
        <f t="shared" si="28"/>
        <v>-1</v>
      </c>
      <c r="I107" s="13">
        <v>7</v>
      </c>
      <c r="J107" s="13">
        <v>-1</v>
      </c>
      <c r="K107" s="13">
        <f t="shared" si="29"/>
        <v>6</v>
      </c>
      <c r="L107" s="13">
        <v>3</v>
      </c>
      <c r="M107" s="13">
        <v>-5</v>
      </c>
      <c r="N107" s="13">
        <f t="shared" si="30"/>
        <v>-2</v>
      </c>
      <c r="O107" s="13">
        <v>4</v>
      </c>
      <c r="P107" s="13">
        <v>-4</v>
      </c>
      <c r="Q107" s="13">
        <f t="shared" si="31"/>
        <v>0</v>
      </c>
      <c r="R107" s="13">
        <v>3</v>
      </c>
      <c r="S107" s="13">
        <v>-4</v>
      </c>
      <c r="T107" s="13">
        <f t="shared" si="32"/>
        <v>-1</v>
      </c>
      <c r="U107" s="13">
        <v>1</v>
      </c>
      <c r="V107" s="13">
        <v>-8</v>
      </c>
      <c r="W107" s="13">
        <f t="shared" si="33"/>
        <v>-7</v>
      </c>
      <c r="X107" s="39">
        <f t="shared" si="34"/>
        <v>-10</v>
      </c>
      <c r="Y107" s="41">
        <f t="shared" si="35"/>
        <v>-16.666666666666664</v>
      </c>
    </row>
    <row r="108" spans="2:25">
      <c r="B108" s="44" t="s">
        <v>461</v>
      </c>
      <c r="C108" s="13">
        <v>0</v>
      </c>
      <c r="D108" s="13">
        <v>-9</v>
      </c>
      <c r="E108" s="13">
        <f t="shared" si="27"/>
        <v>-9</v>
      </c>
      <c r="F108" s="13">
        <v>1</v>
      </c>
      <c r="G108" s="13">
        <v>-6</v>
      </c>
      <c r="H108" s="13">
        <f t="shared" si="28"/>
        <v>-5</v>
      </c>
      <c r="I108" s="13">
        <v>6</v>
      </c>
      <c r="J108" s="13">
        <v>-1</v>
      </c>
      <c r="K108" s="13">
        <f t="shared" si="29"/>
        <v>5</v>
      </c>
      <c r="L108" s="13">
        <v>5</v>
      </c>
      <c r="M108" s="13">
        <v>-3</v>
      </c>
      <c r="N108" s="13">
        <f t="shared" si="30"/>
        <v>2</v>
      </c>
      <c r="O108" s="13">
        <v>3</v>
      </c>
      <c r="P108" s="13">
        <v>-5</v>
      </c>
      <c r="Q108" s="13">
        <f t="shared" si="31"/>
        <v>-2</v>
      </c>
      <c r="R108" s="13">
        <v>6</v>
      </c>
      <c r="S108" s="13">
        <v>-3</v>
      </c>
      <c r="T108" s="13">
        <f t="shared" si="32"/>
        <v>3</v>
      </c>
      <c r="U108" s="13">
        <v>1</v>
      </c>
      <c r="V108" s="13">
        <v>-8</v>
      </c>
      <c r="W108" s="13">
        <f t="shared" si="33"/>
        <v>-7</v>
      </c>
      <c r="X108" s="39">
        <f t="shared" si="34"/>
        <v>-13</v>
      </c>
      <c r="Y108" s="41">
        <f t="shared" si="35"/>
        <v>-21.666666666666668</v>
      </c>
    </row>
    <row r="109" spans="2:25">
      <c r="B109" s="44" t="s">
        <v>313</v>
      </c>
      <c r="C109" s="13">
        <v>2</v>
      </c>
      <c r="D109" s="13">
        <v>-7</v>
      </c>
      <c r="E109" s="13">
        <f t="shared" si="27"/>
        <v>-5</v>
      </c>
      <c r="F109" s="13">
        <v>1</v>
      </c>
      <c r="G109" s="13">
        <v>-8</v>
      </c>
      <c r="H109" s="13">
        <f t="shared" si="28"/>
        <v>-7</v>
      </c>
      <c r="I109" s="13">
        <v>5</v>
      </c>
      <c r="J109" s="13">
        <v>-3</v>
      </c>
      <c r="K109" s="13">
        <f t="shared" si="29"/>
        <v>2</v>
      </c>
      <c r="L109" s="13">
        <v>4</v>
      </c>
      <c r="M109" s="13">
        <v>-4</v>
      </c>
      <c r="N109" s="13">
        <f t="shared" si="30"/>
        <v>0</v>
      </c>
      <c r="O109" s="13">
        <v>2</v>
      </c>
      <c r="P109" s="13">
        <v>-6</v>
      </c>
      <c r="Q109" s="13">
        <f t="shared" si="31"/>
        <v>-4</v>
      </c>
      <c r="R109" s="13">
        <v>5</v>
      </c>
      <c r="S109" s="13">
        <v>-4</v>
      </c>
      <c r="T109" s="13">
        <f t="shared" si="32"/>
        <v>1</v>
      </c>
      <c r="U109" s="13">
        <v>4</v>
      </c>
      <c r="V109" s="13">
        <v>-5</v>
      </c>
      <c r="W109" s="13">
        <f t="shared" si="33"/>
        <v>-1</v>
      </c>
      <c r="X109" s="39">
        <f t="shared" si="34"/>
        <v>-14</v>
      </c>
      <c r="Y109" s="41">
        <f t="shared" si="35"/>
        <v>-23.333333333333332</v>
      </c>
    </row>
    <row r="110" spans="2:25">
      <c r="B110" s="13" t="s">
        <v>456</v>
      </c>
      <c r="C110" s="40">
        <f>AVERAGE(C5:C109)</f>
        <v>2.5333333333333332</v>
      </c>
      <c r="D110" s="40">
        <f t="shared" ref="D110:W110" si="36">AVERAGE(D5:D109)</f>
        <v>-6.0666666666666664</v>
      </c>
      <c r="E110" s="41">
        <f>AVERAGE(E5:E109)</f>
        <v>-3.5333333333333332</v>
      </c>
      <c r="F110" s="40">
        <f t="shared" si="36"/>
        <v>3.4476190476190478</v>
      </c>
      <c r="G110" s="40">
        <f t="shared" si="36"/>
        <v>-5.2285714285714286</v>
      </c>
      <c r="H110" s="41">
        <f t="shared" si="36"/>
        <v>-1.7809523809523808</v>
      </c>
      <c r="I110" s="40">
        <f t="shared" si="36"/>
        <v>6.4952380952380953</v>
      </c>
      <c r="J110" s="40">
        <f t="shared" si="36"/>
        <v>-1.0952380952380953</v>
      </c>
      <c r="K110" s="42">
        <f t="shared" si="36"/>
        <v>5.4</v>
      </c>
      <c r="L110" s="40">
        <f t="shared" si="36"/>
        <v>4.8</v>
      </c>
      <c r="M110" s="40">
        <f t="shared" si="36"/>
        <v>-2.7238095238095239</v>
      </c>
      <c r="N110" s="42">
        <f>AVERAGE(N5:N109)</f>
        <v>2.0761904761904764</v>
      </c>
      <c r="O110" s="40">
        <f t="shared" si="36"/>
        <v>3.961904761904762</v>
      </c>
      <c r="P110" s="40">
        <f t="shared" si="36"/>
        <v>-3.7714285714285714</v>
      </c>
      <c r="Q110" s="42">
        <f t="shared" si="36"/>
        <v>0.19047619047619047</v>
      </c>
      <c r="R110" s="40">
        <f t="shared" si="36"/>
        <v>5.038095238095238</v>
      </c>
      <c r="S110" s="40">
        <f t="shared" si="36"/>
        <v>-3.3333333333333335</v>
      </c>
      <c r="T110" s="42">
        <f t="shared" si="36"/>
        <v>1.7047619047619047</v>
      </c>
      <c r="U110" s="40">
        <f t="shared" si="36"/>
        <v>3.038095238095238</v>
      </c>
      <c r="V110" s="40">
        <f t="shared" si="36"/>
        <v>-5.5333333333333332</v>
      </c>
      <c r="W110" s="41">
        <f t="shared" si="36"/>
        <v>-2.4952380952380953</v>
      </c>
      <c r="X110" s="43">
        <f t="shared" ref="X110" si="37">E110+H110+K110+N110+Q110+T110+W110</f>
        <v>1.5619047619047626</v>
      </c>
      <c r="Y110" s="40">
        <f t="shared" ref="Y110" si="38">X110/60*100</f>
        <v>2.6031746031746041</v>
      </c>
    </row>
    <row r="111" spans="2:25">
      <c r="B111" s="39" t="s">
        <v>4</v>
      </c>
      <c r="C111" s="82" t="s">
        <v>455</v>
      </c>
      <c r="D111" s="82"/>
      <c r="E111" s="82"/>
      <c r="F111" s="82" t="s">
        <v>6</v>
      </c>
      <c r="G111" s="82"/>
      <c r="H111" s="82"/>
      <c r="I111" s="82" t="s">
        <v>7</v>
      </c>
      <c r="J111" s="82"/>
      <c r="K111" s="82"/>
      <c r="L111" s="82" t="s">
        <v>9</v>
      </c>
      <c r="M111" s="82"/>
      <c r="N111" s="82"/>
      <c r="O111" s="82" t="s">
        <v>11</v>
      </c>
      <c r="P111" s="82"/>
      <c r="Q111" s="82"/>
      <c r="R111" s="82" t="s">
        <v>457</v>
      </c>
      <c r="S111" s="82"/>
      <c r="T111" s="82"/>
      <c r="U111" s="82" t="s">
        <v>13</v>
      </c>
      <c r="V111" s="82"/>
      <c r="W111" s="82"/>
      <c r="X111" s="39" t="s">
        <v>458</v>
      </c>
      <c r="Y111" s="39" t="s">
        <v>459</v>
      </c>
    </row>
  </sheetData>
  <sortState xmlns:xlrd2="http://schemas.microsoft.com/office/spreadsheetml/2017/richdata2" ref="B5:Y109">
    <sortCondition descending="1" ref="Y5:Y109"/>
  </sortState>
  <mergeCells count="18">
    <mergeCell ref="C2:W2"/>
    <mergeCell ref="X3:X4"/>
    <mergeCell ref="Y3:Y4"/>
    <mergeCell ref="R3:T3"/>
    <mergeCell ref="U3:W3"/>
    <mergeCell ref="R111:T111"/>
    <mergeCell ref="U111:W111"/>
    <mergeCell ref="B3:B4"/>
    <mergeCell ref="C3:E3"/>
    <mergeCell ref="F3:H3"/>
    <mergeCell ref="I3:K3"/>
    <mergeCell ref="L3:N3"/>
    <mergeCell ref="O3:Q3"/>
    <mergeCell ref="C111:E111"/>
    <mergeCell ref="F111:H111"/>
    <mergeCell ref="I111:K111"/>
    <mergeCell ref="L111:N111"/>
    <mergeCell ref="O111:Q111"/>
  </mergeCells>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일결산</vt:lpstr>
      <vt:lpstr>추천</vt:lpstr>
      <vt:lpstr>일정</vt:lpstr>
      <vt:lpstr>시총</vt:lpstr>
      <vt:lpstr>커플링</vt:lpstr>
      <vt:lpstr>선택 방법</vt:lpstr>
      <vt:lpstr>인덱스 2</vt:lpstr>
      <vt:lpstr>top53</vt:lpstr>
      <vt:lpstr>통계</vt:lpstr>
      <vt:lpstr>도미넌스</vt:lpstr>
      <vt:lpstr>일결산(old)</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wonsool</dc:creator>
  <cp:lastModifiedBy>wonsool</cp:lastModifiedBy>
  <dcterms:created xsi:type="dcterms:W3CDTF">2021-08-24T23:15:30Z</dcterms:created>
  <dcterms:modified xsi:type="dcterms:W3CDTF">2022-03-30T22:13:47Z</dcterms:modified>
</cp:coreProperties>
</file>