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研究所\碩二上\蔡醫師\"/>
    </mc:Choice>
  </mc:AlternateContent>
  <bookViews>
    <workbookView xWindow="0" yWindow="0" windowWidth="28800" windowHeight="12255" tabRatio="500" activeTab="3"/>
  </bookViews>
  <sheets>
    <sheet name="Basic information" sheetId="1" r:id="rId1"/>
    <sheet name="Pre-op status" sheetId="2" r:id="rId2"/>
    <sheet name="Treatment related" sheetId="3" r:id="rId3"/>
    <sheet name="fu" sheetId="4" r:id="rId4"/>
  </sheets>
  <definedNames>
    <definedName name="_xlnm._FilterDatabase" localSheetId="3" hidden="1">fu!$A$1:$AE$345</definedName>
    <definedName name="DAYS">'Treatment related'!$L$2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3" l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L18" i="3"/>
  <c r="L17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69" i="3"/>
  <c r="M70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I2" i="3"/>
  <c r="F276" i="4"/>
  <c r="L97" i="3"/>
  <c r="F303" i="4"/>
  <c r="F31" i="4"/>
  <c r="F90" i="4"/>
  <c r="F281" i="4"/>
  <c r="F189" i="4"/>
  <c r="F22" i="4"/>
  <c r="F12" i="4"/>
  <c r="F5" i="4"/>
  <c r="F137" i="4"/>
  <c r="F264" i="4"/>
  <c r="F269" i="4"/>
  <c r="F316" i="4"/>
  <c r="F227" i="4"/>
  <c r="F206" i="4"/>
  <c r="F193" i="4"/>
  <c r="F76" i="4"/>
  <c r="F40" i="4"/>
  <c r="F294" i="4"/>
  <c r="F253" i="4"/>
  <c r="F67" i="4"/>
  <c r="F188" i="4"/>
  <c r="F299" i="4"/>
  <c r="F308" i="4"/>
  <c r="F311" i="4"/>
  <c r="F318" i="4"/>
  <c r="F321" i="4"/>
  <c r="F328" i="4"/>
  <c r="F332" i="4"/>
  <c r="F339" i="4"/>
  <c r="F338" i="4"/>
  <c r="F128" i="4"/>
  <c r="F324" i="4"/>
  <c r="F337" i="4"/>
  <c r="F336" i="4"/>
  <c r="F335" i="4"/>
  <c r="F334" i="4"/>
  <c r="F333" i="4"/>
  <c r="F331" i="4"/>
  <c r="F330" i="4"/>
  <c r="F329" i="4"/>
  <c r="F327" i="4"/>
  <c r="F326" i="4"/>
  <c r="F325" i="4"/>
  <c r="F323" i="4"/>
  <c r="F322" i="4"/>
  <c r="F320" i="4"/>
  <c r="F319" i="4"/>
  <c r="F317" i="4"/>
  <c r="F315" i="4"/>
  <c r="F314" i="4"/>
  <c r="F313" i="4"/>
  <c r="F312" i="4"/>
  <c r="F310" i="4"/>
  <c r="F309" i="4"/>
  <c r="F307" i="4"/>
  <c r="F306" i="4"/>
  <c r="F305" i="4"/>
  <c r="F304" i="4"/>
  <c r="F302" i="4"/>
  <c r="F301" i="4"/>
  <c r="F300" i="4"/>
  <c r="F298" i="4"/>
  <c r="F297" i="4"/>
  <c r="F296" i="4"/>
  <c r="F295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0" i="4"/>
  <c r="F279" i="4"/>
  <c r="F278" i="4"/>
  <c r="F277" i="4"/>
  <c r="F275" i="4"/>
  <c r="F274" i="4"/>
  <c r="F273" i="4"/>
  <c r="F272" i="4"/>
  <c r="F271" i="4"/>
  <c r="F270" i="4"/>
  <c r="F268" i="4"/>
  <c r="F267" i="4"/>
  <c r="F266" i="4"/>
  <c r="F265" i="4"/>
  <c r="F263" i="4"/>
  <c r="F262" i="4"/>
  <c r="F261" i="4"/>
  <c r="F260" i="4"/>
  <c r="F259" i="4"/>
  <c r="F258" i="4"/>
  <c r="F257" i="4"/>
  <c r="F256" i="4"/>
  <c r="F255" i="4"/>
  <c r="F254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2" i="4"/>
  <c r="F191" i="4"/>
  <c r="F190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6" i="4"/>
  <c r="F135" i="4"/>
  <c r="F134" i="4"/>
  <c r="F133" i="4"/>
  <c r="F132" i="4"/>
  <c r="F131" i="4"/>
  <c r="F130" i="4"/>
  <c r="F129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5" i="4"/>
  <c r="F74" i="4"/>
  <c r="F73" i="4"/>
  <c r="F72" i="4"/>
  <c r="F71" i="4"/>
  <c r="F70" i="4"/>
  <c r="F69" i="4"/>
  <c r="F68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39" i="4"/>
  <c r="F38" i="4"/>
  <c r="F37" i="4"/>
  <c r="F36" i="4"/>
  <c r="F35" i="4"/>
  <c r="F34" i="4"/>
  <c r="F33" i="4"/>
  <c r="F32" i="4"/>
  <c r="F30" i="4"/>
  <c r="F29" i="4"/>
  <c r="F28" i="4"/>
  <c r="F27" i="4"/>
  <c r="F26" i="4"/>
  <c r="F25" i="4"/>
  <c r="F24" i="4"/>
  <c r="F23" i="4"/>
  <c r="F21" i="4"/>
  <c r="F20" i="4"/>
  <c r="F19" i="4"/>
  <c r="F18" i="4"/>
  <c r="F17" i="4"/>
  <c r="F16" i="4"/>
  <c r="F15" i="4"/>
  <c r="F14" i="4"/>
  <c r="F13" i="4"/>
  <c r="F11" i="4"/>
  <c r="F10" i="4"/>
  <c r="F9" i="4"/>
  <c r="F8" i="4"/>
  <c r="F7" i="4"/>
  <c r="F6" i="4"/>
  <c r="F4" i="4"/>
  <c r="F3" i="4"/>
  <c r="F2" i="4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J3" i="1"/>
  <c r="K3" i="1"/>
  <c r="J4" i="1"/>
  <c r="K4" i="1"/>
  <c r="J5" i="1"/>
  <c r="K5" i="1"/>
  <c r="L5" i="1"/>
  <c r="J6" i="1"/>
  <c r="K6" i="1"/>
  <c r="L6" i="1"/>
  <c r="J7" i="1"/>
  <c r="J9" i="1"/>
  <c r="K7" i="1"/>
  <c r="L3" i="1"/>
  <c r="L4" i="1"/>
  <c r="L7" i="1"/>
  <c r="L9" i="1"/>
  <c r="K9" i="1"/>
</calcChain>
</file>

<file path=xl/sharedStrings.xml><?xml version="1.0" encoding="utf-8"?>
<sst xmlns="http://schemas.openxmlformats.org/spreadsheetml/2006/main" count="7095" uniqueCount="956">
  <si>
    <t>Chart No,</t>
  </si>
  <si>
    <t>Name</t>
  </si>
  <si>
    <t>OP date</t>
  </si>
  <si>
    <t>Donor tooth position</t>
  </si>
  <si>
    <t>Fixation type</t>
  </si>
  <si>
    <t>Root formation stage</t>
  </si>
  <si>
    <t>Fixation duration</t>
  </si>
  <si>
    <t>CEJ level</t>
  </si>
  <si>
    <t>Open date</t>
  </si>
  <si>
    <t>Open in ? days</t>
  </si>
  <si>
    <t>Dressing time</t>
  </si>
  <si>
    <t>RCF quality</t>
  </si>
  <si>
    <t>Endo special</t>
  </si>
  <si>
    <t>Ortho</t>
  </si>
  <si>
    <t>Prostho</t>
  </si>
  <si>
    <t>inlay onlay</t>
  </si>
  <si>
    <t>孫耀堅</t>
  </si>
  <si>
    <t>Root shape</t>
  </si>
  <si>
    <t>Root canal length</t>
  </si>
  <si>
    <t>Caries or not (donor)</t>
  </si>
  <si>
    <t>Caries in x ray(donor)</t>
  </si>
  <si>
    <t>Impaction or not</t>
  </si>
  <si>
    <t>Impaction classification</t>
  </si>
  <si>
    <t>Recipient tooth position</t>
  </si>
  <si>
    <t>Extraction socket or not</t>
  </si>
  <si>
    <t>Edentulous ridge or not</t>
  </si>
  <si>
    <t>Extraction socket or Drill</t>
  </si>
  <si>
    <t>7 days</t>
  </si>
  <si>
    <t>lower than adjacent</t>
  </si>
  <si>
    <t>NA</t>
  </si>
  <si>
    <t>16/15</t>
  </si>
  <si>
    <t>-</t>
  </si>
  <si>
    <t>Y</t>
  </si>
  <si>
    <t>IA</t>
  </si>
  <si>
    <t>+</t>
  </si>
  <si>
    <t>fair</t>
  </si>
  <si>
    <t>楊凱智</t>
  </si>
  <si>
    <t>15,5/14,5/16</t>
  </si>
  <si>
    <t>N</t>
  </si>
  <si>
    <t>5841113</t>
  </si>
  <si>
    <t>吳全盛</t>
  </si>
  <si>
    <t>18/18</t>
  </si>
  <si>
    <t>IB</t>
  </si>
  <si>
    <t>蘇佩淩</t>
  </si>
  <si>
    <t>14/15/15</t>
  </si>
  <si>
    <t>9 days</t>
  </si>
  <si>
    <t>王若庭</t>
  </si>
  <si>
    <t>15/16,5/16</t>
  </si>
  <si>
    <t>Temp</t>
  </si>
  <si>
    <t>16/17</t>
  </si>
  <si>
    <t>even</t>
  </si>
  <si>
    <t>IIA</t>
  </si>
  <si>
    <t>朱佩怡</t>
  </si>
  <si>
    <t>17/13/14</t>
  </si>
  <si>
    <t>14 days</t>
  </si>
  <si>
    <t>5928551</t>
  </si>
  <si>
    <t>林琨祥</t>
  </si>
  <si>
    <t>14/14/15</t>
  </si>
  <si>
    <t>楊宗憲</t>
  </si>
  <si>
    <t>14/16-/16</t>
  </si>
  <si>
    <t>Crown</t>
  </si>
  <si>
    <t>6 days</t>
  </si>
  <si>
    <t>M lower than adjacent</t>
  </si>
  <si>
    <t>洪麗璇</t>
  </si>
  <si>
    <r>
      <rPr>
        <sz val="10"/>
        <color rgb="FF000000"/>
        <rFont val="Arial"/>
        <family val="2"/>
      </rPr>
      <t xml:space="preserve"> </t>
    </r>
    <r>
      <rPr>
        <sz val="10"/>
        <color rgb="FF0000FF"/>
        <rFont val="Arial"/>
        <family val="2"/>
      </rPr>
      <t>+,拔一個月</t>
    </r>
  </si>
  <si>
    <t>good</t>
  </si>
  <si>
    <t>16,5/16,5</t>
  </si>
  <si>
    <t>amalgam(O)</t>
  </si>
  <si>
    <t>4122533</t>
  </si>
  <si>
    <t>林婉婷</t>
  </si>
  <si>
    <t>M lower</t>
  </si>
  <si>
    <t>Occlusal reduction</t>
  </si>
  <si>
    <t>16/16</t>
  </si>
  <si>
    <t>IIB</t>
  </si>
  <si>
    <t>ortho</t>
  </si>
  <si>
    <t>錢意文</t>
  </si>
  <si>
    <t>12 days</t>
  </si>
  <si>
    <t>13,5/14</t>
  </si>
  <si>
    <t>牧瀨育子</t>
  </si>
  <si>
    <t>metal crown</t>
  </si>
  <si>
    <t>12/14,5/13,5</t>
  </si>
  <si>
    <t>林育雯</t>
  </si>
  <si>
    <t>5973286</t>
  </si>
  <si>
    <t>M lower D highter than adjacent</t>
  </si>
  <si>
    <t>康至鈞</t>
  </si>
  <si>
    <t>8066847</t>
  </si>
  <si>
    <t>林禹萱</t>
  </si>
  <si>
    <t>徐千涵</t>
  </si>
  <si>
    <t>14-</t>
  </si>
  <si>
    <t>李明郎</t>
  </si>
  <si>
    <t>15/15</t>
  </si>
  <si>
    <t>C</t>
  </si>
  <si>
    <t>王張光</t>
  </si>
  <si>
    <t>14/14</t>
  </si>
  <si>
    <t>PFM</t>
  </si>
  <si>
    <t>陳冠宇</t>
  </si>
  <si>
    <t>林之晴</t>
  </si>
  <si>
    <t>15,5/15,5</t>
  </si>
  <si>
    <t>張朝貴</t>
  </si>
  <si>
    <t>D sealer over</t>
  </si>
  <si>
    <t>15/14,5/15</t>
  </si>
  <si>
    <t>Higher than adjacent</t>
  </si>
  <si>
    <t>楊政偉</t>
  </si>
  <si>
    <t>17,5/14</t>
  </si>
  <si>
    <t>6052825</t>
  </si>
  <si>
    <t>許毓真</t>
  </si>
  <si>
    <t>15/15/15/15</t>
  </si>
  <si>
    <t>6106361</t>
  </si>
  <si>
    <t>陳詩婷</t>
  </si>
  <si>
    <t>16/16/14,5/15</t>
  </si>
  <si>
    <t>6136502</t>
  </si>
  <si>
    <t>蔡幸芸</t>
  </si>
  <si>
    <t>14,5/14</t>
  </si>
  <si>
    <t>6141489</t>
  </si>
  <si>
    <t>蔡喬宇</t>
  </si>
  <si>
    <t>5774493</t>
  </si>
  <si>
    <t>夏荷婷</t>
  </si>
  <si>
    <t xml:space="preserve">M lower </t>
  </si>
  <si>
    <t>14,5/16/15</t>
  </si>
  <si>
    <t>3508836</t>
  </si>
  <si>
    <t>蘇秋如</t>
  </si>
  <si>
    <t>MB GP over and transportation</t>
  </si>
  <si>
    <t>PFM crown</t>
  </si>
  <si>
    <t>12/12/14,5</t>
  </si>
  <si>
    <t>B</t>
  </si>
  <si>
    <t>闕妏珊</t>
  </si>
  <si>
    <t>何逸文</t>
  </si>
  <si>
    <t>PFM corwn</t>
  </si>
  <si>
    <t>17,5/15,5</t>
  </si>
  <si>
    <t>8 days</t>
  </si>
  <si>
    <t>14,5/15,5</t>
  </si>
  <si>
    <t>張婕妤</t>
  </si>
  <si>
    <t>陳超群</t>
  </si>
  <si>
    <t>16,5</t>
  </si>
  <si>
    <t>not</t>
  </si>
  <si>
    <t>王景樂</t>
  </si>
  <si>
    <t>occlusal caries</t>
  </si>
  <si>
    <t>11 days</t>
  </si>
  <si>
    <t>張聖佳</t>
  </si>
  <si>
    <t>13/14/13,5</t>
  </si>
  <si>
    <t>翁翠萍</t>
  </si>
  <si>
    <t>15,5/16</t>
  </si>
  <si>
    <t>amalgam</t>
  </si>
  <si>
    <t>李慧萍</t>
  </si>
  <si>
    <t>13,5/12</t>
  </si>
  <si>
    <t>葉宜佳</t>
  </si>
  <si>
    <t>16/15,5</t>
  </si>
  <si>
    <t>5 days</t>
  </si>
  <si>
    <t>6209143</t>
  </si>
  <si>
    <t>陳苓瑜</t>
  </si>
  <si>
    <t>Distal gingivectomy on 2014,12,11</t>
  </si>
  <si>
    <t>洪菽蓮</t>
  </si>
  <si>
    <t>15/15/15,5</t>
  </si>
  <si>
    <t>7 days+38 days</t>
  </si>
  <si>
    <t>4027922</t>
  </si>
  <si>
    <t>王偉宇</t>
  </si>
  <si>
    <t>13,5/13/14,5</t>
  </si>
  <si>
    <t>3260541</t>
  </si>
  <si>
    <t>莊采綾</t>
  </si>
  <si>
    <t>10 days</t>
  </si>
  <si>
    <t>17/16,5</t>
  </si>
  <si>
    <t>D root fracture</t>
  </si>
  <si>
    <t>賴劭家</t>
  </si>
  <si>
    <t>17/15.5</t>
  </si>
  <si>
    <t>D root obstruction with GI(後來有通下去)</t>
  </si>
  <si>
    <t>6213036</t>
  </si>
  <si>
    <t>張愛青</t>
  </si>
  <si>
    <t>16/14</t>
  </si>
  <si>
    <t>0447814</t>
  </si>
  <si>
    <t>謝惠蓉</t>
  </si>
  <si>
    <t>17/15</t>
  </si>
  <si>
    <t>1942359</t>
  </si>
  <si>
    <t>趙文彬</t>
  </si>
  <si>
    <t>15,5/17/15</t>
  </si>
  <si>
    <t>5110866</t>
  </si>
  <si>
    <t>石佳相</t>
  </si>
  <si>
    <t>16/16/15</t>
  </si>
  <si>
    <t>IIC</t>
  </si>
  <si>
    <t>5684690</t>
  </si>
  <si>
    <t>顧明高</t>
  </si>
  <si>
    <t>15/14/15,5/17,5</t>
  </si>
  <si>
    <t>黃思嘉</t>
  </si>
  <si>
    <t>9 day</t>
  </si>
  <si>
    <t>13/12,5/13</t>
  </si>
  <si>
    <t>overlay</t>
  </si>
  <si>
    <t>-(已拔半年)</t>
  </si>
  <si>
    <t>周書佑</t>
  </si>
  <si>
    <t>17/15/15/14,5</t>
  </si>
  <si>
    <t>7 day</t>
  </si>
  <si>
    <t>M同高,D比鄰牙高</t>
  </si>
  <si>
    <t>林沁蓓</t>
  </si>
  <si>
    <t>16/16/16/5</t>
  </si>
  <si>
    <t>賴資憲</t>
  </si>
  <si>
    <t>8 day</t>
  </si>
  <si>
    <t>兩側同高</t>
  </si>
  <si>
    <t>17,5/15,5/17</t>
  </si>
  <si>
    <t>陳婉菱</t>
  </si>
  <si>
    <t>20,5/19/17</t>
  </si>
  <si>
    <t>amalgam(O), DP subgingival caries</t>
  </si>
  <si>
    <t>Tx plan</t>
  </si>
  <si>
    <t>尹育馨</t>
  </si>
  <si>
    <t>14,5</t>
  </si>
  <si>
    <t>5021704</t>
  </si>
  <si>
    <t>杜尹榕</t>
  </si>
  <si>
    <t>GA</t>
  </si>
  <si>
    <t>郭寓文</t>
  </si>
  <si>
    <t>6302384</t>
  </si>
  <si>
    <t>邵子文</t>
  </si>
  <si>
    <t>+,pit and fissure caries</t>
  </si>
  <si>
    <t>黃琁</t>
  </si>
  <si>
    <t>crown</t>
  </si>
  <si>
    <t>6293793</t>
  </si>
  <si>
    <t>邱英玉</t>
  </si>
  <si>
    <t>12+43 day+2 year</t>
  </si>
  <si>
    <t>6205073</t>
  </si>
  <si>
    <t>黃慧</t>
  </si>
  <si>
    <t>underpreparation</t>
  </si>
  <si>
    <t>林南</t>
  </si>
  <si>
    <t>12 day</t>
  </si>
  <si>
    <t>3682529</t>
  </si>
  <si>
    <t>廖美娥</t>
  </si>
  <si>
    <t>Fair</t>
  </si>
  <si>
    <t>15/14</t>
  </si>
  <si>
    <t>何焰茂</t>
  </si>
  <si>
    <t>13,5</t>
  </si>
  <si>
    <t>黃麗穎</t>
  </si>
  <si>
    <t>7 days+7days</t>
  </si>
  <si>
    <t>6308633</t>
  </si>
  <si>
    <t>何晟維</t>
  </si>
  <si>
    <t>趙美玲</t>
  </si>
  <si>
    <t>18/17</t>
  </si>
  <si>
    <t>7days</t>
  </si>
  <si>
    <t>Rotate 90 degrees</t>
  </si>
  <si>
    <t>7 days + 27 days</t>
  </si>
  <si>
    <t>孫興欣</t>
  </si>
  <si>
    <t>14/15,5</t>
  </si>
  <si>
    <t>吳俊麟</t>
  </si>
  <si>
    <t>Rotate 180 degrees</t>
  </si>
  <si>
    <t>14/16,5/18</t>
  </si>
  <si>
    <t>4201667</t>
  </si>
  <si>
    <t>陳國欽</t>
  </si>
  <si>
    <t>16/16,5/16,5</t>
  </si>
  <si>
    <t>provisonal crown</t>
  </si>
  <si>
    <t>6310104</t>
  </si>
  <si>
    <t>王冠仁</t>
  </si>
  <si>
    <t>14/14,5/12,5/13</t>
  </si>
  <si>
    <t>39 days</t>
  </si>
  <si>
    <t>3215929</t>
  </si>
  <si>
    <t>蔡宗城</t>
  </si>
  <si>
    <t>17/16,5/17</t>
  </si>
  <si>
    <t>RCF with MTA</t>
  </si>
  <si>
    <t>趙亞紀</t>
  </si>
  <si>
    <t>19/19/18/19</t>
  </si>
  <si>
    <t>莊婷雅</t>
  </si>
  <si>
    <t>13,5/15</t>
  </si>
  <si>
    <t>6193810</t>
  </si>
  <si>
    <t>葉佳宜</t>
  </si>
  <si>
    <t>16/15/14</t>
  </si>
  <si>
    <t>17/15/18</t>
  </si>
  <si>
    <t>Large apical size (#100)</t>
  </si>
  <si>
    <t>黃宇德</t>
  </si>
  <si>
    <t>18-/18</t>
  </si>
  <si>
    <t>M caries</t>
  </si>
  <si>
    <t>趙品鈞</t>
  </si>
  <si>
    <t>14+/14,5/14,5</t>
  </si>
  <si>
    <t>施怡因</t>
  </si>
  <si>
    <t>18,5/18+/18</t>
  </si>
  <si>
    <t>曾博新</t>
  </si>
  <si>
    <t>14,5/14/15</t>
  </si>
  <si>
    <t>Large apical size (#90)</t>
  </si>
  <si>
    <t>吳彗萍</t>
  </si>
  <si>
    <t>15/16/16</t>
  </si>
  <si>
    <t>C shape+separated instrument(已取出)</t>
  </si>
  <si>
    <t>謝明哲</t>
  </si>
  <si>
    <t>lower than mesial</t>
  </si>
  <si>
    <t>15,5/15,5/15,5</t>
  </si>
  <si>
    <t>temp</t>
  </si>
  <si>
    <t>9 days+ 30 days</t>
  </si>
  <si>
    <t>5972187</t>
  </si>
  <si>
    <t>郭耀謙</t>
  </si>
  <si>
    <t>16/16/16</t>
  </si>
  <si>
    <t>2809428</t>
  </si>
  <si>
    <t>陳品君</t>
  </si>
  <si>
    <t>13/13/13.5</t>
  </si>
  <si>
    <t>5866070</t>
  </si>
  <si>
    <t>林育如</t>
  </si>
  <si>
    <t>until now</t>
  </si>
  <si>
    <t>14/13.5</t>
  </si>
  <si>
    <t>-(同時拔同時種但因為牙齒很小有用drill)</t>
  </si>
  <si>
    <t>5829116</t>
  </si>
  <si>
    <t>江珮君</t>
  </si>
  <si>
    <t>18/17.5/18</t>
  </si>
  <si>
    <t>羅富香</t>
  </si>
  <si>
    <t>19/15,5/15,5</t>
  </si>
  <si>
    <t>root fracture</t>
  </si>
  <si>
    <t>王志綱</t>
  </si>
  <si>
    <t>large apical size</t>
  </si>
  <si>
    <t>13/14+/14-</t>
  </si>
  <si>
    <t>higher than adjacent</t>
  </si>
  <si>
    <t>邱宇昆</t>
  </si>
  <si>
    <t>15-/16-</t>
  </si>
  <si>
    <t>陳虹宇</t>
  </si>
  <si>
    <t>19/17/17</t>
  </si>
  <si>
    <t>張倩玉</t>
  </si>
  <si>
    <t>underfilling</t>
  </si>
  <si>
    <t>15,5/16-</t>
  </si>
  <si>
    <t>+, 13 days ago</t>
  </si>
  <si>
    <t>簡月華</t>
  </si>
  <si>
    <t>江銹</t>
  </si>
  <si>
    <t>17/16/16</t>
  </si>
  <si>
    <t>修牙齒後放入(supraocclusion)</t>
  </si>
  <si>
    <t>5722563</t>
  </si>
  <si>
    <t>向民潔</t>
  </si>
  <si>
    <t>17/16/13/15</t>
  </si>
  <si>
    <t>CAD/CAM temp</t>
  </si>
  <si>
    <t>5470261</t>
  </si>
  <si>
    <t>錢國惠</t>
  </si>
  <si>
    <t>21.5/16/19</t>
  </si>
  <si>
    <t>2016,08,25 start</t>
  </si>
  <si>
    <t>M:lower, D:higher</t>
  </si>
  <si>
    <t>OD construction</t>
  </si>
  <si>
    <t>ledge</t>
  </si>
  <si>
    <t>M:lower</t>
  </si>
  <si>
    <t>C shape</t>
  </si>
  <si>
    <t>M root fracture,IRM retrograde filling</t>
  </si>
  <si>
    <t>M root IRM retrograde filling</t>
  </si>
  <si>
    <t>邱宇崑</t>
  </si>
  <si>
    <t>+, with bracket</t>
  </si>
  <si>
    <t>6 month(until now)</t>
  </si>
  <si>
    <t>increase occlusal height with resin</t>
  </si>
  <si>
    <t>C shaped</t>
  </si>
  <si>
    <t>年份</t>
  </si>
  <si>
    <t>Birthday</t>
  </si>
  <si>
    <t>Age at tooth transplantation</t>
  </si>
  <si>
    <t>Sex</t>
  </si>
  <si>
    <t>Special habits</t>
  </si>
  <si>
    <t>Nil</t>
  </si>
  <si>
    <t>年齡</t>
  </si>
  <si>
    <t>Ｍ</t>
  </si>
  <si>
    <t>Ｆ</t>
  </si>
  <si>
    <t>合計</t>
  </si>
  <si>
    <t xml:space="preserve">Smoking: 1 pack/2 days </t>
  </si>
  <si>
    <t>&lt;20</t>
  </si>
  <si>
    <t>20~29</t>
  </si>
  <si>
    <t>30~39</t>
  </si>
  <si>
    <t>40~49</t>
  </si>
  <si>
    <t>&gt;50</t>
  </si>
  <si>
    <t>總計</t>
  </si>
  <si>
    <t>Alcohol: 1~2 cups / week</t>
  </si>
  <si>
    <t>10308</t>
  </si>
  <si>
    <t>10309</t>
  </si>
  <si>
    <t>10310</t>
  </si>
  <si>
    <t>Smoking: 1 pack/day for 10 yrs</t>
  </si>
  <si>
    <t>10406</t>
  </si>
  <si>
    <t>10407</t>
  </si>
  <si>
    <t>10408</t>
  </si>
  <si>
    <t>10409</t>
  </si>
  <si>
    <t>A(+),C(+) 1 pack/day</t>
  </si>
  <si>
    <t>B(+), 20 quids/day at weekend dor 4~5 yrs quit for 2 yrs</t>
  </si>
  <si>
    <t>10504</t>
  </si>
  <si>
    <t>A(+)</t>
  </si>
  <si>
    <t>Chart No-</t>
  </si>
  <si>
    <t>OP  date</t>
  </si>
  <si>
    <t>Opened date</t>
  </si>
  <si>
    <t>Follow Date</t>
  </si>
  <si>
    <t>Follow up days</t>
  </si>
  <si>
    <t>Mobility</t>
  </si>
  <si>
    <t>Probing depth</t>
  </si>
  <si>
    <t>Probing depth coding</t>
  </si>
  <si>
    <t>Percussion pain</t>
  </si>
  <si>
    <t>metalic sound</t>
  </si>
  <si>
    <t>Palpation pain</t>
  </si>
  <si>
    <t>Gingival inflammation</t>
  </si>
  <si>
    <t>Lamina dura</t>
  </si>
  <si>
    <t>Bone heal</t>
  </si>
  <si>
    <t>Periodontal level(M)</t>
  </si>
  <si>
    <t>Periodontal level(D)</t>
  </si>
  <si>
    <t>Resorption or not</t>
  </si>
  <si>
    <t>Resorption type</t>
  </si>
  <si>
    <t>Apical lesion</t>
  </si>
  <si>
    <t>GrI</t>
  </si>
  <si>
    <t>MB468  ML457</t>
  </si>
  <si>
    <t>all missing(unhealed)</t>
  </si>
  <si>
    <t>healing</t>
  </si>
  <si>
    <t>2-8mm</t>
  </si>
  <si>
    <t>6mm</t>
  </si>
  <si>
    <t>all missing(no space)</t>
  </si>
  <si>
    <t>2mm</t>
  </si>
  <si>
    <t>intact</t>
  </si>
  <si>
    <t>complete</t>
  </si>
  <si>
    <t>5-6mm</t>
  </si>
  <si>
    <t>WNL</t>
  </si>
  <si>
    <t>2-5mm</t>
  </si>
  <si>
    <t>DB556 DP555</t>
  </si>
  <si>
    <t>all missimg(no space)</t>
  </si>
  <si>
    <t>3-5mm</t>
  </si>
  <si>
    <t>1-7mm</t>
  </si>
  <si>
    <t>0mm</t>
  </si>
  <si>
    <t>1mm</t>
  </si>
  <si>
    <t>MB333 MP733</t>
  </si>
  <si>
    <t>3mm</t>
  </si>
  <si>
    <t>5mm</t>
  </si>
  <si>
    <t>DL433 DB353</t>
  </si>
  <si>
    <t>4mm</t>
  </si>
  <si>
    <t>DL222 DB252</t>
  </si>
  <si>
    <t>all missing(M:unhealed- D:no space)</t>
  </si>
  <si>
    <t>GrII</t>
  </si>
  <si>
    <t>ML334  MB955</t>
  </si>
  <si>
    <t>1-5mm</t>
  </si>
  <si>
    <t>D missing(unhealed)</t>
  </si>
  <si>
    <t>1.5mm</t>
  </si>
  <si>
    <t>2.5mm</t>
  </si>
  <si>
    <t>2-7mm</t>
  </si>
  <si>
    <t>2-2mm</t>
  </si>
  <si>
    <t>2-4mm</t>
  </si>
  <si>
    <t>1-9mm</t>
  </si>
  <si>
    <t>2-1mm</t>
  </si>
  <si>
    <t>2-9mm</t>
  </si>
  <si>
    <t>2-3mm</t>
  </si>
  <si>
    <t>GrIII</t>
  </si>
  <si>
    <t>0 mm</t>
  </si>
  <si>
    <t>M:unhealed</t>
  </si>
  <si>
    <t>ML4mm,MB4mm</t>
  </si>
  <si>
    <t>WM:</t>
  </si>
  <si>
    <t>0-5mm</t>
  </si>
  <si>
    <t>all missing(M:no space-D:unhealed)</t>
  </si>
  <si>
    <t>DL522- DB523</t>
  </si>
  <si>
    <t>9mm</t>
  </si>
  <si>
    <t>4-7mm</t>
  </si>
  <si>
    <t>5-2mm</t>
  </si>
  <si>
    <t>4-4mm</t>
  </si>
  <si>
    <t>5-5mm</t>
  </si>
  <si>
    <t>6-5mm</t>
  </si>
  <si>
    <t xml:space="preserve">healing </t>
  </si>
  <si>
    <t>4-5mm</t>
  </si>
  <si>
    <t>D、L:7mm</t>
  </si>
  <si>
    <t>M(unhealed)</t>
  </si>
  <si>
    <t>3-9mm</t>
  </si>
  <si>
    <t>3-7mm</t>
  </si>
  <si>
    <t>+ ~GrI</t>
  </si>
  <si>
    <t>D missing(no space)</t>
  </si>
  <si>
    <t>+~GrI</t>
  </si>
  <si>
    <t>D&gt;5mm</t>
  </si>
  <si>
    <t>unhealed</t>
  </si>
  <si>
    <t>I</t>
  </si>
  <si>
    <t>mild</t>
  </si>
  <si>
    <t>D (unhealed)</t>
  </si>
  <si>
    <t>1-6mm</t>
  </si>
  <si>
    <t>normal</t>
  </si>
  <si>
    <t>ML 323  MB334</t>
  </si>
  <si>
    <t>all missing(M:unhealed- D:no spase)</t>
  </si>
  <si>
    <t>3-4mm</t>
  </si>
  <si>
    <t>GrI~II</t>
  </si>
  <si>
    <t>10mm</t>
  </si>
  <si>
    <t>8-5mm</t>
  </si>
  <si>
    <t>7-5mm</t>
  </si>
  <si>
    <t>M apical third missing(unhealed)</t>
  </si>
  <si>
    <t>1-4mm</t>
  </si>
  <si>
    <t>+--</t>
  </si>
  <si>
    <t>9mm wide</t>
  </si>
  <si>
    <t>7mm wide</t>
  </si>
  <si>
    <t>5-3mm</t>
  </si>
  <si>
    <t>4-3mm</t>
  </si>
  <si>
    <t>5-1mm</t>
  </si>
  <si>
    <t>4-2mm</t>
  </si>
  <si>
    <t>all missing(M:unhealed-D:no space)</t>
  </si>
  <si>
    <t>4-8mm</t>
  </si>
  <si>
    <t>4-1mm</t>
  </si>
  <si>
    <t>4-6mm</t>
  </si>
  <si>
    <t>inflammtory</t>
  </si>
  <si>
    <t>6mm narrow</t>
  </si>
  <si>
    <t>2-6mm</t>
  </si>
  <si>
    <t>4-0mm</t>
  </si>
  <si>
    <t>inflammtory+replacement</t>
  </si>
  <si>
    <t>5mm narrow</t>
  </si>
  <si>
    <t>3-8mm</t>
  </si>
  <si>
    <t>3-6mm</t>
  </si>
  <si>
    <t>3-0mm</t>
  </si>
  <si>
    <t>2-0mm</t>
  </si>
  <si>
    <t>Intact</t>
  </si>
  <si>
    <t>gingival swelling</t>
  </si>
  <si>
    <t>II</t>
  </si>
  <si>
    <t>B 7mm</t>
  </si>
  <si>
    <t>3.5mm</t>
  </si>
  <si>
    <t>2.7mm</t>
  </si>
  <si>
    <t>+/-</t>
  </si>
  <si>
    <t>4.6mm</t>
  </si>
  <si>
    <t>3.8mm</t>
  </si>
  <si>
    <t>ML 5mm</t>
  </si>
  <si>
    <t>MB 5mm,B 7mm</t>
  </si>
  <si>
    <t>2.1mm</t>
  </si>
  <si>
    <t>2.2mm</t>
  </si>
  <si>
    <t>III</t>
  </si>
  <si>
    <t>8-7mm</t>
  </si>
  <si>
    <t>8-6mm</t>
  </si>
  <si>
    <t>5-0mm</t>
  </si>
  <si>
    <t>ginginal inflammation</t>
  </si>
  <si>
    <t>3-2mm</t>
  </si>
  <si>
    <t>8mm wide</t>
  </si>
  <si>
    <t>5-4mm</t>
  </si>
  <si>
    <t>6-1mm</t>
  </si>
  <si>
    <t>6-4mm</t>
  </si>
  <si>
    <t>ankylosis</t>
  </si>
  <si>
    <t>5mm wide</t>
  </si>
  <si>
    <t>3-1mm</t>
  </si>
  <si>
    <t>8-3mm</t>
  </si>
  <si>
    <t>8-1mm</t>
  </si>
  <si>
    <t>8mm narrow</t>
  </si>
  <si>
    <t>1-2mm</t>
  </si>
  <si>
    <t>6-8m</t>
  </si>
  <si>
    <t>3-5 mm</t>
  </si>
  <si>
    <t>2-5 mm</t>
  </si>
  <si>
    <t>mild swelling</t>
  </si>
  <si>
    <t>all missing(unheal)</t>
  </si>
  <si>
    <t>-1-8mm</t>
  </si>
  <si>
    <t>mesial missing(unhealed)</t>
  </si>
  <si>
    <t>complete(mesial angular defect)</t>
  </si>
  <si>
    <t>M:intact- D:unhealed</t>
  </si>
  <si>
    <t>1-8mm</t>
  </si>
  <si>
    <t>M missing</t>
  </si>
  <si>
    <t>heaing</t>
  </si>
  <si>
    <t>ML535    MB657</t>
  </si>
  <si>
    <t xml:space="preserve">mild </t>
  </si>
  <si>
    <t>heailng</t>
  </si>
  <si>
    <t>ML835    MB857</t>
  </si>
  <si>
    <t>mild- calculus deposition</t>
  </si>
  <si>
    <t>+--(vertical)</t>
  </si>
  <si>
    <t>ML554    MB574</t>
  </si>
  <si>
    <t>+(vertical at L cuso)</t>
  </si>
  <si>
    <t>7mm</t>
  </si>
  <si>
    <t>all missing(apex&amp;D:unhealed-M:no space)</t>
  </si>
  <si>
    <t>3-3mm</t>
  </si>
  <si>
    <t>WNL-BOP</t>
  </si>
  <si>
    <t>all missing(progress)</t>
  </si>
  <si>
    <t>8mm</t>
  </si>
  <si>
    <t>Gr I~II</t>
  </si>
  <si>
    <t>+ plaque deposition</t>
  </si>
  <si>
    <t>Gr I(with resin wire)</t>
  </si>
  <si>
    <t>MB454DB     MP664DP</t>
  </si>
  <si>
    <t>3.3mm</t>
  </si>
  <si>
    <t>6.4mm</t>
  </si>
  <si>
    <t>DB 5mm</t>
  </si>
  <si>
    <t>2.3mm</t>
  </si>
  <si>
    <t>6.6mm</t>
  </si>
  <si>
    <t>3.4mm</t>
  </si>
  <si>
    <t>+,palatal</t>
  </si>
  <si>
    <t>-2mm</t>
  </si>
  <si>
    <t>D-intact,M-unhealed</t>
  </si>
  <si>
    <t>-1mm</t>
  </si>
  <si>
    <t>12mm</t>
  </si>
  <si>
    <t>M intact- D missing(unhealed)</t>
  </si>
  <si>
    <t xml:space="preserve">- </t>
  </si>
  <si>
    <t>Inflammatory(apex)- Surface(M)</t>
  </si>
  <si>
    <t>4.3mm</t>
  </si>
  <si>
    <t>DB333 DL534</t>
  </si>
  <si>
    <t>2.6mm</t>
  </si>
  <si>
    <t>4.1mm</t>
  </si>
  <si>
    <t>DL335- DB335</t>
  </si>
  <si>
    <t xml:space="preserve">acceptable </t>
  </si>
  <si>
    <t>Inflammatory</t>
  </si>
  <si>
    <t>B:5mm</t>
  </si>
  <si>
    <t>MB:5mm</t>
  </si>
  <si>
    <t>5mm at furcation</t>
  </si>
  <si>
    <t>plaque accumulation at cervical area- BOP(+)- gingival inflammation</t>
  </si>
  <si>
    <t>M missing(unhealed)</t>
  </si>
  <si>
    <t>MB733     ML744</t>
  </si>
  <si>
    <t xml:space="preserve">plaque depostion </t>
  </si>
  <si>
    <t>4.7mm</t>
  </si>
  <si>
    <t xml:space="preserve">I </t>
  </si>
  <si>
    <t>4.4mm</t>
  </si>
  <si>
    <t>MB553  ML533</t>
  </si>
  <si>
    <t>data中沒記錄：NA</t>
  </si>
  <si>
    <t>-</t>
    <phoneticPr fontId="10" type="noConversion"/>
  </si>
  <si>
    <t>Bone heal coding</t>
    <phoneticPr fontId="10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</si>
  <si>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</si>
  <si>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</si>
  <si>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</si>
  <si>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</si>
  <si>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</si>
  <si>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</si>
  <si>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</si>
  <si>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</si>
  <si>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</si>
  <si>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</si>
  <si>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洪麗璇</t>
    <phoneticPr fontId="10" type="noConversion"/>
  </si>
  <si>
    <t>翁翠萍</t>
    <phoneticPr fontId="10" type="noConversion"/>
  </si>
  <si>
    <r>
      <t>N</t>
    </r>
    <r>
      <rPr>
        <sz val="10"/>
        <rFont val="Arial"/>
        <family val="2"/>
      </rPr>
      <t>A</t>
    </r>
    <phoneticPr fontId="10" type="noConversion"/>
  </si>
  <si>
    <t>GrI</t>
    <phoneticPr fontId="10" type="noConversion"/>
  </si>
  <si>
    <t>Unhealed</t>
  </si>
  <si>
    <t>healing</t>
    <phoneticPr fontId="10" type="noConversion"/>
  </si>
  <si>
    <t>unhealed</t>
    <phoneticPr fontId="10" type="noConversion"/>
  </si>
  <si>
    <t>I</t>
    <phoneticPr fontId="10" type="noConversion"/>
  </si>
  <si>
    <t>MB87,10 ML659</t>
    <phoneticPr fontId="10" type="noConversion"/>
  </si>
  <si>
    <t>unhealed</t>
    <phoneticPr fontId="10" type="noConversion"/>
  </si>
  <si>
    <t>I</t>
    <phoneticPr fontId="10" type="noConversion"/>
  </si>
  <si>
    <t>MB8,10+,5 ML559</t>
    <phoneticPr fontId="10" type="noConversion"/>
  </si>
  <si>
    <t>I</t>
    <phoneticPr fontId="10" type="noConversion"/>
  </si>
  <si>
    <t xml:space="preserve">5mm wide over lingual </t>
    <phoneticPr fontId="10" type="noConversion"/>
  </si>
  <si>
    <t>江峯銹</t>
  </si>
  <si>
    <t>江峯銹</t>
    <phoneticPr fontId="10" type="noConversion"/>
  </si>
  <si>
    <t>WNL</t>
    <phoneticPr fontId="10" type="noConversion"/>
  </si>
  <si>
    <r>
      <t>W</t>
    </r>
    <r>
      <rPr>
        <sz val="10"/>
        <rFont val="Arial"/>
        <family val="2"/>
      </rPr>
      <t>NL</t>
    </r>
    <phoneticPr fontId="10" type="noConversion"/>
  </si>
  <si>
    <t>healing</t>
    <phoneticPr fontId="10" type="noConversion"/>
  </si>
  <si>
    <r>
      <t>N</t>
    </r>
    <r>
      <rPr>
        <sz val="10"/>
        <rFont val="Arial"/>
        <family val="2"/>
      </rPr>
      <t>A</t>
    </r>
    <phoneticPr fontId="10" type="noConversion"/>
  </si>
  <si>
    <t>unhealed</t>
    <phoneticPr fontId="10" type="noConversion"/>
  </si>
  <si>
    <t>邱宇崑</t>
    <phoneticPr fontId="10" type="noConversion"/>
  </si>
  <si>
    <r>
      <t xml:space="preserve">5mm at </t>
    </r>
    <r>
      <rPr>
        <sz val="10"/>
        <rFont val="Arial"/>
        <family val="2"/>
      </rPr>
      <t xml:space="preserve">B </t>
    </r>
    <r>
      <rPr>
        <sz val="10"/>
        <rFont val="Arial"/>
        <family val="2"/>
      </rPr>
      <t>furcation</t>
    </r>
    <phoneticPr fontId="10" type="noConversion"/>
  </si>
  <si>
    <t>王志綱</t>
    <phoneticPr fontId="10" type="noConversion"/>
  </si>
  <si>
    <t>羅富香</t>
    <phoneticPr fontId="10" type="noConversion"/>
  </si>
  <si>
    <r>
      <t>n</t>
    </r>
    <r>
      <rPr>
        <sz val="10"/>
        <rFont val="Arial"/>
        <family val="2"/>
      </rPr>
      <t>ormal</t>
    </r>
    <phoneticPr fontId="10" type="noConversion"/>
  </si>
  <si>
    <t>WNL</t>
    <phoneticPr fontId="10" type="noConversion"/>
  </si>
  <si>
    <r>
      <t>h</t>
    </r>
    <r>
      <rPr>
        <sz val="10"/>
        <rFont val="Arial"/>
        <family val="2"/>
      </rPr>
      <t>ealed</t>
    </r>
    <phoneticPr fontId="10" type="noConversion"/>
  </si>
  <si>
    <r>
      <t>n</t>
    </r>
    <r>
      <rPr>
        <sz val="10"/>
        <rFont val="Arial"/>
        <family val="2"/>
      </rPr>
      <t>ormal</t>
    </r>
    <phoneticPr fontId="10" type="noConversion"/>
  </si>
  <si>
    <r>
      <t>C</t>
    </r>
    <r>
      <rPr>
        <sz val="10"/>
        <rFont val="Arial"/>
        <family val="2"/>
      </rPr>
      <t>omplete</t>
    </r>
    <phoneticPr fontId="10" type="noConversion"/>
  </si>
  <si>
    <r>
      <t>W</t>
    </r>
    <r>
      <rPr>
        <sz val="10"/>
        <rFont val="Arial"/>
        <family val="2"/>
      </rPr>
      <t>NL</t>
    </r>
    <phoneticPr fontId="10" type="noConversion"/>
  </si>
  <si>
    <t>healing</t>
    <phoneticPr fontId="10" type="noConversion"/>
  </si>
  <si>
    <t>郭耀謙</t>
    <phoneticPr fontId="10" type="noConversion"/>
  </si>
  <si>
    <t>吳彗萍</t>
    <phoneticPr fontId="10" type="noConversion"/>
  </si>
  <si>
    <t>施怡因</t>
    <phoneticPr fontId="10" type="noConversion"/>
  </si>
  <si>
    <t>莊婷雅</t>
    <phoneticPr fontId="10" type="noConversion"/>
  </si>
  <si>
    <t>趙亞紀</t>
    <phoneticPr fontId="10" type="noConversion"/>
  </si>
  <si>
    <t>蔡宗城</t>
    <phoneticPr fontId="10" type="noConversion"/>
  </si>
  <si>
    <t>王冠仁</t>
    <phoneticPr fontId="10" type="noConversion"/>
  </si>
  <si>
    <t>陳國欽</t>
    <phoneticPr fontId="10" type="noConversion"/>
  </si>
  <si>
    <t>廖美娥</t>
    <phoneticPr fontId="10" type="noConversion"/>
  </si>
  <si>
    <t>林沁蓓</t>
    <phoneticPr fontId="10" type="noConversion"/>
  </si>
  <si>
    <r>
      <t>8</t>
    </r>
    <r>
      <rPr>
        <sz val="10"/>
        <rFont val="Arial"/>
        <family val="2"/>
      </rPr>
      <t>mm wide</t>
    </r>
    <phoneticPr fontId="10" type="noConversion"/>
  </si>
  <si>
    <t>黃思嘉</t>
    <phoneticPr fontId="10" type="noConversion"/>
  </si>
  <si>
    <t>莊采綾</t>
    <phoneticPr fontId="10" type="noConversion"/>
  </si>
  <si>
    <t>何逸文</t>
    <phoneticPr fontId="10" type="noConversion"/>
  </si>
  <si>
    <t>蔡喬宇</t>
    <phoneticPr fontId="10" type="noConversion"/>
  </si>
  <si>
    <t>陳詩婷</t>
    <phoneticPr fontId="10" type="noConversion"/>
  </si>
  <si>
    <t>許毓真</t>
    <phoneticPr fontId="10" type="noConversion"/>
  </si>
  <si>
    <t>陳冠宇</t>
    <phoneticPr fontId="10" type="noConversion"/>
  </si>
  <si>
    <t>NA</t>
    <phoneticPr fontId="10" type="noConversion"/>
  </si>
  <si>
    <t>NA</t>
    <phoneticPr fontId="10" type="noConversion"/>
  </si>
  <si>
    <t>unhealed,ext</t>
    <phoneticPr fontId="10" type="noConversion"/>
  </si>
  <si>
    <t>徐千涵</t>
    <phoneticPr fontId="10" type="noConversion"/>
  </si>
  <si>
    <t>林育雯</t>
    <phoneticPr fontId="10" type="noConversion"/>
  </si>
  <si>
    <t>牧瀨育子</t>
    <phoneticPr fontId="10" type="noConversion"/>
  </si>
  <si>
    <t>吳全盛</t>
    <phoneticPr fontId="10" type="noConversion"/>
  </si>
  <si>
    <t>WNL</t>
    <phoneticPr fontId="10" type="noConversion"/>
  </si>
  <si>
    <t>complete</t>
    <phoneticPr fontId="10" type="noConversion"/>
  </si>
  <si>
    <t xml:space="preserve"> -</t>
    <phoneticPr fontId="10" type="noConversion"/>
  </si>
  <si>
    <t xml:space="preserve"> -</t>
    <phoneticPr fontId="10" type="noConversion"/>
  </si>
  <si>
    <t>NA</t>
    <phoneticPr fontId="10" type="noConversion"/>
  </si>
  <si>
    <t>Complete</t>
    <phoneticPr fontId="10" type="noConversion"/>
  </si>
  <si>
    <t xml:space="preserve"> -</t>
    <phoneticPr fontId="10" type="noConversion"/>
  </si>
  <si>
    <t>NA</t>
    <phoneticPr fontId="10" type="noConversion"/>
  </si>
  <si>
    <t>WNL</t>
    <phoneticPr fontId="10" type="noConversion"/>
  </si>
  <si>
    <t>WNL</t>
    <phoneticPr fontId="10" type="noConversion"/>
  </si>
  <si>
    <t>Complete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</si>
  <si>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</si>
  <si>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</si>
  <si>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</si>
  <si>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Mild</t>
    <phoneticPr fontId="10" type="noConversion"/>
  </si>
  <si>
    <t>intact</t>
    <phoneticPr fontId="10" type="noConversion"/>
  </si>
  <si>
    <t>-</t>
    <phoneticPr fontId="10" type="noConversion"/>
  </si>
  <si>
    <t>MB393 337DL</t>
    <phoneticPr fontId="10" type="noConversion"/>
  </si>
  <si>
    <t>-</t>
    <phoneticPr fontId="10" type="noConversion"/>
  </si>
  <si>
    <t>-</t>
    <phoneticPr fontId="10" type="noConversion"/>
  </si>
  <si>
    <t>all missing(no space)</t>
    <phoneticPr fontId="10" type="noConversion"/>
  </si>
  <si>
    <t>all missing(no space)</t>
    <phoneticPr fontId="10" type="noConversion"/>
  </si>
  <si>
    <t>complete</t>
    <phoneticPr fontId="10" type="noConversion"/>
  </si>
  <si>
    <t>MB433 557DL</t>
    <phoneticPr fontId="10" type="noConversion"/>
  </si>
  <si>
    <t>NA</t>
    <phoneticPr fontId="10" type="noConversion"/>
  </si>
  <si>
    <t>NA</t>
    <phoneticPr fontId="10" type="noConversion"/>
  </si>
  <si>
    <t>all missing(no space)</t>
    <phoneticPr fontId="10" type="noConversion"/>
  </si>
  <si>
    <t>NA</t>
    <phoneticPr fontId="10" type="noConversion"/>
  </si>
  <si>
    <t>5mm on middle buccal</t>
    <phoneticPr fontId="10" type="noConversion"/>
  </si>
  <si>
    <t>NA</t>
    <phoneticPr fontId="10" type="noConversion"/>
  </si>
  <si>
    <t>mild</t>
    <phoneticPr fontId="10" type="noConversion"/>
  </si>
  <si>
    <t>-</t>
    <phoneticPr fontId="10" type="noConversion"/>
  </si>
  <si>
    <t>黃瀞慧</t>
  </si>
  <si>
    <t>黃瀞慧</t>
    <phoneticPr fontId="10" type="noConversion"/>
  </si>
  <si>
    <t>NA</t>
    <phoneticPr fontId="10" type="noConversion"/>
  </si>
  <si>
    <t>-</t>
    <phoneticPr fontId="10" type="noConversion"/>
  </si>
  <si>
    <t>-</t>
    <phoneticPr fontId="10" type="noConversion"/>
  </si>
  <si>
    <t>intact</t>
    <phoneticPr fontId="10" type="noConversion"/>
  </si>
  <si>
    <t>MB639 ML424</t>
    <phoneticPr fontId="10" type="noConversion"/>
  </si>
  <si>
    <t>-</t>
    <phoneticPr fontId="10" type="noConversion"/>
  </si>
  <si>
    <t>-</t>
    <phoneticPr fontId="10" type="noConversion"/>
  </si>
  <si>
    <t>GrI</t>
    <phoneticPr fontId="10" type="noConversion"/>
  </si>
  <si>
    <t>MB735 ML635</t>
    <phoneticPr fontId="10" type="noConversion"/>
  </si>
  <si>
    <t>-</t>
    <phoneticPr fontId="10" type="noConversion"/>
  </si>
  <si>
    <t>-</t>
    <phoneticPr fontId="10" type="noConversion"/>
  </si>
  <si>
    <t>WNL</t>
    <phoneticPr fontId="10" type="noConversion"/>
  </si>
  <si>
    <t>+</t>
    <phoneticPr fontId="10" type="noConversion"/>
  </si>
  <si>
    <t>healing</t>
    <phoneticPr fontId="10" type="noConversion"/>
  </si>
  <si>
    <t>+, distal root</t>
    <phoneticPr fontId="10" type="noConversion"/>
  </si>
  <si>
    <t>Complete</t>
    <phoneticPr fontId="10" type="noConversion"/>
  </si>
  <si>
    <t>-</t>
    <phoneticPr fontId="10" type="noConversion"/>
  </si>
  <si>
    <t>all missing(unhealed)</t>
    <phoneticPr fontId="10" type="noConversion"/>
  </si>
  <si>
    <t>Complete</t>
    <phoneticPr fontId="10" type="noConversion"/>
  </si>
  <si>
    <t>-</t>
    <phoneticPr fontId="10" type="noConversion"/>
  </si>
  <si>
    <t>complete</t>
    <phoneticPr fontId="10" type="noConversion"/>
  </si>
  <si>
    <t>complete</t>
    <phoneticPr fontId="10" type="noConversion"/>
  </si>
  <si>
    <t>NA</t>
    <phoneticPr fontId="10" type="noConversion"/>
  </si>
  <si>
    <t>Complete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</si>
  <si>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</si>
  <si>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</si>
  <si>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</si>
  <si>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NA</t>
    <phoneticPr fontId="10" type="noConversion"/>
  </si>
  <si>
    <t>NA</t>
    <phoneticPr fontId="10" type="noConversion"/>
  </si>
  <si>
    <t>NA</t>
    <phoneticPr fontId="10" type="noConversion"/>
  </si>
  <si>
    <t>WNL</t>
    <phoneticPr fontId="10" type="noConversion"/>
  </si>
  <si>
    <t>WNL</t>
    <phoneticPr fontId="10" type="noConversion"/>
  </si>
  <si>
    <t>-</t>
    <phoneticPr fontId="10" type="noConversion"/>
  </si>
  <si>
    <t>+</t>
    <phoneticPr fontId="10" type="noConversion"/>
  </si>
  <si>
    <t>complete</t>
    <phoneticPr fontId="10" type="noConversion"/>
  </si>
  <si>
    <t>-</t>
    <phoneticPr fontId="10" type="noConversion"/>
  </si>
  <si>
    <t>MB445 338DL</t>
  </si>
  <si>
    <t>-</t>
    <phoneticPr fontId="10" type="noConversion"/>
  </si>
  <si>
    <t>NA</t>
    <phoneticPr fontId="10" type="noConversion"/>
  </si>
  <si>
    <t>-</t>
    <phoneticPr fontId="10" type="noConversion"/>
  </si>
  <si>
    <t>NA</t>
    <phoneticPr fontId="10" type="noConversion"/>
  </si>
  <si>
    <t>-</t>
    <phoneticPr fontId="10" type="noConversion"/>
  </si>
  <si>
    <t>intact</t>
    <phoneticPr fontId="10" type="noConversion"/>
  </si>
  <si>
    <t>intact</t>
    <phoneticPr fontId="10" type="noConversion"/>
  </si>
  <si>
    <t>healing</t>
    <phoneticPr fontId="10" type="noConversion"/>
  </si>
  <si>
    <t>healing</t>
    <phoneticPr fontId="10" type="noConversion"/>
  </si>
  <si>
    <t>-</t>
    <phoneticPr fontId="10" type="noConversion"/>
  </si>
  <si>
    <t>+</t>
    <phoneticPr fontId="10" type="noConversion"/>
  </si>
  <si>
    <t>+</t>
    <phoneticPr fontId="10" type="noConversion"/>
  </si>
  <si>
    <t>NA</t>
    <phoneticPr fontId="10" type="noConversion"/>
  </si>
  <si>
    <t>-</t>
    <phoneticPr fontId="10" type="noConversion"/>
  </si>
  <si>
    <t>+</t>
    <phoneticPr fontId="10" type="noConversion"/>
  </si>
  <si>
    <r>
      <t>h</t>
    </r>
    <r>
      <rPr>
        <sz val="10"/>
        <rFont val="Arial"/>
        <family val="2"/>
      </rPr>
      <t>ealing</t>
    </r>
    <phoneticPr fontId="10" type="noConversion"/>
  </si>
  <si>
    <t>all missing</t>
    <phoneticPr fontId="10" type="noConversion"/>
  </si>
  <si>
    <t>all missing</t>
    <phoneticPr fontId="10" type="noConversion"/>
  </si>
  <si>
    <t>-</t>
    <phoneticPr fontId="10" type="noConversion"/>
  </si>
  <si>
    <t>ML 6mm</t>
    <phoneticPr fontId="10" type="noConversion"/>
  </si>
  <si>
    <t>healing</t>
    <phoneticPr fontId="10" type="noConversion"/>
  </si>
  <si>
    <t>-</t>
    <phoneticPr fontId="10" type="noConversion"/>
  </si>
  <si>
    <t>mesial side 5mm</t>
    <phoneticPr fontId="10" type="noConversion"/>
  </si>
  <si>
    <t>-</t>
    <phoneticPr fontId="10" type="noConversion"/>
  </si>
  <si>
    <t>NA</t>
    <phoneticPr fontId="10" type="noConversion"/>
  </si>
  <si>
    <t>replacement</t>
    <phoneticPr fontId="10" type="noConversion"/>
  </si>
  <si>
    <t>+</t>
    <phoneticPr fontId="10" type="noConversion"/>
  </si>
  <si>
    <t>MB449 338DL</t>
    <phoneticPr fontId="10" type="noConversion"/>
  </si>
  <si>
    <r>
      <t>DB 9mm(</t>
    </r>
    <r>
      <rPr>
        <sz val="10"/>
        <color rgb="FFFF0000"/>
        <rFont val="細明體"/>
        <family val="3"/>
        <charset val="136"/>
      </rPr>
      <t>因智齒</t>
    </r>
    <r>
      <rPr>
        <sz val="10"/>
        <color rgb="FFFF0000"/>
        <rFont val="Arial"/>
        <family val="2"/>
      </rPr>
      <t>healing</t>
    </r>
    <r>
      <rPr>
        <sz val="10"/>
        <color rgb="FFFF0000"/>
        <rFont val="細明體"/>
        <family val="3"/>
        <charset val="136"/>
      </rPr>
      <t>影響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細明體"/>
        <family val="3"/>
        <charset val="136"/>
      </rPr>
      <t>算</t>
    </r>
    <r>
      <rPr>
        <sz val="10"/>
        <color rgb="FFFF0000"/>
        <rFont val="Arial"/>
        <family val="2"/>
      </rPr>
      <t>WNL)</t>
    </r>
    <phoneticPr fontId="10" type="noConversion"/>
  </si>
  <si>
    <r>
      <t>5mm DL(</t>
    </r>
    <r>
      <rPr>
        <sz val="10"/>
        <color rgb="FFFF0000"/>
        <rFont val="細明體"/>
        <family val="3"/>
        <charset val="136"/>
      </rPr>
      <t>因智齒</t>
    </r>
    <r>
      <rPr>
        <sz val="10"/>
        <color rgb="FFFF0000"/>
        <rFont val="Arial"/>
        <family val="2"/>
      </rPr>
      <t>healing</t>
    </r>
    <r>
      <rPr>
        <sz val="10"/>
        <color rgb="FFFF0000"/>
        <rFont val="細明體"/>
        <family val="3"/>
        <charset val="136"/>
      </rPr>
      <t>影響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細明體"/>
        <family val="3"/>
        <charset val="136"/>
      </rPr>
      <t>算</t>
    </r>
    <r>
      <rPr>
        <sz val="10"/>
        <color rgb="FFFF0000"/>
        <rFont val="Arial"/>
        <family val="2"/>
      </rPr>
      <t>WNL)</t>
    </r>
    <phoneticPr fontId="10" type="noConversion"/>
  </si>
  <si>
    <t>root resorption+MTA filling+ankylosis</t>
    <phoneticPr fontId="10" type="noConversion"/>
  </si>
  <si>
    <t>c shape</t>
    <phoneticPr fontId="10" type="noConversion"/>
  </si>
  <si>
    <t>C-shape, reotate 180 degrees,ankylosis</t>
    <phoneticPr fontId="10" type="noConversion"/>
  </si>
  <si>
    <t>-</t>
    <phoneticPr fontId="10" type="noConversion"/>
  </si>
  <si>
    <t>-</t>
    <phoneticPr fontId="10" type="noConversion"/>
  </si>
  <si>
    <t>NA</t>
    <phoneticPr fontId="10" type="noConversion"/>
  </si>
  <si>
    <t>NA</t>
    <phoneticPr fontId="10" type="noConversion"/>
  </si>
  <si>
    <t>healing</t>
    <phoneticPr fontId="10" type="noConversion"/>
  </si>
  <si>
    <t>-</t>
    <phoneticPr fontId="10" type="noConversion"/>
  </si>
  <si>
    <t>+</t>
    <phoneticPr fontId="10" type="noConversion"/>
  </si>
  <si>
    <t>middle lingual:8mm</t>
    <phoneticPr fontId="10" type="noConversion"/>
  </si>
  <si>
    <t>WNL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</si>
  <si>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</si>
  <si>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</si>
  <si>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</si>
  <si>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+</t>
    <phoneticPr fontId="10" type="noConversion"/>
  </si>
  <si>
    <t>intact</t>
    <phoneticPr fontId="10" type="noConversion"/>
  </si>
  <si>
    <t>complete</t>
    <phoneticPr fontId="10" type="noConversion"/>
  </si>
  <si>
    <t>-</t>
    <phoneticPr fontId="10" type="noConversion"/>
  </si>
  <si>
    <r>
      <t>5mm on middle buccal,</t>
    </r>
    <r>
      <rPr>
        <sz val="10"/>
        <color rgb="FFFF0000"/>
        <rFont val="細明體"/>
        <family val="3"/>
        <charset val="136"/>
      </rPr>
      <t>因</t>
    </r>
    <r>
      <rPr>
        <sz val="10"/>
        <color rgb="FFFF0000"/>
        <rFont val="Arial"/>
        <family val="2"/>
      </rPr>
      <t>mesial tilting</t>
    </r>
    <r>
      <rPr>
        <sz val="10"/>
        <color rgb="FFFF0000"/>
        <rFont val="細明體"/>
        <family val="3"/>
        <charset val="136"/>
      </rPr>
      <t>算</t>
    </r>
    <r>
      <rPr>
        <sz val="10"/>
        <color rgb="FFFF0000"/>
        <rFont val="Arial"/>
        <family val="2"/>
      </rPr>
      <t>WNL</t>
    </r>
    <phoneticPr fontId="10" type="noConversion"/>
  </si>
  <si>
    <t>fair</t>
    <phoneticPr fontId="10" type="noConversion"/>
  </si>
  <si>
    <t>curve canal(28.3)</t>
    <phoneticPr fontId="10" type="noConversion"/>
  </si>
  <si>
    <t>curve canal(33.7)</t>
    <phoneticPr fontId="10" type="noConversion"/>
  </si>
  <si>
    <t>curve canal(27.8)</t>
    <phoneticPr fontId="10" type="noConversion"/>
  </si>
  <si>
    <t>curve canal(41.3)</t>
    <phoneticPr fontId="10" type="noConversion"/>
  </si>
  <si>
    <t>s-curved</t>
    <phoneticPr fontId="10" type="noConversion"/>
  </si>
  <si>
    <t>curve canal(39.6)</t>
    <phoneticPr fontId="10" type="noConversion"/>
  </si>
  <si>
    <t>cureve canal(33.0)</t>
    <phoneticPr fontId="10" type="noConversion"/>
  </si>
  <si>
    <t>GP(?) over, curve canal(26.0)</t>
    <phoneticPr fontId="10" type="noConversion"/>
  </si>
  <si>
    <t>翁翠萍</t>
    <phoneticPr fontId="10" type="noConversion"/>
  </si>
  <si>
    <t>overfilling,curve canal(21.8)</t>
    <phoneticPr fontId="10" type="noConversion"/>
  </si>
  <si>
    <t>missing canal, curve canal</t>
    <phoneticPr fontId="10" type="noConversion"/>
  </si>
  <si>
    <t>curve(25.0)</t>
    <phoneticPr fontId="10" type="noConversion"/>
  </si>
  <si>
    <t>palatal canal large space+under filing,curve(30.2)</t>
    <phoneticPr fontId="10" type="noConversion"/>
  </si>
  <si>
    <t>curve canal(43.0)</t>
    <phoneticPr fontId="10" type="noConversion"/>
  </si>
  <si>
    <t>Rotate 90 degrees, curve(32.1)</t>
    <phoneticPr fontId="10" type="noConversion"/>
  </si>
  <si>
    <t>curve(25.2)</t>
    <phoneticPr fontId="10" type="noConversion"/>
  </si>
  <si>
    <t>Rotate 180 degrees,curve(28.4)</t>
    <phoneticPr fontId="10" type="noConversion"/>
  </si>
  <si>
    <r>
      <t>curve canal</t>
    </r>
    <r>
      <rPr>
        <sz val="10"/>
        <color rgb="FF000000"/>
        <rFont val="Arial"/>
        <family val="2"/>
      </rPr>
      <t>(30.1)</t>
    </r>
    <phoneticPr fontId="10" type="noConversion"/>
  </si>
  <si>
    <t>C shape+over filling,curve(33.1)</t>
    <phoneticPr fontId="10" type="noConversion"/>
  </si>
  <si>
    <t>curve canal(37.5)</t>
    <phoneticPr fontId="10" type="noConversion"/>
  </si>
  <si>
    <t>D root curve to DL(36.2)</t>
    <phoneticPr fontId="10" type="noConversion"/>
  </si>
  <si>
    <t>curve(29.4)</t>
    <phoneticPr fontId="10" type="noConversion"/>
  </si>
  <si>
    <t>underfilling,curve(33.8)</t>
    <phoneticPr fontId="10" type="noConversion"/>
  </si>
  <si>
    <t>curve(39.6)</t>
    <phoneticPr fontId="10" type="noConversion"/>
  </si>
  <si>
    <t>curve(28.7)</t>
    <phoneticPr fontId="10" type="noConversion"/>
  </si>
  <si>
    <t>-</t>
    <phoneticPr fontId="10" type="noConversion"/>
  </si>
  <si>
    <t>WNL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</si>
  <si>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</si>
  <si>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</si>
  <si>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</si>
  <si>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intact</t>
    <phoneticPr fontId="10" type="noConversion"/>
  </si>
  <si>
    <t>complete</t>
    <phoneticPr fontId="10" type="noConversion"/>
  </si>
  <si>
    <t>-</t>
    <phoneticPr fontId="10" type="noConversion"/>
  </si>
  <si>
    <t>curve canals(34.3)</t>
    <phoneticPr fontId="10" type="noConversion"/>
  </si>
  <si>
    <t>Curve canal(32.2)</t>
    <phoneticPr fontId="10" type="noConversion"/>
  </si>
  <si>
    <t>C shape,curve(40.5)</t>
    <phoneticPr fontId="10" type="noConversion"/>
  </si>
  <si>
    <t>curve(23.9)</t>
    <phoneticPr fontId="10" type="noConversion"/>
  </si>
  <si>
    <t>curve(25.8)</t>
    <phoneticPr fontId="10" type="noConversion"/>
  </si>
  <si>
    <t>c-shaped</t>
    <phoneticPr fontId="10" type="noConversion"/>
  </si>
  <si>
    <t>-</t>
    <phoneticPr fontId="10" type="noConversion"/>
  </si>
  <si>
    <t>-</t>
    <phoneticPr fontId="10" type="noConversion"/>
  </si>
  <si>
    <t>curve canal(27.0)</t>
    <phoneticPr fontId="10" type="noConversion"/>
  </si>
  <si>
    <t>-</t>
    <phoneticPr fontId="10" type="noConversion"/>
  </si>
  <si>
    <t>-</t>
    <phoneticPr fontId="10" type="noConversion"/>
  </si>
  <si>
    <t>+</t>
    <phoneticPr fontId="10" type="noConversion"/>
  </si>
  <si>
    <t>+</t>
    <phoneticPr fontId="10" type="noConversion"/>
  </si>
  <si>
    <t>4 canals</t>
    <phoneticPr fontId="10" type="noConversion"/>
  </si>
  <si>
    <t>+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</si>
  <si>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</si>
  <si>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</si>
  <si>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</si>
  <si>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</si>
  <si>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</si>
  <si>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+</t>
    <phoneticPr fontId="10" type="noConversion"/>
  </si>
  <si>
    <t>-</t>
    <phoneticPr fontId="10" type="noConversion"/>
  </si>
  <si>
    <t>-</t>
    <phoneticPr fontId="10" type="noConversion"/>
  </si>
  <si>
    <t>Debridement date</t>
    <phoneticPr fontId="10" type="noConversion"/>
  </si>
  <si>
    <t>RCF date</t>
    <phoneticPr fontId="10" type="noConversion"/>
  </si>
  <si>
    <t>Debridement time</t>
    <phoneticPr fontId="10" type="noConversion"/>
  </si>
  <si>
    <t>non-success cause</t>
    <phoneticPr fontId="10" type="noConversion"/>
  </si>
  <si>
    <t>peri</t>
    <phoneticPr fontId="10" type="noConversion"/>
  </si>
  <si>
    <t>deep pocket</t>
    <phoneticPr fontId="10" type="noConversion"/>
  </si>
  <si>
    <t>peri</t>
    <phoneticPr fontId="10" type="noConversion"/>
  </si>
  <si>
    <t>WNL</t>
    <phoneticPr fontId="10" type="noConversion"/>
  </si>
  <si>
    <t>x</t>
    <phoneticPr fontId="10" type="noConversion"/>
  </si>
  <si>
    <t>endo</t>
    <phoneticPr fontId="10" type="noConversion"/>
  </si>
  <si>
    <t>peri</t>
    <phoneticPr fontId="10" type="noConversion"/>
  </si>
  <si>
    <t>x</t>
    <phoneticPr fontId="10" type="noConversion"/>
  </si>
  <si>
    <t>x</t>
    <phoneticPr fontId="10" type="noConversion"/>
  </si>
  <si>
    <t>x</t>
    <phoneticPr fontId="10" type="noConversion"/>
  </si>
  <si>
    <t>no f/u data</t>
    <phoneticPr fontId="10" type="noConversion"/>
  </si>
  <si>
    <t>peri</t>
    <phoneticPr fontId="10" type="noConversion"/>
  </si>
  <si>
    <t>no f/u data</t>
    <phoneticPr fontId="10" type="noConversion"/>
  </si>
  <si>
    <t>peri(extraction)</t>
    <phoneticPr fontId="10" type="noConversion"/>
  </si>
  <si>
    <t>x</t>
    <phoneticPr fontId="10" type="noConversion"/>
  </si>
  <si>
    <t>no pd data</t>
    <phoneticPr fontId="10" type="noConversion"/>
  </si>
  <si>
    <t>x</t>
    <phoneticPr fontId="10" type="noConversion"/>
  </si>
  <si>
    <t>no pd data</t>
    <phoneticPr fontId="10" type="noConversion"/>
  </si>
  <si>
    <t>deep pd</t>
    <phoneticPr fontId="10" type="noConversion"/>
  </si>
  <si>
    <t>no pd data</t>
    <phoneticPr fontId="10" type="noConversion"/>
  </si>
  <si>
    <t>endo</t>
    <phoneticPr fontId="10" type="noConversion"/>
  </si>
  <si>
    <t>deep pd</t>
    <phoneticPr fontId="10" type="noConversion"/>
  </si>
  <si>
    <t>no pd data</t>
    <phoneticPr fontId="10" type="noConversion"/>
  </si>
  <si>
    <t>peri</t>
    <phoneticPr fontId="10" type="noConversion"/>
  </si>
  <si>
    <t>x</t>
    <phoneticPr fontId="10" type="noConversion"/>
  </si>
  <si>
    <t>x</t>
    <phoneticPr fontId="10" type="noConversion"/>
  </si>
  <si>
    <t>x</t>
    <phoneticPr fontId="10" type="noConversion"/>
  </si>
  <si>
    <t>x</t>
    <phoneticPr fontId="10" type="noConversion"/>
  </si>
  <si>
    <t>perio</t>
    <phoneticPr fontId="10" type="noConversion"/>
  </si>
  <si>
    <t>endo</t>
    <phoneticPr fontId="10" type="noConversion"/>
  </si>
  <si>
    <t>endo</t>
    <phoneticPr fontId="10" type="noConversion"/>
  </si>
  <si>
    <t>x</t>
    <phoneticPr fontId="10" type="noConversion"/>
  </si>
  <si>
    <t>peri</t>
    <phoneticPr fontId="10" type="noConversion"/>
  </si>
  <si>
    <t>NA</t>
    <phoneticPr fontId="10" type="noConversion"/>
  </si>
  <si>
    <t>NA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</si>
  <si>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</si>
  <si>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</si>
  <si>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</si>
  <si>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Complete</t>
    <phoneticPr fontId="10" type="noConversion"/>
  </si>
  <si>
    <t>-</t>
    <phoneticPr fontId="10" type="noConversion"/>
  </si>
  <si>
    <t>5(1)</t>
    <phoneticPr fontId="10" type="noConversion"/>
  </si>
  <si>
    <t>2(3)</t>
    <phoneticPr fontId="10" type="noConversion"/>
  </si>
  <si>
    <t>2(root fracture)</t>
    <phoneticPr fontId="10" type="noConversion"/>
  </si>
  <si>
    <t>ankylosis</t>
    <phoneticPr fontId="10" type="noConversion"/>
  </si>
  <si>
    <t>4(5)</t>
    <phoneticPr fontId="10" type="noConversion"/>
  </si>
  <si>
    <t>NA</t>
    <phoneticPr fontId="10" type="noConversion"/>
  </si>
  <si>
    <t>x</t>
    <phoneticPr fontId="10" type="noConversion"/>
  </si>
  <si>
    <t>peri</t>
    <phoneticPr fontId="10" type="noConversion"/>
  </si>
  <si>
    <t>peri</t>
    <phoneticPr fontId="10" type="noConversion"/>
  </si>
  <si>
    <t>x</t>
    <phoneticPr fontId="10" type="noConversion"/>
  </si>
  <si>
    <t>x</t>
    <phoneticPr fontId="10" type="noConversion"/>
  </si>
  <si>
    <t>peri</t>
    <phoneticPr fontId="10" type="noConversion"/>
  </si>
  <si>
    <t>peri,ext</t>
    <phoneticPr fontId="10" type="noConversion"/>
  </si>
  <si>
    <t>2(5)</t>
    <phoneticPr fontId="10" type="noConversion"/>
  </si>
  <si>
    <t>1(5)</t>
    <phoneticPr fontId="10" type="noConversion"/>
  </si>
  <si>
    <t>2(3)</t>
    <phoneticPr fontId="10" type="noConversion"/>
  </si>
  <si>
    <t>2(4)</t>
    <phoneticPr fontId="10" type="noConversion"/>
  </si>
  <si>
    <t>2(3)</t>
    <phoneticPr fontId="10" type="noConversion"/>
  </si>
  <si>
    <t>2(3)</t>
    <phoneticPr fontId="10" type="noConversion"/>
  </si>
  <si>
    <t>2(1)</t>
    <phoneticPr fontId="10" type="noConversion"/>
  </si>
  <si>
    <t>diagnosis of extraction tooth</t>
    <phoneticPr fontId="10" type="noConversion"/>
  </si>
  <si>
    <t>OP special</t>
    <phoneticPr fontId="10" type="noConversion"/>
  </si>
  <si>
    <t>1(5)</t>
    <phoneticPr fontId="10" type="noConversion"/>
  </si>
  <si>
    <t>2(3+5)</t>
    <phoneticPr fontId="10" type="noConversion"/>
  </si>
  <si>
    <t>2(1)</t>
    <phoneticPr fontId="10" type="noConversion"/>
  </si>
  <si>
    <t>4(5)</t>
    <phoneticPr fontId="10" type="noConversion"/>
  </si>
  <si>
    <t>2 (3+5)</t>
    <phoneticPr fontId="10" type="noConversion"/>
  </si>
  <si>
    <t>2(3)</t>
    <phoneticPr fontId="10" type="noConversion"/>
  </si>
  <si>
    <t>2(4)</t>
    <phoneticPr fontId="10" type="noConversion"/>
  </si>
  <si>
    <r>
      <rPr>
        <sz val="10"/>
        <color rgb="FFFFC000"/>
        <rFont val="細明體"/>
        <family val="3"/>
        <charset val="136"/>
      </rPr>
      <t>黃</t>
    </r>
    <r>
      <rPr>
        <sz val="10"/>
        <color rgb="FFFFC000"/>
        <rFont val="Arial"/>
        <family val="2"/>
      </rPr>
      <t>1</t>
    </r>
    <phoneticPr fontId="10" type="noConversion"/>
  </si>
  <si>
    <r>
      <rPr>
        <sz val="10"/>
        <color rgb="FFFFC000"/>
        <rFont val="細明體"/>
        <family val="3"/>
        <charset val="136"/>
      </rPr>
      <t>蘇</t>
    </r>
    <r>
      <rPr>
        <sz val="10"/>
        <color rgb="FFFFC000"/>
        <rFont val="Arial"/>
        <family val="2"/>
      </rPr>
      <t>1</t>
    </r>
    <phoneticPr fontId="10" type="noConversion"/>
  </si>
  <si>
    <t>missing canal,S curve</t>
    <phoneticPr fontId="10" type="noConversion"/>
  </si>
  <si>
    <r>
      <rPr>
        <sz val="10"/>
        <color rgb="FFFFC000"/>
        <rFont val="細明體"/>
        <family val="3"/>
        <charset val="136"/>
      </rPr>
      <t>黃</t>
    </r>
    <r>
      <rPr>
        <sz val="10"/>
        <color rgb="FFFFC000"/>
        <rFont val="Arial"/>
        <family val="2"/>
      </rPr>
      <t>2</t>
    </r>
    <phoneticPr fontId="10" type="noConversion"/>
  </si>
  <si>
    <r>
      <rPr>
        <sz val="10"/>
        <color rgb="FFFFC000"/>
        <rFont val="細明體"/>
        <family val="3"/>
        <charset val="136"/>
      </rPr>
      <t>蘇</t>
    </r>
    <r>
      <rPr>
        <sz val="10"/>
        <color rgb="FFFFC000"/>
        <rFont val="Arial"/>
        <family val="2"/>
      </rPr>
      <t>2</t>
    </r>
    <phoneticPr fontId="10" type="noConversion"/>
  </si>
  <si>
    <t>彎根部位</t>
    <phoneticPr fontId="10" type="noConversion"/>
  </si>
  <si>
    <t>M</t>
    <phoneticPr fontId="10" type="noConversion"/>
  </si>
  <si>
    <t>MB</t>
    <phoneticPr fontId="10" type="noConversion"/>
  </si>
  <si>
    <t>D</t>
    <phoneticPr fontId="10" type="noConversion"/>
  </si>
  <si>
    <t>M</t>
    <phoneticPr fontId="10" type="noConversion"/>
  </si>
  <si>
    <t>ML</t>
    <phoneticPr fontId="10" type="noConversion"/>
  </si>
  <si>
    <t>M</t>
    <phoneticPr fontId="10" type="noConversion"/>
  </si>
  <si>
    <t>D</t>
    <phoneticPr fontId="10" type="noConversion"/>
  </si>
  <si>
    <t>D</t>
    <phoneticPr fontId="10" type="noConversion"/>
  </si>
  <si>
    <t>MB</t>
    <phoneticPr fontId="10" type="noConversion"/>
  </si>
  <si>
    <t>D</t>
    <phoneticPr fontId="10" type="noConversion"/>
  </si>
  <si>
    <t>ML</t>
    <phoneticPr fontId="10" type="noConversion"/>
  </si>
  <si>
    <t>DB</t>
    <phoneticPr fontId="10" type="noConversion"/>
  </si>
  <si>
    <t>M</t>
    <phoneticPr fontId="10" type="noConversion"/>
  </si>
  <si>
    <t>B</t>
    <phoneticPr fontId="10" type="noConversion"/>
  </si>
  <si>
    <t>M</t>
    <phoneticPr fontId="10" type="noConversion"/>
  </si>
  <si>
    <t>M</t>
    <phoneticPr fontId="10" type="noConversion"/>
  </si>
  <si>
    <t>D</t>
    <phoneticPr fontId="10" type="noConversion"/>
  </si>
  <si>
    <t>MB</t>
    <phoneticPr fontId="10" type="noConversion"/>
  </si>
  <si>
    <t>M</t>
    <phoneticPr fontId="10" type="noConversion"/>
  </si>
  <si>
    <t>M</t>
    <phoneticPr fontId="10" type="noConversion"/>
  </si>
  <si>
    <t>M</t>
    <phoneticPr fontId="10" type="noConversion"/>
  </si>
  <si>
    <r>
      <t>Curvature</t>
    </r>
    <r>
      <rPr>
        <sz val="10"/>
        <color rgb="FFFFC000"/>
        <rFont val="細明體"/>
        <family val="3"/>
        <charset val="136"/>
      </rPr>
      <t>平均</t>
    </r>
    <phoneticPr fontId="10" type="noConversion"/>
  </si>
  <si>
    <t>MB</t>
    <phoneticPr fontId="10" type="noConversion"/>
  </si>
  <si>
    <t>DB</t>
    <phoneticPr fontId="10" type="noConversion"/>
  </si>
  <si>
    <r>
      <rPr>
        <sz val="10"/>
        <color rgb="FFFF9900"/>
        <rFont val="細明體"/>
        <family val="3"/>
        <charset val="136"/>
      </rPr>
      <t>periodontitis or not</t>
    </r>
    <r>
      <rPr>
        <sz val="10"/>
        <color rgb="FFFF9900"/>
        <rFont val="Arial"/>
        <family val="2"/>
      </rPr>
      <t xml:space="preserve"> (</t>
    </r>
    <r>
      <rPr>
        <sz val="10"/>
        <color rgb="FFFF9900"/>
        <rFont val="細明體"/>
        <family val="3"/>
        <charset val="136"/>
      </rPr>
      <t>新)</t>
    </r>
    <phoneticPr fontId="10" type="noConversion"/>
  </si>
  <si>
    <t>B</t>
    <phoneticPr fontId="10" type="noConversion"/>
  </si>
  <si>
    <t>A</t>
    <phoneticPr fontId="10" type="noConversion"/>
  </si>
  <si>
    <t>B</t>
    <phoneticPr fontId="10" type="noConversion"/>
  </si>
  <si>
    <t>B</t>
    <phoneticPr fontId="10" type="noConversion"/>
  </si>
  <si>
    <t>根管治療醫師</t>
    <phoneticPr fontId="10" type="noConversion"/>
  </si>
  <si>
    <t>A</t>
    <phoneticPr fontId="10" type="noConversion"/>
  </si>
  <si>
    <t>A</t>
    <phoneticPr fontId="10" type="noConversion"/>
  </si>
  <si>
    <t>B</t>
    <phoneticPr fontId="10" type="noConversion"/>
  </si>
  <si>
    <t>A</t>
    <phoneticPr fontId="10" type="noConversion"/>
  </si>
  <si>
    <t>A</t>
    <phoneticPr fontId="10" type="noConversion"/>
  </si>
  <si>
    <t>A</t>
    <phoneticPr fontId="10" type="noConversion"/>
  </si>
  <si>
    <t>A</t>
    <phoneticPr fontId="10" type="noConversion"/>
  </si>
  <si>
    <t>B</t>
    <phoneticPr fontId="10" type="noConversion"/>
  </si>
  <si>
    <t>B</t>
    <phoneticPr fontId="10" type="noConversion"/>
  </si>
  <si>
    <t>A</t>
    <phoneticPr fontId="10" type="noConversion"/>
  </si>
  <si>
    <t>B</t>
    <phoneticPr fontId="10" type="noConversion"/>
  </si>
  <si>
    <t>A</t>
    <phoneticPr fontId="10" type="noConversion"/>
  </si>
  <si>
    <t>B</t>
    <phoneticPr fontId="10" type="noConversion"/>
  </si>
  <si>
    <t>B</t>
    <phoneticPr fontId="10" type="noConversion"/>
  </si>
  <si>
    <t>A</t>
    <phoneticPr fontId="10" type="noConversion"/>
  </si>
  <si>
    <t>B</t>
    <phoneticPr fontId="10" type="noConversion"/>
  </si>
  <si>
    <t>A</t>
    <phoneticPr fontId="10" type="noConversion"/>
  </si>
  <si>
    <t>B</t>
    <phoneticPr fontId="10" type="noConversion"/>
  </si>
  <si>
    <t>A</t>
    <phoneticPr fontId="10" type="noConversion"/>
  </si>
  <si>
    <t>A</t>
    <phoneticPr fontId="10" type="noConversion"/>
  </si>
  <si>
    <t>B</t>
    <phoneticPr fontId="10" type="noConversion"/>
  </si>
  <si>
    <t>A</t>
    <phoneticPr fontId="10" type="noConversion"/>
  </si>
  <si>
    <t>B</t>
    <phoneticPr fontId="10" type="noConversion"/>
  </si>
  <si>
    <t>A</t>
    <phoneticPr fontId="10" type="noConversion"/>
  </si>
  <si>
    <t>A</t>
    <phoneticPr fontId="10" type="noConversion"/>
  </si>
  <si>
    <t>A</t>
    <phoneticPr fontId="10" type="noConversion"/>
  </si>
  <si>
    <t>莊采綾</t>
    <phoneticPr fontId="10" type="noConversion"/>
  </si>
  <si>
    <t>severe curvature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</si>
</sst>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yyyy\-mm\-dd"/>
    <numFmt numFmtId="177" formatCode="yyyy\-m\-d"/>
    <numFmt numFmtId="178" formatCode="yy/m/d"/>
    <numFmt numFmtId="179" formatCode="yyyy&quot;-&quot;mm&quot;-&quot;dd"/>
    <numFmt numFmtId="180" formatCode="m&quot;月&quot;d&quot;日&quot;"/>
    <numFmt numFmtId="181" formatCode="0.00_);[Red]\(0.00\)"/>
  </numFmts>
  <fonts count="3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rgb="FFFF9900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rgb="FF0432FF"/>
      <name val="Arial"/>
      <family val="2"/>
    </font>
    <font>
      <sz val="10"/>
      <color rgb="FFFF0000"/>
      <name val="Arial"/>
      <family val="2"/>
    </font>
    <font>
      <sz val="10"/>
      <color rgb="FF434343"/>
      <name val="Arial"/>
      <family val="2"/>
    </font>
    <font>
      <sz val="14"/>
      <name val="Times New Roman"/>
      <family val="1"/>
    </font>
    <font>
      <sz val="10"/>
      <color rgb="FF4A86E8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細明體"/>
      <family val="3"/>
      <charset val="136"/>
    </font>
    <font>
      <sz val="10"/>
      <color theme="1"/>
      <name val="Arial"/>
      <family val="2"/>
    </font>
    <font>
      <sz val="10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70C0"/>
      <name val="細明體"/>
      <family val="3"/>
      <charset val="136"/>
    </font>
    <font>
      <sz val="8"/>
      <color rgb="FF797979"/>
      <name val="Arial"/>
      <family val="2"/>
    </font>
    <font>
      <sz val="10"/>
      <color rgb="FF00B050"/>
      <name val="Arial"/>
      <family val="2"/>
    </font>
    <font>
      <sz val="10"/>
      <color rgb="FF00B050"/>
      <name val="細明體"/>
      <family val="3"/>
      <charset val="136"/>
    </font>
    <font>
      <sz val="10"/>
      <name val="Arial Unicode MS"/>
      <family val="2"/>
      <charset val="136"/>
    </font>
    <font>
      <sz val="10"/>
      <color theme="0"/>
      <name val="Arial"/>
      <family val="2"/>
    </font>
    <font>
      <sz val="10"/>
      <color rgb="FFFFC000"/>
      <name val="Arial"/>
      <family val="2"/>
    </font>
    <font>
      <sz val="10"/>
      <color rgb="FFFFC000"/>
      <name val="細明體"/>
      <family val="3"/>
      <charset val="136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9900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7030A0"/>
      <name val="Arial"/>
      <family val="2"/>
    </font>
    <font>
      <b/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797979"/>
      <name val="Arial"/>
      <family val="2"/>
    </font>
    <font>
      <sz val="11"/>
      <color rgb="FF4449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26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7" xfId="0" applyFont="1" applyBorder="1"/>
    <xf numFmtId="176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5" xfId="0" applyFont="1" applyBorder="1"/>
    <xf numFmtId="0" fontId="3" fillId="0" borderId="7" xfId="0" quotePrefix="1" applyFont="1" applyBorder="1"/>
    <xf numFmtId="0" fontId="3" fillId="0" borderId="7" xfId="0" applyFont="1" applyBorder="1" applyAlignment="1">
      <alignment horizontal="center"/>
    </xf>
    <xf numFmtId="0" fontId="3" fillId="0" borderId="4" xfId="0" applyFont="1" applyBorder="1"/>
    <xf numFmtId="0" fontId="3" fillId="0" borderId="7" xfId="0" applyFont="1" applyBorder="1" applyAlignment="1">
      <alignment horizontal="left"/>
    </xf>
    <xf numFmtId="0" fontId="3" fillId="0" borderId="0" xfId="0" applyFont="1"/>
    <xf numFmtId="0" fontId="3" fillId="3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3" xfId="0" quotePrefix="1" applyFont="1" applyFill="1" applyBorder="1"/>
    <xf numFmtId="0" fontId="0" fillId="3" borderId="6" xfId="0" applyFont="1" applyFill="1" applyBorder="1"/>
    <xf numFmtId="0" fontId="0" fillId="3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5" xfId="0" applyFont="1" applyBorder="1"/>
    <xf numFmtId="0" fontId="0" fillId="0" borderId="7" xfId="0" applyFont="1" applyBorder="1"/>
    <xf numFmtId="0" fontId="4" fillId="0" borderId="7" xfId="0" applyFont="1" applyBorder="1"/>
    <xf numFmtId="177" fontId="3" fillId="0" borderId="5" xfId="0" applyNumberFormat="1" applyFont="1" applyBorder="1" applyAlignment="1">
      <alignment horizontal="center"/>
    </xf>
    <xf numFmtId="0" fontId="0" fillId="0" borderId="7" xfId="0" quotePrefix="1" applyFont="1" applyBorder="1"/>
    <xf numFmtId="0" fontId="0" fillId="0" borderId="4" xfId="0" applyFont="1" applyBorder="1"/>
    <xf numFmtId="0" fontId="3" fillId="0" borderId="4" xfId="0" quotePrefix="1" applyFont="1" applyBorder="1"/>
    <xf numFmtId="0" fontId="0" fillId="3" borderId="7" xfId="0" quotePrefix="1" applyFont="1" applyFill="1" applyBorder="1" applyAlignment="1">
      <alignment horizontal="left"/>
    </xf>
    <xf numFmtId="0" fontId="0" fillId="3" borderId="7" xfId="0" applyFont="1" applyFill="1" applyBorder="1" applyAlignment="1">
      <alignment horizontal="right"/>
    </xf>
    <xf numFmtId="0" fontId="3" fillId="0" borderId="0" xfId="0" quotePrefix="1" applyFont="1"/>
    <xf numFmtId="178" fontId="0" fillId="0" borderId="7" xfId="0" applyNumberFormat="1" applyFont="1" applyBorder="1" applyAlignment="1">
      <alignment horizontal="left"/>
    </xf>
    <xf numFmtId="0" fontId="0" fillId="0" borderId="4" xfId="0" quotePrefix="1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5" xfId="0" applyFont="1" applyBorder="1"/>
    <xf numFmtId="0" fontId="5" fillId="0" borderId="7" xfId="0" applyFont="1" applyBorder="1"/>
    <xf numFmtId="0" fontId="5" fillId="0" borderId="7" xfId="0" quotePrefix="1" applyFont="1" applyBorder="1"/>
    <xf numFmtId="0" fontId="5" fillId="0" borderId="4" xfId="0" applyFont="1" applyBorder="1"/>
    <xf numFmtId="0" fontId="0" fillId="3" borderId="1" xfId="0" applyFont="1" applyFill="1" applyBorder="1" applyAlignment="1">
      <alignment horizontal="left"/>
    </xf>
    <xf numFmtId="0" fontId="4" fillId="0" borderId="0" xfId="0" quotePrefix="1" applyFont="1"/>
    <xf numFmtId="178" fontId="3" fillId="0" borderId="7" xfId="0" applyNumberFormat="1" applyFont="1" applyBorder="1" applyAlignment="1">
      <alignment horizontal="left"/>
    </xf>
    <xf numFmtId="0" fontId="5" fillId="0" borderId="0" xfId="0" quotePrefix="1" applyFont="1"/>
    <xf numFmtId="0" fontId="6" fillId="0" borderId="0" xfId="0" applyFont="1"/>
    <xf numFmtId="0" fontId="3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79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1" fillId="4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Alignment="1">
      <alignment horizontal="right"/>
    </xf>
    <xf numFmtId="179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5" borderId="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17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9" fontId="3" fillId="3" borderId="1" xfId="0" applyNumberFormat="1" applyFont="1" applyFill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179" fontId="3" fillId="3" borderId="11" xfId="0" applyNumberFormat="1" applyFont="1" applyFill="1" applyBorder="1" applyAlignment="1">
      <alignment horizontal="center"/>
    </xf>
    <xf numFmtId="179" fontId="3" fillId="0" borderId="10" xfId="0" applyNumberFormat="1" applyFont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10" xfId="0" quotePrefix="1" applyFont="1" applyBorder="1"/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right"/>
    </xf>
    <xf numFmtId="179" fontId="3" fillId="0" borderId="12" xfId="0" applyNumberFormat="1" applyFont="1" applyBorder="1" applyAlignment="1">
      <alignment horizontal="center"/>
    </xf>
    <xf numFmtId="176" fontId="3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3" fillId="0" borderId="12" xfId="0" quotePrefix="1" applyFont="1" applyBorder="1"/>
    <xf numFmtId="0" fontId="3" fillId="0" borderId="13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179" fontId="3" fillId="0" borderId="13" xfId="0" applyNumberFormat="1" applyFont="1" applyBorder="1" applyAlignment="1">
      <alignment horizontal="center"/>
    </xf>
    <xf numFmtId="0" fontId="3" fillId="0" borderId="13" xfId="0" applyFont="1" applyBorder="1"/>
    <xf numFmtId="176" fontId="3" fillId="0" borderId="13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5" fillId="0" borderId="10" xfId="0" applyFont="1" applyBorder="1"/>
    <xf numFmtId="0" fontId="0" fillId="3" borderId="11" xfId="0" applyFont="1" applyFill="1" applyBorder="1" applyAlignment="1">
      <alignment horizontal="right"/>
    </xf>
    <xf numFmtId="0" fontId="0" fillId="3" borderId="11" xfId="0" applyFont="1" applyFill="1" applyBorder="1" applyAlignment="1">
      <alignment horizontal="left"/>
    </xf>
    <xf numFmtId="0" fontId="3" fillId="0" borderId="13" xfId="0" applyFont="1" applyBorder="1" applyAlignment="1">
      <alignment horizontal="left"/>
    </xf>
    <xf numFmtId="179" fontId="0" fillId="3" borderId="1" xfId="0" applyNumberFormat="1" applyFont="1" applyFill="1" applyBorder="1" applyAlignment="1">
      <alignment horizontal="center"/>
    </xf>
    <xf numFmtId="179" fontId="0" fillId="3" borderId="11" xfId="0" applyNumberFormat="1" applyFont="1" applyFill="1" applyBorder="1" applyAlignment="1">
      <alignment horizontal="center"/>
    </xf>
    <xf numFmtId="179" fontId="0" fillId="3" borderId="14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5" fillId="0" borderId="13" xfId="0" applyFont="1" applyBorder="1" applyAlignment="1">
      <alignment horizontal="right"/>
    </xf>
    <xf numFmtId="179" fontId="5" fillId="0" borderId="13" xfId="0" applyNumberFormat="1" applyFont="1" applyBorder="1" applyAlignment="1">
      <alignment horizontal="center"/>
    </xf>
    <xf numFmtId="176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3" xfId="0" applyFont="1" applyBorder="1"/>
    <xf numFmtId="0" fontId="9" fillId="0" borderId="10" xfId="0" applyFont="1" applyBorder="1"/>
    <xf numFmtId="0" fontId="6" fillId="0" borderId="13" xfId="0" applyFont="1" applyBorder="1"/>
    <xf numFmtId="0" fontId="5" fillId="0" borderId="12" xfId="0" applyFont="1" applyBorder="1"/>
    <xf numFmtId="0" fontId="5" fillId="0" borderId="10" xfId="0" applyFont="1" applyBorder="1" applyAlignment="1">
      <alignment horizontal="right"/>
    </xf>
    <xf numFmtId="0" fontId="5" fillId="0" borderId="10" xfId="0" applyFont="1" applyBorder="1" applyAlignment="1">
      <alignment horizontal="center"/>
    </xf>
    <xf numFmtId="179" fontId="5" fillId="0" borderId="10" xfId="0" applyNumberFormat="1" applyFont="1" applyBorder="1" applyAlignment="1">
      <alignment horizontal="center"/>
    </xf>
    <xf numFmtId="176" fontId="5" fillId="0" borderId="10" xfId="0" applyNumberFormat="1" applyFont="1" applyBorder="1" applyAlignment="1">
      <alignment horizontal="center"/>
    </xf>
    <xf numFmtId="0" fontId="6" fillId="0" borderId="10" xfId="0" applyFont="1" applyBorder="1"/>
    <xf numFmtId="0" fontId="2" fillId="2" borderId="8" xfId="0" applyFont="1" applyFill="1" applyBorder="1" applyAlignment="1">
      <alignment horizontal="center"/>
    </xf>
    <xf numFmtId="0" fontId="3" fillId="0" borderId="11" xfId="0" applyFont="1" applyBorder="1"/>
    <xf numFmtId="0" fontId="3" fillId="0" borderId="14" xfId="0" applyFont="1" applyBorder="1"/>
    <xf numFmtId="0" fontId="3" fillId="0" borderId="8" xfId="0" applyFont="1" applyBorder="1"/>
    <xf numFmtId="0" fontId="0" fillId="3" borderId="8" xfId="0" applyFont="1" applyFill="1" applyBorder="1" applyAlignment="1">
      <alignment horizontal="left"/>
    </xf>
    <xf numFmtId="0" fontId="5" fillId="0" borderId="11" xfId="0" applyFont="1" applyBorder="1"/>
    <xf numFmtId="0" fontId="5" fillId="0" borderId="14" xfId="0" applyFont="1" applyBorder="1"/>
    <xf numFmtId="0" fontId="13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0" fontId="17" fillId="0" borderId="8" xfId="0" applyFont="1" applyBorder="1"/>
    <xf numFmtId="0" fontId="17" fillId="0" borderId="10" xfId="0" applyFont="1" applyBorder="1"/>
    <xf numFmtId="14" fontId="3" fillId="0" borderId="0" xfId="0" applyNumberFormat="1" applyFont="1" applyAlignment="1">
      <alignment horizontal="center"/>
    </xf>
    <xf numFmtId="0" fontId="17" fillId="0" borderId="8" xfId="0" applyFont="1" applyFill="1" applyBorder="1" applyAlignment="1"/>
    <xf numFmtId="0" fontId="17" fillId="0" borderId="0" xfId="0" applyFont="1"/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3" fillId="0" borderId="8" xfId="0" quotePrefix="1" applyFont="1" applyBorder="1"/>
    <xf numFmtId="0" fontId="12" fillId="0" borderId="8" xfId="0" applyFont="1" applyBorder="1"/>
    <xf numFmtId="0" fontId="15" fillId="0" borderId="10" xfId="0" applyFont="1" applyBorder="1" applyAlignment="1">
      <alignment horizontal="center"/>
    </xf>
    <xf numFmtId="0" fontId="6" fillId="0" borderId="8" xfId="0" applyFont="1" applyBorder="1"/>
    <xf numFmtId="0" fontId="3" fillId="0" borderId="11" xfId="0" applyFont="1" applyBorder="1" applyAlignment="1">
      <alignment horizontal="center"/>
    </xf>
    <xf numFmtId="176" fontId="3" fillId="0" borderId="11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3" fillId="0" borderId="11" xfId="0" quotePrefix="1" applyFont="1" applyBorder="1"/>
    <xf numFmtId="0" fontId="17" fillId="0" borderId="11" xfId="0" applyFont="1" applyBorder="1"/>
    <xf numFmtId="176" fontId="17" fillId="0" borderId="8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right"/>
    </xf>
    <xf numFmtId="179" fontId="6" fillId="0" borderId="10" xfId="0" applyNumberFormat="1" applyFont="1" applyBorder="1" applyAlignment="1">
      <alignment horizontal="center"/>
    </xf>
    <xf numFmtId="176" fontId="6" fillId="0" borderId="8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/>
    <xf numFmtId="0" fontId="6" fillId="0" borderId="10" xfId="0" applyFont="1" applyBorder="1" applyAlignment="1">
      <alignment horizontal="center"/>
    </xf>
    <xf numFmtId="179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Fill="1" applyBorder="1" applyAlignment="1"/>
    <xf numFmtId="0" fontId="6" fillId="0" borderId="11" xfId="0" applyFont="1" applyBorder="1"/>
    <xf numFmtId="176" fontId="6" fillId="0" borderId="11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1" xfId="0" quotePrefix="1" applyFont="1" applyBorder="1"/>
    <xf numFmtId="0" fontId="6" fillId="0" borderId="14" xfId="0" applyFont="1" applyBorder="1"/>
    <xf numFmtId="0" fontId="16" fillId="0" borderId="0" xfId="0" applyFont="1" applyAlignment="1">
      <alignment horizontal="center"/>
    </xf>
    <xf numFmtId="176" fontId="6" fillId="0" borderId="0" xfId="0" applyNumberFormat="1" applyFont="1" applyAlignment="1">
      <alignment horizontal="center"/>
    </xf>
    <xf numFmtId="0" fontId="6" fillId="0" borderId="0" xfId="0" quotePrefix="1" applyFont="1"/>
    <xf numFmtId="0" fontId="6" fillId="0" borderId="8" xfId="0" quotePrefix="1" applyFont="1" applyBorder="1"/>
    <xf numFmtId="0" fontId="19" fillId="0" borderId="13" xfId="0" applyFont="1" applyBorder="1" applyAlignment="1">
      <alignment horizontal="center"/>
    </xf>
    <xf numFmtId="176" fontId="6" fillId="0" borderId="10" xfId="0" applyNumberFormat="1" applyFont="1" applyBorder="1" applyAlignment="1">
      <alignment horizontal="center"/>
    </xf>
    <xf numFmtId="179" fontId="6" fillId="3" borderId="11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1" fillId="0" borderId="10" xfId="0" applyFont="1" applyBorder="1"/>
    <xf numFmtId="0" fontId="11" fillId="0" borderId="11" xfId="0" applyFont="1" applyBorder="1"/>
    <xf numFmtId="0" fontId="1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right"/>
    </xf>
    <xf numFmtId="0" fontId="13" fillId="0" borderId="13" xfId="0" applyFont="1" applyBorder="1" applyAlignment="1">
      <alignment horizontal="center"/>
    </xf>
    <xf numFmtId="179" fontId="6" fillId="0" borderId="13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1" fillId="0" borderId="7" xfId="0" applyFont="1" applyBorder="1"/>
    <xf numFmtId="176" fontId="11" fillId="0" borderId="5" xfId="0" applyNumberFormat="1" applyFont="1" applyBorder="1" applyAlignment="1">
      <alignment horizontal="center"/>
    </xf>
    <xf numFmtId="176" fontId="11" fillId="0" borderId="7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7" xfId="0" quotePrefix="1" applyFont="1" applyBorder="1"/>
    <xf numFmtId="0" fontId="11" fillId="0" borderId="0" xfId="0" applyFont="1" applyAlignment="1"/>
    <xf numFmtId="0" fontId="18" fillId="3" borderId="1" xfId="0" applyFont="1" applyFill="1" applyBorder="1" applyAlignment="1">
      <alignment horizontal="left"/>
    </xf>
    <xf numFmtId="0" fontId="20" fillId="0" borderId="0" xfId="0" applyFont="1" applyAlignment="1"/>
    <xf numFmtId="0" fontId="2" fillId="2" borderId="7" xfId="0" applyFont="1" applyFill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1" fillId="0" borderId="0" xfId="0" applyFont="1"/>
    <xf numFmtId="14" fontId="11" fillId="0" borderId="7" xfId="0" applyNumberFormat="1" applyFont="1" applyBorder="1" applyAlignment="1">
      <alignment horizontal="center"/>
    </xf>
    <xf numFmtId="0" fontId="21" fillId="0" borderId="10" xfId="0" applyFont="1" applyBorder="1"/>
    <xf numFmtId="0" fontId="22" fillId="0" borderId="10" xfId="0" applyFont="1" applyBorder="1" applyAlignment="1">
      <alignment horizontal="center"/>
    </xf>
    <xf numFmtId="179" fontId="21" fillId="0" borderId="10" xfId="0" applyNumberFormat="1" applyFont="1" applyBorder="1" applyAlignment="1">
      <alignment horizontal="center"/>
    </xf>
    <xf numFmtId="176" fontId="21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3" borderId="11" xfId="0" applyFont="1" applyFill="1" applyBorder="1" applyAlignment="1">
      <alignment horizontal="left"/>
    </xf>
    <xf numFmtId="0" fontId="21" fillId="0" borderId="0" xfId="0" applyFont="1"/>
    <xf numFmtId="0" fontId="21" fillId="0" borderId="0" xfId="0" applyFont="1" applyAlignment="1"/>
    <xf numFmtId="0" fontId="21" fillId="0" borderId="8" xfId="0" applyFont="1" applyBorder="1"/>
    <xf numFmtId="176" fontId="21" fillId="0" borderId="8" xfId="0" applyNumberFormat="1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3" borderId="8" xfId="0" applyFont="1" applyFill="1" applyBorder="1" applyAlignment="1">
      <alignment horizontal="left"/>
    </xf>
    <xf numFmtId="14" fontId="23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25" fillId="2" borderId="7" xfId="0" applyFont="1" applyFill="1" applyBorder="1" applyAlignment="1">
      <alignment horizontal="center"/>
    </xf>
    <xf numFmtId="0" fontId="6" fillId="0" borderId="7" xfId="0" applyFont="1" applyBorder="1"/>
    <xf numFmtId="180" fontId="3" fillId="0" borderId="7" xfId="0" applyNumberFormat="1" applyFont="1" applyBorder="1"/>
    <xf numFmtId="181" fontId="3" fillId="0" borderId="8" xfId="0" applyNumberFormat="1" applyFont="1" applyBorder="1" applyProtection="1">
      <protection locked="0"/>
    </xf>
    <xf numFmtId="0" fontId="3" fillId="6" borderId="7" xfId="0" applyFont="1" applyFill="1" applyBorder="1"/>
    <xf numFmtId="0" fontId="11" fillId="6" borderId="7" xfId="0" applyFont="1" applyFill="1" applyBorder="1"/>
    <xf numFmtId="181" fontId="3" fillId="0" borderId="8" xfId="0" applyNumberFormat="1" applyFont="1" applyBorder="1"/>
    <xf numFmtId="181" fontId="3" fillId="6" borderId="8" xfId="0" applyNumberFormat="1" applyFont="1" applyFill="1" applyBorder="1"/>
    <xf numFmtId="0" fontId="26" fillId="2" borderId="7" xfId="0" applyFont="1" applyFill="1" applyBorder="1" applyAlignment="1">
      <alignment horizontal="center"/>
    </xf>
    <xf numFmtId="0" fontId="27" fillId="0" borderId="7" xfId="0" applyFont="1" applyBorder="1"/>
    <xf numFmtId="181" fontId="27" fillId="0" borderId="8" xfId="0" applyNumberFormat="1" applyFont="1" applyBorder="1"/>
    <xf numFmtId="0" fontId="28" fillId="0" borderId="7" xfId="0" applyFont="1" applyBorder="1"/>
    <xf numFmtId="0" fontId="27" fillId="0" borderId="8" xfId="0" applyFont="1" applyBorder="1"/>
    <xf numFmtId="0" fontId="3" fillId="0" borderId="6" xfId="0" applyFont="1" applyBorder="1"/>
    <xf numFmtId="0" fontId="0" fillId="0" borderId="6" xfId="0" applyFont="1" applyBorder="1"/>
    <xf numFmtId="0" fontId="5" fillId="0" borderId="6" xfId="0" applyFont="1" applyBorder="1"/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3" fillId="7" borderId="5" xfId="0" applyFont="1" applyFill="1" applyBorder="1"/>
    <xf numFmtId="0" fontId="3" fillId="7" borderId="7" xfId="0" applyFont="1" applyFill="1" applyBorder="1"/>
    <xf numFmtId="0" fontId="3" fillId="7" borderId="7" xfId="0" quotePrefix="1" applyFont="1" applyFill="1" applyBorder="1"/>
    <xf numFmtId="0" fontId="3" fillId="7" borderId="4" xfId="0" applyFont="1" applyFill="1" applyBorder="1"/>
    <xf numFmtId="0" fontId="3" fillId="7" borderId="6" xfId="0" applyFont="1" applyFill="1" applyBorder="1"/>
    <xf numFmtId="0" fontId="3" fillId="7" borderId="7" xfId="0" applyFont="1" applyFill="1" applyBorder="1" applyAlignment="1">
      <alignment horizontal="center"/>
    </xf>
    <xf numFmtId="0" fontId="0" fillId="7" borderId="0" xfId="0" applyFont="1" applyFill="1" applyAlignment="1"/>
    <xf numFmtId="0" fontId="3" fillId="7" borderId="0" xfId="0" applyFont="1" applyFill="1" applyAlignment="1">
      <alignment horizontal="right"/>
    </xf>
    <xf numFmtId="179" fontId="3" fillId="7" borderId="0" xfId="0" applyNumberFormat="1" applyFont="1" applyFill="1" applyAlignment="1">
      <alignment horizontal="right"/>
    </xf>
    <xf numFmtId="0" fontId="3" fillId="7" borderId="0" xfId="0" applyFont="1" applyFill="1" applyAlignment="1">
      <alignment horizontal="left"/>
    </xf>
    <xf numFmtId="179" fontId="3" fillId="7" borderId="0" xfId="0" applyNumberFormat="1" applyFont="1" applyFill="1" applyAlignment="1">
      <alignment horizontal="center"/>
    </xf>
    <xf numFmtId="176" fontId="3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/>
    <xf numFmtId="0" fontId="3" fillId="7" borderId="12" xfId="0" quotePrefix="1" applyFont="1" applyFill="1" applyBorder="1"/>
    <xf numFmtId="0" fontId="3" fillId="7" borderId="14" xfId="0" applyFont="1" applyFill="1" applyBorder="1"/>
    <xf numFmtId="0" fontId="3" fillId="7" borderId="10" xfId="0" applyFont="1" applyFill="1" applyBorder="1" applyAlignment="1">
      <alignment horizontal="right"/>
    </xf>
    <xf numFmtId="0" fontId="11" fillId="7" borderId="10" xfId="0" applyFont="1" applyFill="1" applyBorder="1" applyAlignment="1">
      <alignment horizontal="center"/>
    </xf>
    <xf numFmtId="179" fontId="3" fillId="7" borderId="10" xfId="0" applyNumberFormat="1" applyFont="1" applyFill="1" applyBorder="1" applyAlignment="1">
      <alignment horizontal="center"/>
    </xf>
    <xf numFmtId="176" fontId="3" fillId="7" borderId="10" xfId="0" applyNumberFormat="1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0" xfId="0" applyFont="1" applyFill="1" applyBorder="1"/>
    <xf numFmtId="0" fontId="3" fillId="7" borderId="11" xfId="0" applyFont="1" applyFill="1" applyBorder="1"/>
    <xf numFmtId="0" fontId="16" fillId="7" borderId="10" xfId="0" applyFont="1" applyFill="1" applyBorder="1" applyAlignment="1">
      <alignment horizontal="center"/>
    </xf>
    <xf numFmtId="176" fontId="3" fillId="7" borderId="5" xfId="0" applyNumberFormat="1" applyFont="1" applyFill="1" applyBorder="1" applyAlignment="1">
      <alignment horizontal="center"/>
    </xf>
    <xf numFmtId="176" fontId="3" fillId="7" borderId="7" xfId="0" applyNumberFormat="1" applyFont="1" applyFill="1" applyBorder="1" applyAlignment="1">
      <alignment horizontal="center"/>
    </xf>
    <xf numFmtId="14" fontId="3" fillId="7" borderId="7" xfId="0" applyNumberFormat="1" applyFont="1" applyFill="1" applyBorder="1" applyAlignment="1">
      <alignment horizontal="center"/>
    </xf>
    <xf numFmtId="0" fontId="27" fillId="7" borderId="7" xfId="0" applyFont="1" applyFill="1" applyBorder="1"/>
    <xf numFmtId="0" fontId="3" fillId="7" borderId="0" xfId="0" quotePrefix="1" applyFont="1" applyFill="1"/>
    <xf numFmtId="176" fontId="3" fillId="7" borderId="0" xfId="0" applyNumberFormat="1" applyFont="1" applyFill="1" applyAlignment="1">
      <alignment horizontal="center"/>
    </xf>
    <xf numFmtId="0" fontId="3" fillId="7" borderId="8" xfId="0" applyFont="1" applyFill="1" applyBorder="1"/>
    <xf numFmtId="0" fontId="30" fillId="0" borderId="7" xfId="0" applyFont="1" applyBorder="1"/>
    <xf numFmtId="0" fontId="3" fillId="7" borderId="7" xfId="0" applyFont="1" applyFill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7" xfId="0" applyFont="1" applyBorder="1"/>
    <xf numFmtId="0" fontId="32" fillId="7" borderId="7" xfId="0" applyFont="1" applyFill="1" applyBorder="1"/>
    <xf numFmtId="0" fontId="4" fillId="0" borderId="7" xfId="0" applyFont="1" applyBorder="1" applyAlignment="1"/>
    <xf numFmtId="0" fontId="35" fillId="0" borderId="0" xfId="0" applyFont="1" applyAlignment="1"/>
    <xf numFmtId="0" fontId="16" fillId="0" borderId="7" xfId="0" applyFont="1" applyBorder="1"/>
    <xf numFmtId="0" fontId="36" fillId="0" borderId="0" xfId="0" applyFont="1" applyAlignme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strRef>
              <c:f>'Basic information'!$I$2:$I$7</c:f>
              <c:strCache>
                <c:ptCount val="6"/>
                <c:pt idx="0">
                  <c:v>年齡</c:v>
                </c:pt>
                <c:pt idx="1">
                  <c:v>&lt;20</c:v>
                </c:pt>
                <c:pt idx="2">
                  <c:v>20~29</c:v>
                </c:pt>
                <c:pt idx="3">
                  <c:v>30~39</c:v>
                </c:pt>
                <c:pt idx="4">
                  <c:v>40~49</c:v>
                </c:pt>
                <c:pt idx="5">
                  <c:v>&gt;50</c:v>
                </c:pt>
              </c:strCache>
            </c:strRef>
          </c:cat>
          <c:val>
            <c:numRef>
              <c:f>'Basic information'!$J$2:$J$7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17</c:v>
                </c:pt>
                <c:pt idx="4">
                  <c:v>7</c:v>
                </c:pt>
                <c:pt idx="5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5AE-44EF-A365-C524CB49E0C5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cat>
            <c:strRef>
              <c:f>'Basic information'!$I$2:$I$7</c:f>
              <c:strCache>
                <c:ptCount val="6"/>
                <c:pt idx="0">
                  <c:v>年齡</c:v>
                </c:pt>
                <c:pt idx="1">
                  <c:v>&lt;20</c:v>
                </c:pt>
                <c:pt idx="2">
                  <c:v>20~29</c:v>
                </c:pt>
                <c:pt idx="3">
                  <c:v>30~39</c:v>
                </c:pt>
                <c:pt idx="4">
                  <c:v>40~49</c:v>
                </c:pt>
                <c:pt idx="5">
                  <c:v>&gt;50</c:v>
                </c:pt>
              </c:strCache>
            </c:strRef>
          </c:cat>
          <c:val>
            <c:numRef>
              <c:f>'Basic information'!$K$2:$K$7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25</c:v>
                </c:pt>
                <c:pt idx="3">
                  <c:v>15</c:v>
                </c:pt>
                <c:pt idx="4">
                  <c:v>9</c:v>
                </c:pt>
                <c:pt idx="5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5AE-44EF-A365-C524CB49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785136"/>
        <c:axId val="2141715392"/>
      </c:barChart>
      <c:catAx>
        <c:axId val="214178513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1" i="0"/>
            </a:pPr>
            <a:endParaRPr lang="zh-TW"/>
          </a:p>
        </c:txPr>
        <c:crossAx val="2141715392"/>
        <c:crosses val="autoZero"/>
        <c:auto val="1"/>
        <c:lblAlgn val="ctr"/>
        <c:lblOffset val="100"/>
        <c:noMultiLvlLbl val="1"/>
      </c:catAx>
      <c:valAx>
        <c:axId val="2141715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1" i="0"/>
            </a:pPr>
            <a:endParaRPr lang="zh-TW"/>
          </a:p>
        </c:txPr>
        <c:crossAx val="214178513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14</xdr:row>
      <xdr:rowOff>9525</xdr:rowOff>
    </xdr:from>
    <xdr:to>
      <xdr:col>11</xdr:col>
      <xdr:colOff>647700</xdr:colOff>
      <xdr:row>27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352425</xdr:colOff>
      <xdr:row>23</xdr:row>
      <xdr:rowOff>107950</xdr:rowOff>
    </xdr:from>
    <xdr:ext cx="65" cy="172227"/>
    <xdr:sp macro="" textlink="">
      <xdr:nvSpPr>
        <xdr:cNvPr id="2" name="文字方塊 1"/>
        <xdr:cNvSpPr txBox="1"/>
      </xdr:nvSpPr>
      <xdr:spPr>
        <a:xfrm>
          <a:off x="9178925" y="4635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zoomScale="121" zoomScaleNormal="74" zoomScalePageLayoutView="74" workbookViewId="0">
      <pane ySplit="1" topLeftCell="A2" activePane="bottomLeft" state="frozen"/>
      <selection pane="bottomLeft" activeCell="D44" sqref="D44"/>
    </sheetView>
  </sheetViews>
  <sheetFormatPr defaultColWidth="14.42578125" defaultRowHeight="15" customHeight="1" x14ac:dyDescent="0.2"/>
  <cols>
    <col min="1" max="1" width="6.140625" customWidth="1"/>
    <col min="2" max="2" width="12.42578125" customWidth="1"/>
    <col min="3" max="3" width="9" customWidth="1"/>
    <col min="4" max="4" width="8.42578125" customWidth="1"/>
    <col min="5" max="5" width="24" customWidth="1"/>
    <col min="6" max="6" width="4.42578125" customWidth="1"/>
    <col min="7" max="7" width="47.42578125" customWidth="1"/>
    <col min="8" max="8" width="9" customWidth="1"/>
    <col min="9" max="9" width="20.42578125" customWidth="1"/>
    <col min="10" max="10" width="17.42578125" customWidth="1"/>
    <col min="11" max="11" width="14.42578125" customWidth="1"/>
    <col min="12" max="12" width="10" customWidth="1"/>
    <col min="13" max="13" width="15.42578125" customWidth="1"/>
    <col min="14" max="14" width="14.42578125" customWidth="1"/>
    <col min="15" max="15" width="22" customWidth="1"/>
    <col min="16" max="17" width="20.85546875" customWidth="1"/>
    <col min="18" max="18" width="15.85546875" customWidth="1"/>
    <col min="19" max="19" width="26.42578125" customWidth="1"/>
    <col min="20" max="20" width="11" customWidth="1"/>
    <col min="21" max="21" width="12.42578125" customWidth="1"/>
    <col min="22" max="22" width="17.42578125" customWidth="1"/>
  </cols>
  <sheetData>
    <row r="1" spans="1:26" ht="15.75" customHeight="1" x14ac:dyDescent="0.2">
      <c r="A1" s="53" t="s">
        <v>331</v>
      </c>
      <c r="B1" s="53" t="s">
        <v>332</v>
      </c>
      <c r="C1" s="53" t="s">
        <v>0</v>
      </c>
      <c r="D1" s="2" t="s">
        <v>1</v>
      </c>
      <c r="E1" s="54" t="s">
        <v>333</v>
      </c>
      <c r="F1" s="54" t="s">
        <v>334</v>
      </c>
      <c r="G1" s="54" t="s">
        <v>335</v>
      </c>
      <c r="H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6" ht="15.75" customHeight="1" x14ac:dyDescent="0.2">
      <c r="A2" s="12">
        <v>10108</v>
      </c>
      <c r="B2" s="55">
        <v>28292</v>
      </c>
      <c r="C2" s="12">
        <v>5872099</v>
      </c>
      <c r="D2" s="56" t="s">
        <v>16</v>
      </c>
      <c r="E2" s="7">
        <v>35</v>
      </c>
      <c r="F2" s="7">
        <v>1</v>
      </c>
      <c r="G2" s="18" t="s">
        <v>336</v>
      </c>
      <c r="I2" s="57" t="s">
        <v>337</v>
      </c>
      <c r="J2" s="57" t="s">
        <v>338</v>
      </c>
      <c r="K2" s="57" t="s">
        <v>339</v>
      </c>
      <c r="L2" s="57" t="s">
        <v>340</v>
      </c>
    </row>
    <row r="3" spans="1:26" ht="15.75" customHeight="1" x14ac:dyDescent="0.2">
      <c r="A3" s="12">
        <v>10109</v>
      </c>
      <c r="B3" s="55">
        <v>29061</v>
      </c>
      <c r="C3" s="12">
        <v>5718674</v>
      </c>
      <c r="D3" s="56" t="s">
        <v>36</v>
      </c>
      <c r="E3" s="7">
        <v>33</v>
      </c>
      <c r="F3" s="7">
        <v>1</v>
      </c>
      <c r="G3" s="18" t="s">
        <v>341</v>
      </c>
      <c r="I3" s="58" t="s">
        <v>342</v>
      </c>
      <c r="J3" s="59">
        <f>COUNTIFS(E:E,"&lt;20",F:F,"1")</f>
        <v>0</v>
      </c>
      <c r="K3" s="59">
        <f>COUNTIFS(E:E,"&lt;20",F:F,"2")</f>
        <v>1</v>
      </c>
      <c r="L3" s="59">
        <f>SUM(J3:K3)</f>
        <v>1</v>
      </c>
    </row>
    <row r="4" spans="1:26" ht="15.75" customHeight="1" x14ac:dyDescent="0.2">
      <c r="A4" s="12">
        <v>10111</v>
      </c>
      <c r="B4" s="55">
        <v>31318</v>
      </c>
      <c r="C4" s="12" t="s">
        <v>39</v>
      </c>
      <c r="D4" s="258" t="s">
        <v>40</v>
      </c>
      <c r="E4" s="7">
        <v>27</v>
      </c>
      <c r="F4" s="7">
        <v>1</v>
      </c>
      <c r="G4" s="18" t="s">
        <v>336</v>
      </c>
      <c r="I4" s="58" t="s">
        <v>343</v>
      </c>
      <c r="J4" s="59">
        <f>COUNTIFS(F:F,"1",E:E,"&gt;=20",E:E,"&lt;30")</f>
        <v>11</v>
      </c>
      <c r="K4" s="59">
        <f>COUNTIFS(F:F,"2",E:E,"&gt;=20",E:E,"&lt;30")</f>
        <v>25</v>
      </c>
      <c r="L4" s="59">
        <f>SUM(J4:K4)</f>
        <v>36</v>
      </c>
    </row>
    <row r="5" spans="1:26" ht="15.75" customHeight="1" x14ac:dyDescent="0.2">
      <c r="A5" s="12">
        <v>10111</v>
      </c>
      <c r="B5" s="55">
        <v>29347</v>
      </c>
      <c r="C5" s="12">
        <v>5010425</v>
      </c>
      <c r="D5" s="56" t="s">
        <v>43</v>
      </c>
      <c r="E5" s="7">
        <v>32</v>
      </c>
      <c r="F5" s="7">
        <v>2</v>
      </c>
      <c r="G5" s="18" t="s">
        <v>336</v>
      </c>
      <c r="I5" s="58" t="s">
        <v>344</v>
      </c>
      <c r="J5" s="59">
        <f>COUNTIFS(F:F,"1",E:E,"&gt;=30",E:E,"&lt;40")</f>
        <v>17</v>
      </c>
      <c r="K5" s="59">
        <f>COUNTIFS(F:F,"2",E:E,"&gt;=30",E:E,"&lt;40")</f>
        <v>15</v>
      </c>
      <c r="L5" s="59">
        <f>SUM(J5:K5)</f>
        <v>32</v>
      </c>
    </row>
    <row r="6" spans="1:26" ht="15.75" customHeight="1" x14ac:dyDescent="0.2">
      <c r="A6" s="12">
        <v>10112</v>
      </c>
      <c r="B6" s="55">
        <v>27720</v>
      </c>
      <c r="C6" s="12">
        <v>3543142</v>
      </c>
      <c r="D6" s="56" t="s">
        <v>46</v>
      </c>
      <c r="E6" s="7">
        <v>38</v>
      </c>
      <c r="F6" s="7">
        <v>2</v>
      </c>
      <c r="G6" s="18" t="s">
        <v>336</v>
      </c>
      <c r="I6" s="58" t="s">
        <v>345</v>
      </c>
      <c r="J6" s="59">
        <f>COUNTIFS(F:F,"1",E:E,"&gt;=40",E:E,"&lt;50")</f>
        <v>7</v>
      </c>
      <c r="K6" s="59">
        <f>COUNTIFS(F:F,"2",E:E,"&gt;=40",E:E,"&lt;50")</f>
        <v>9</v>
      </c>
      <c r="L6" s="59">
        <f>SUM(J6:K6)</f>
        <v>16</v>
      </c>
    </row>
    <row r="7" spans="1:26" ht="15.75" customHeight="1" x14ac:dyDescent="0.2">
      <c r="A7" s="60">
        <v>10202</v>
      </c>
      <c r="B7" s="61">
        <v>31318</v>
      </c>
      <c r="C7" s="60" t="s">
        <v>39</v>
      </c>
      <c r="D7" s="258" t="s">
        <v>40</v>
      </c>
      <c r="E7" s="28">
        <v>27</v>
      </c>
      <c r="F7" s="28">
        <v>1</v>
      </c>
      <c r="G7" s="27" t="s">
        <v>336</v>
      </c>
      <c r="H7" s="27"/>
      <c r="I7" s="63" t="s">
        <v>346</v>
      </c>
      <c r="J7" s="59">
        <f>COUNTIFS(F:F,"1",E:E,"&gt;=50")</f>
        <v>4</v>
      </c>
      <c r="K7" s="59">
        <f>COUNTIFS(F:F,"2",E:E,"&gt;=50")</f>
        <v>7</v>
      </c>
      <c r="L7" s="59">
        <f>SUM(J7:K7)</f>
        <v>11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">
      <c r="A8" s="12">
        <v>10203</v>
      </c>
      <c r="B8" s="55">
        <v>29155</v>
      </c>
      <c r="C8" s="12">
        <v>5429913</v>
      </c>
      <c r="D8" s="56" t="s">
        <v>52</v>
      </c>
      <c r="E8" s="7">
        <v>34</v>
      </c>
      <c r="F8" s="7">
        <v>2</v>
      </c>
      <c r="G8" s="18" t="s">
        <v>336</v>
      </c>
      <c r="I8" s="58"/>
      <c r="J8" s="59"/>
      <c r="K8" s="59"/>
      <c r="L8" s="59"/>
    </row>
    <row r="9" spans="1:26" ht="15.75" customHeight="1" x14ac:dyDescent="0.2">
      <c r="A9" s="12">
        <v>10203</v>
      </c>
      <c r="B9" s="55">
        <v>32272</v>
      </c>
      <c r="C9" s="12" t="s">
        <v>55</v>
      </c>
      <c r="D9" s="56" t="s">
        <v>56</v>
      </c>
      <c r="E9" s="7">
        <v>24</v>
      </c>
      <c r="F9" s="7">
        <v>1</v>
      </c>
      <c r="G9" s="18" t="s">
        <v>336</v>
      </c>
      <c r="I9" s="58" t="s">
        <v>347</v>
      </c>
      <c r="J9" s="59">
        <f>SUM(J3:J7)</f>
        <v>39</v>
      </c>
      <c r="K9" s="59">
        <f>SUM(K3:K7)</f>
        <v>57</v>
      </c>
      <c r="L9" s="59">
        <f>SUM(L3:L7)</f>
        <v>96</v>
      </c>
    </row>
    <row r="10" spans="1:26" ht="15.75" customHeight="1" x14ac:dyDescent="0.2">
      <c r="A10" s="12">
        <v>10210</v>
      </c>
      <c r="B10" s="55">
        <v>33096</v>
      </c>
      <c r="C10" s="12">
        <v>6010642</v>
      </c>
      <c r="D10" s="56" t="s">
        <v>58</v>
      </c>
      <c r="E10" s="7">
        <v>23</v>
      </c>
      <c r="F10" s="7">
        <v>1</v>
      </c>
      <c r="G10" s="18" t="s">
        <v>336</v>
      </c>
    </row>
    <row r="11" spans="1:26" ht="15.75" customHeight="1" x14ac:dyDescent="0.2">
      <c r="A11" s="12">
        <v>10211</v>
      </c>
      <c r="B11" s="55">
        <v>25962</v>
      </c>
      <c r="C11" s="12">
        <v>3692111</v>
      </c>
      <c r="D11" s="56" t="s">
        <v>63</v>
      </c>
      <c r="E11" s="7">
        <v>42</v>
      </c>
      <c r="F11" s="7">
        <v>2</v>
      </c>
      <c r="G11" s="18" t="s">
        <v>336</v>
      </c>
      <c r="I11" s="64"/>
      <c r="J11" s="64"/>
      <c r="K11" s="64"/>
      <c r="L11" s="64"/>
    </row>
    <row r="12" spans="1:26" ht="15.75" customHeight="1" x14ac:dyDescent="0.2">
      <c r="A12" s="12">
        <v>10204</v>
      </c>
      <c r="B12" s="55">
        <v>31940</v>
      </c>
      <c r="C12" s="12" t="s">
        <v>68</v>
      </c>
      <c r="D12" s="56" t="s">
        <v>69</v>
      </c>
      <c r="E12" s="7">
        <v>26</v>
      </c>
      <c r="F12" s="7">
        <v>2</v>
      </c>
      <c r="G12" s="18" t="s">
        <v>336</v>
      </c>
      <c r="I12" s="64"/>
      <c r="J12" s="64"/>
      <c r="K12" s="64"/>
      <c r="L12" s="64"/>
      <c r="M12" s="18"/>
    </row>
    <row r="13" spans="1:26" ht="15.75" customHeight="1" x14ac:dyDescent="0.2">
      <c r="A13" s="12">
        <v>10204</v>
      </c>
      <c r="B13" s="55">
        <v>33163</v>
      </c>
      <c r="C13" s="12">
        <v>5915616</v>
      </c>
      <c r="D13" s="56" t="s">
        <v>75</v>
      </c>
      <c r="E13" s="7">
        <v>23</v>
      </c>
      <c r="F13" s="7">
        <v>2</v>
      </c>
      <c r="G13" s="18" t="s">
        <v>336</v>
      </c>
      <c r="I13" s="64"/>
      <c r="J13" s="64"/>
      <c r="K13" s="64"/>
      <c r="L13" s="64"/>
      <c r="M13" s="18"/>
    </row>
    <row r="14" spans="1:26" ht="15.75" customHeight="1" x14ac:dyDescent="0.2">
      <c r="A14" s="12">
        <v>10205</v>
      </c>
      <c r="B14" s="55">
        <v>26148</v>
      </c>
      <c r="C14" s="12">
        <v>5960735</v>
      </c>
      <c r="D14" s="56" t="s">
        <v>78</v>
      </c>
      <c r="E14" s="7">
        <v>42</v>
      </c>
      <c r="F14" s="7">
        <v>2</v>
      </c>
      <c r="G14" s="18" t="s">
        <v>348</v>
      </c>
      <c r="I14" s="64"/>
      <c r="J14" s="64"/>
      <c r="K14" s="64"/>
      <c r="L14" s="64"/>
    </row>
    <row r="15" spans="1:26" ht="15.75" customHeight="1" x14ac:dyDescent="0.2">
      <c r="A15" s="12">
        <v>10206</v>
      </c>
      <c r="B15" s="55">
        <v>29626</v>
      </c>
      <c r="C15" s="12">
        <v>5859047</v>
      </c>
      <c r="D15" s="56" t="s">
        <v>81</v>
      </c>
      <c r="E15" s="7">
        <v>32</v>
      </c>
      <c r="F15" s="7">
        <v>2</v>
      </c>
      <c r="G15" s="18" t="s">
        <v>336</v>
      </c>
      <c r="I15" s="64"/>
      <c r="J15" s="64"/>
      <c r="K15" s="64"/>
      <c r="L15" s="64"/>
    </row>
    <row r="16" spans="1:26" ht="15.75" customHeight="1" x14ac:dyDescent="0.2">
      <c r="A16" s="12">
        <v>10207</v>
      </c>
      <c r="B16" s="55">
        <v>30099</v>
      </c>
      <c r="C16" s="12" t="s">
        <v>82</v>
      </c>
      <c r="D16" s="56" t="s">
        <v>84</v>
      </c>
      <c r="E16" s="7">
        <v>30</v>
      </c>
      <c r="F16" s="7">
        <v>1</v>
      </c>
      <c r="G16" s="18" t="s">
        <v>336</v>
      </c>
    </row>
    <row r="17" spans="1:13" ht="15.75" customHeight="1" x14ac:dyDescent="0.2">
      <c r="A17" s="12">
        <v>10209</v>
      </c>
      <c r="B17" s="55">
        <v>31955</v>
      </c>
      <c r="C17" s="12" t="s">
        <v>85</v>
      </c>
      <c r="D17" s="56" t="s">
        <v>86</v>
      </c>
      <c r="E17" s="7">
        <v>26</v>
      </c>
      <c r="F17" s="7">
        <v>2</v>
      </c>
      <c r="G17" s="18" t="s">
        <v>336</v>
      </c>
    </row>
    <row r="18" spans="1:13" ht="15.75" customHeight="1" x14ac:dyDescent="0.2">
      <c r="A18" s="12">
        <v>10209</v>
      </c>
      <c r="B18" s="55">
        <v>25014</v>
      </c>
      <c r="C18" s="12">
        <v>2011971</v>
      </c>
      <c r="D18" s="56" t="s">
        <v>87</v>
      </c>
      <c r="E18" s="7">
        <v>45</v>
      </c>
      <c r="F18" s="7">
        <v>2</v>
      </c>
      <c r="G18" s="18" t="s">
        <v>336</v>
      </c>
    </row>
    <row r="19" spans="1:13" ht="15.75" customHeight="1" x14ac:dyDescent="0.2">
      <c r="A19" s="12">
        <v>10212</v>
      </c>
      <c r="B19" s="55">
        <v>22564</v>
      </c>
      <c r="C19" s="12">
        <v>2566296</v>
      </c>
      <c r="D19" s="56" t="s">
        <v>89</v>
      </c>
      <c r="E19" s="7">
        <v>52</v>
      </c>
      <c r="F19" s="7">
        <v>1</v>
      </c>
      <c r="G19" s="18" t="s">
        <v>336</v>
      </c>
    </row>
    <row r="20" spans="1:13" ht="15.75" customHeight="1" x14ac:dyDescent="0.2">
      <c r="A20" s="12">
        <v>10304</v>
      </c>
      <c r="B20" s="55">
        <v>24209</v>
      </c>
      <c r="C20" s="12">
        <v>5169917</v>
      </c>
      <c r="D20" s="56" t="s">
        <v>92</v>
      </c>
      <c r="E20" s="7">
        <v>37</v>
      </c>
      <c r="F20" s="7">
        <v>1</v>
      </c>
      <c r="G20" s="18" t="s">
        <v>336</v>
      </c>
    </row>
    <row r="21" spans="1:13" ht="15.75" customHeight="1" x14ac:dyDescent="0.2">
      <c r="A21" s="12">
        <v>10305</v>
      </c>
      <c r="B21" s="55">
        <v>30392</v>
      </c>
      <c r="C21" s="12">
        <v>5602309</v>
      </c>
      <c r="D21" s="56" t="s">
        <v>95</v>
      </c>
      <c r="E21" s="7">
        <v>31</v>
      </c>
      <c r="F21" s="7">
        <v>1</v>
      </c>
      <c r="G21" s="18" t="s">
        <v>336</v>
      </c>
    </row>
    <row r="22" spans="1:13" s="232" customFormat="1" ht="15.75" customHeight="1" x14ac:dyDescent="0.2">
      <c r="A22" s="233">
        <v>10306</v>
      </c>
      <c r="B22" s="234">
        <v>34664</v>
      </c>
      <c r="C22" s="224">
        <v>3166610</v>
      </c>
      <c r="D22" s="235" t="s">
        <v>96</v>
      </c>
      <c r="E22" s="225">
        <v>19</v>
      </c>
      <c r="F22" s="225">
        <v>2</v>
      </c>
      <c r="G22" s="224" t="s">
        <v>336</v>
      </c>
      <c r="H22" s="224"/>
    </row>
    <row r="23" spans="1:13" ht="15.75" customHeight="1" x14ac:dyDescent="0.2">
      <c r="A23" s="12">
        <v>10307</v>
      </c>
      <c r="B23" s="55">
        <v>25970</v>
      </c>
      <c r="C23" s="18">
        <v>2904830</v>
      </c>
      <c r="D23" s="56" t="s">
        <v>98</v>
      </c>
      <c r="E23" s="7">
        <v>43</v>
      </c>
      <c r="F23" s="7">
        <v>1</v>
      </c>
      <c r="G23" s="18" t="s">
        <v>336</v>
      </c>
      <c r="H23" s="18"/>
    </row>
    <row r="24" spans="1:13" ht="15.75" customHeight="1" x14ac:dyDescent="0.2">
      <c r="A24" s="12">
        <v>10308</v>
      </c>
      <c r="B24" s="55">
        <v>27802</v>
      </c>
      <c r="C24" s="12">
        <v>3978985</v>
      </c>
      <c r="D24" s="56" t="s">
        <v>102</v>
      </c>
      <c r="E24" s="7">
        <v>38</v>
      </c>
      <c r="F24" s="7">
        <v>1</v>
      </c>
      <c r="G24" s="18" t="s">
        <v>336</v>
      </c>
    </row>
    <row r="25" spans="1:13" ht="15.75" customHeight="1" x14ac:dyDescent="0.2">
      <c r="A25" s="12" t="s">
        <v>349</v>
      </c>
      <c r="B25" s="55">
        <v>31000</v>
      </c>
      <c r="C25" s="12" t="s">
        <v>104</v>
      </c>
      <c r="D25" s="56" t="s">
        <v>105</v>
      </c>
      <c r="E25" s="7">
        <v>30</v>
      </c>
      <c r="F25" s="7">
        <v>2</v>
      </c>
      <c r="G25" s="18" t="s">
        <v>336</v>
      </c>
    </row>
    <row r="26" spans="1:13" ht="15.75" customHeight="1" x14ac:dyDescent="0.2">
      <c r="A26" s="12" t="s">
        <v>349</v>
      </c>
      <c r="B26" s="55">
        <v>32120</v>
      </c>
      <c r="C26" s="12" t="s">
        <v>107</v>
      </c>
      <c r="D26" s="56" t="s">
        <v>108</v>
      </c>
      <c r="E26" s="7">
        <v>27</v>
      </c>
      <c r="F26" s="7">
        <v>2</v>
      </c>
      <c r="G26" s="18" t="s">
        <v>336</v>
      </c>
    </row>
    <row r="27" spans="1:13" ht="15.75" customHeight="1" x14ac:dyDescent="0.2">
      <c r="A27" s="12" t="s">
        <v>350</v>
      </c>
      <c r="B27" s="55">
        <v>32521</v>
      </c>
      <c r="C27" s="12" t="s">
        <v>110</v>
      </c>
      <c r="D27" s="56" t="s">
        <v>111</v>
      </c>
      <c r="E27" s="7">
        <v>25</v>
      </c>
      <c r="F27" s="7">
        <v>2</v>
      </c>
      <c r="G27" s="18" t="s">
        <v>336</v>
      </c>
    </row>
    <row r="28" spans="1:13" ht="15.75" customHeight="1" x14ac:dyDescent="0.2">
      <c r="A28" s="12" t="s">
        <v>351</v>
      </c>
      <c r="B28" s="55">
        <v>33902</v>
      </c>
      <c r="C28" s="12" t="s">
        <v>113</v>
      </c>
      <c r="D28" s="56" t="s">
        <v>114</v>
      </c>
      <c r="E28" s="7">
        <v>22</v>
      </c>
      <c r="F28" s="7">
        <v>1</v>
      </c>
      <c r="G28" s="18" t="s">
        <v>336</v>
      </c>
    </row>
    <row r="29" spans="1:13" ht="15.75" customHeight="1" x14ac:dyDescent="0.2">
      <c r="A29" s="12" t="s">
        <v>351</v>
      </c>
      <c r="B29" s="55">
        <v>33625</v>
      </c>
      <c r="C29" s="12" t="s">
        <v>115</v>
      </c>
      <c r="D29" s="56" t="s">
        <v>116</v>
      </c>
      <c r="E29" s="7">
        <v>22</v>
      </c>
      <c r="F29" s="7">
        <v>2</v>
      </c>
      <c r="G29" s="18" t="s">
        <v>336</v>
      </c>
      <c r="M29" s="18"/>
    </row>
    <row r="30" spans="1:13" ht="15.75" customHeight="1" x14ac:dyDescent="0.2">
      <c r="A30" s="12" t="s">
        <v>351</v>
      </c>
      <c r="B30" s="55">
        <v>29163</v>
      </c>
      <c r="C30" s="12" t="s">
        <v>119</v>
      </c>
      <c r="D30" s="56" t="s">
        <v>120</v>
      </c>
      <c r="E30" s="7">
        <v>37</v>
      </c>
      <c r="F30" s="7">
        <v>2</v>
      </c>
      <c r="G30" s="18" t="s">
        <v>336</v>
      </c>
    </row>
    <row r="31" spans="1:13" ht="15.75" customHeight="1" x14ac:dyDescent="0.2">
      <c r="A31" s="12">
        <v>10311</v>
      </c>
      <c r="B31" s="55">
        <v>25247</v>
      </c>
      <c r="C31" s="12">
        <v>3830023</v>
      </c>
      <c r="D31" s="56" t="s">
        <v>125</v>
      </c>
      <c r="E31" s="7">
        <v>48</v>
      </c>
      <c r="F31" s="7">
        <v>2</v>
      </c>
      <c r="G31" s="18" t="s">
        <v>336</v>
      </c>
    </row>
    <row r="32" spans="1:13" ht="15.75" customHeight="1" x14ac:dyDescent="0.2">
      <c r="A32" s="12">
        <v>10311</v>
      </c>
      <c r="B32" s="55">
        <v>24951</v>
      </c>
      <c r="C32" s="12">
        <v>6105631</v>
      </c>
      <c r="D32" s="258" t="s">
        <v>126</v>
      </c>
      <c r="E32" s="7">
        <v>46</v>
      </c>
      <c r="F32" s="7">
        <v>1</v>
      </c>
      <c r="G32" s="18" t="s">
        <v>336</v>
      </c>
    </row>
    <row r="33" spans="1:18" ht="15.75" customHeight="1" x14ac:dyDescent="0.2">
      <c r="A33" s="65">
        <v>10311</v>
      </c>
      <c r="B33" s="55">
        <v>24951</v>
      </c>
      <c r="C33" s="65">
        <v>6105631</v>
      </c>
      <c r="D33" s="258" t="s">
        <v>126</v>
      </c>
      <c r="E33" s="66">
        <v>46</v>
      </c>
      <c r="F33" s="66">
        <v>1</v>
      </c>
      <c r="G33" s="67" t="s">
        <v>336</v>
      </c>
    </row>
    <row r="34" spans="1:18" ht="15.75" customHeight="1" x14ac:dyDescent="0.2">
      <c r="A34" s="12">
        <v>10311</v>
      </c>
      <c r="B34" s="55">
        <v>32758</v>
      </c>
      <c r="C34" s="12">
        <v>5213708</v>
      </c>
      <c r="D34" s="56" t="s">
        <v>131</v>
      </c>
      <c r="E34" s="7">
        <v>25</v>
      </c>
      <c r="F34" s="7">
        <v>2</v>
      </c>
      <c r="G34" s="18" t="s">
        <v>336</v>
      </c>
    </row>
    <row r="35" spans="1:18" ht="15.75" customHeight="1" x14ac:dyDescent="0.2">
      <c r="A35" s="12">
        <v>10312</v>
      </c>
      <c r="B35" s="55">
        <v>28594</v>
      </c>
      <c r="C35" s="12">
        <v>8040518</v>
      </c>
      <c r="D35" s="56" t="s">
        <v>132</v>
      </c>
      <c r="E35" s="7">
        <v>36</v>
      </c>
      <c r="F35" s="7">
        <v>1</v>
      </c>
      <c r="G35" s="18" t="s">
        <v>352</v>
      </c>
    </row>
    <row r="36" spans="1:18" ht="15.75" customHeight="1" x14ac:dyDescent="0.2">
      <c r="A36" s="12">
        <v>10401</v>
      </c>
      <c r="B36" s="55">
        <v>30511</v>
      </c>
      <c r="C36" s="18">
        <v>6178831</v>
      </c>
      <c r="D36" s="56" t="s">
        <v>135</v>
      </c>
      <c r="E36" s="7">
        <v>33</v>
      </c>
      <c r="F36" s="7">
        <v>2</v>
      </c>
      <c r="G36" s="18" t="s">
        <v>336</v>
      </c>
    </row>
    <row r="37" spans="1:18" ht="15.75" customHeight="1" x14ac:dyDescent="0.2">
      <c r="A37" s="12">
        <v>10402</v>
      </c>
      <c r="B37" s="55">
        <v>27930</v>
      </c>
      <c r="C37" s="18">
        <v>5401412</v>
      </c>
      <c r="D37" s="56" t="s">
        <v>138</v>
      </c>
      <c r="E37" s="7">
        <v>40</v>
      </c>
      <c r="F37" s="7">
        <v>2</v>
      </c>
      <c r="G37" s="18" t="s">
        <v>336</v>
      </c>
      <c r="I37" s="7"/>
      <c r="J37" s="7"/>
      <c r="K37" s="7"/>
      <c r="L37" s="7"/>
    </row>
    <row r="38" spans="1:18" ht="15.75" customHeight="1" x14ac:dyDescent="0.2">
      <c r="A38" s="12">
        <v>10404</v>
      </c>
      <c r="B38" s="55">
        <v>19939</v>
      </c>
      <c r="C38" s="18">
        <v>3303227</v>
      </c>
      <c r="D38" s="258" t="s">
        <v>140</v>
      </c>
      <c r="E38" s="7">
        <v>60</v>
      </c>
      <c r="F38" s="7">
        <v>2</v>
      </c>
      <c r="G38" s="18" t="s">
        <v>336</v>
      </c>
    </row>
    <row r="39" spans="1:18" ht="15.75" customHeight="1" x14ac:dyDescent="0.2">
      <c r="A39" s="12" t="s">
        <v>353</v>
      </c>
      <c r="B39" s="55">
        <v>30956</v>
      </c>
      <c r="C39" s="18">
        <v>6195772</v>
      </c>
      <c r="D39" s="56" t="s">
        <v>143</v>
      </c>
      <c r="E39" s="7">
        <v>30</v>
      </c>
      <c r="F39" s="7">
        <v>2</v>
      </c>
      <c r="G39" s="18" t="s">
        <v>336</v>
      </c>
    </row>
    <row r="40" spans="1:18" ht="15.75" customHeight="1" x14ac:dyDescent="0.2">
      <c r="A40" s="12">
        <v>10406</v>
      </c>
      <c r="B40" s="55">
        <v>33505</v>
      </c>
      <c r="C40" s="18">
        <v>6103098</v>
      </c>
      <c r="D40" s="56" t="s">
        <v>145</v>
      </c>
      <c r="E40" s="7">
        <v>23</v>
      </c>
      <c r="F40" s="7">
        <v>2</v>
      </c>
      <c r="G40" s="18" t="s">
        <v>336</v>
      </c>
    </row>
    <row r="41" spans="1:18" ht="15.75" customHeight="1" x14ac:dyDescent="0.3">
      <c r="A41" s="12" t="s">
        <v>354</v>
      </c>
      <c r="B41" s="55">
        <v>34550</v>
      </c>
      <c r="C41" s="12" t="s">
        <v>148</v>
      </c>
      <c r="D41" s="56" t="s">
        <v>149</v>
      </c>
      <c r="E41" s="7">
        <v>20</v>
      </c>
      <c r="F41" s="7">
        <v>2</v>
      </c>
      <c r="G41" s="68" t="s">
        <v>336</v>
      </c>
      <c r="R41" s="69"/>
    </row>
    <row r="42" spans="1:18" ht="15.75" customHeight="1" x14ac:dyDescent="0.2">
      <c r="A42" s="12" t="s">
        <v>354</v>
      </c>
      <c r="B42" s="55">
        <v>33099</v>
      </c>
      <c r="C42" s="18">
        <v>2707911</v>
      </c>
      <c r="D42" s="56" t="s">
        <v>151</v>
      </c>
      <c r="E42" s="7">
        <v>24</v>
      </c>
      <c r="F42" s="7">
        <v>2</v>
      </c>
      <c r="G42" s="18" t="s">
        <v>336</v>
      </c>
    </row>
    <row r="43" spans="1:18" ht="15.75" customHeight="1" x14ac:dyDescent="0.2">
      <c r="A43" s="12" t="s">
        <v>354</v>
      </c>
      <c r="B43" s="55">
        <v>28842</v>
      </c>
      <c r="C43" s="12" t="s">
        <v>154</v>
      </c>
      <c r="D43" s="56" t="s">
        <v>155</v>
      </c>
      <c r="E43" s="7">
        <v>36</v>
      </c>
      <c r="F43" s="7">
        <v>1</v>
      </c>
      <c r="G43" s="18" t="s">
        <v>336</v>
      </c>
    </row>
    <row r="44" spans="1:18" ht="15.75" customHeight="1" x14ac:dyDescent="0.2">
      <c r="A44" s="12" t="s">
        <v>354</v>
      </c>
      <c r="B44" s="55">
        <v>32396</v>
      </c>
      <c r="C44" s="12" t="s">
        <v>157</v>
      </c>
      <c r="D44" s="56" t="s">
        <v>158</v>
      </c>
      <c r="E44" s="7">
        <v>26</v>
      </c>
      <c r="F44" s="7">
        <v>2</v>
      </c>
      <c r="G44" s="18" t="s">
        <v>336</v>
      </c>
    </row>
    <row r="45" spans="1:18" ht="15.75" customHeight="1" x14ac:dyDescent="0.2">
      <c r="A45" s="12">
        <v>10407</v>
      </c>
      <c r="B45" s="55">
        <v>29735</v>
      </c>
      <c r="C45" s="12">
        <v>6212776</v>
      </c>
      <c r="D45" s="56" t="s">
        <v>162</v>
      </c>
      <c r="E45" s="7">
        <v>34</v>
      </c>
      <c r="F45" s="7">
        <v>1</v>
      </c>
      <c r="G45" s="18" t="s">
        <v>336</v>
      </c>
    </row>
    <row r="46" spans="1:18" ht="15.75" customHeight="1" x14ac:dyDescent="0.2">
      <c r="A46" s="12" t="s">
        <v>355</v>
      </c>
      <c r="B46" s="55">
        <v>29203</v>
      </c>
      <c r="C46" s="12" t="s">
        <v>165</v>
      </c>
      <c r="D46" s="56" t="s">
        <v>166</v>
      </c>
      <c r="E46" s="7">
        <v>35</v>
      </c>
      <c r="F46" s="7">
        <v>2</v>
      </c>
      <c r="G46" s="18" t="s">
        <v>336</v>
      </c>
    </row>
    <row r="47" spans="1:18" ht="15.75" customHeight="1" x14ac:dyDescent="0.2">
      <c r="A47" s="12" t="s">
        <v>356</v>
      </c>
      <c r="B47" s="55">
        <v>22910</v>
      </c>
      <c r="C47" s="12" t="s">
        <v>168</v>
      </c>
      <c r="D47" s="56" t="s">
        <v>169</v>
      </c>
      <c r="E47" s="7">
        <v>52</v>
      </c>
      <c r="F47" s="7">
        <v>2</v>
      </c>
      <c r="G47" s="18" t="s">
        <v>336</v>
      </c>
    </row>
    <row r="48" spans="1:18" ht="15.75" customHeight="1" x14ac:dyDescent="0.2">
      <c r="A48" s="12">
        <v>10409</v>
      </c>
      <c r="B48" s="55">
        <v>29239</v>
      </c>
      <c r="C48" s="12" t="s">
        <v>171</v>
      </c>
      <c r="D48" s="258" t="s">
        <v>172</v>
      </c>
      <c r="E48" s="7">
        <v>35</v>
      </c>
      <c r="F48" s="7">
        <v>1</v>
      </c>
      <c r="G48" s="18" t="s">
        <v>336</v>
      </c>
    </row>
    <row r="49" spans="1:7" ht="15.75" customHeight="1" x14ac:dyDescent="0.2">
      <c r="A49" s="12">
        <v>10409</v>
      </c>
      <c r="B49" s="55">
        <v>20190</v>
      </c>
      <c r="C49" s="12" t="s">
        <v>174</v>
      </c>
      <c r="D49" s="56" t="s">
        <v>175</v>
      </c>
      <c r="E49" s="7">
        <v>59</v>
      </c>
      <c r="F49" s="7">
        <v>1</v>
      </c>
      <c r="G49" s="18" t="s">
        <v>336</v>
      </c>
    </row>
    <row r="50" spans="1:7" ht="15.75" customHeight="1" x14ac:dyDescent="0.2">
      <c r="A50" s="18">
        <v>10409</v>
      </c>
      <c r="B50" s="55">
        <v>26698</v>
      </c>
      <c r="C50" s="12" t="s">
        <v>178</v>
      </c>
      <c r="D50" s="56" t="s">
        <v>179</v>
      </c>
      <c r="E50" s="7">
        <v>42</v>
      </c>
      <c r="F50" s="7">
        <v>1</v>
      </c>
      <c r="G50" s="18" t="s">
        <v>336</v>
      </c>
    </row>
    <row r="51" spans="1:7" ht="15.75" customHeight="1" x14ac:dyDescent="0.2">
      <c r="A51" s="18">
        <v>10412</v>
      </c>
      <c r="B51" s="55">
        <v>34301</v>
      </c>
      <c r="C51" s="18">
        <v>6233893</v>
      </c>
      <c r="D51" s="56" t="s">
        <v>181</v>
      </c>
      <c r="E51" s="7">
        <v>21</v>
      </c>
      <c r="F51" s="7">
        <v>2</v>
      </c>
      <c r="G51" s="18" t="s">
        <v>336</v>
      </c>
    </row>
    <row r="52" spans="1:7" ht="15.75" customHeight="1" x14ac:dyDescent="0.2">
      <c r="A52" s="18">
        <v>10412</v>
      </c>
      <c r="B52" s="55">
        <v>32507</v>
      </c>
      <c r="C52" s="18">
        <v>5217217</v>
      </c>
      <c r="D52" s="56" t="s">
        <v>186</v>
      </c>
      <c r="E52" s="7">
        <v>26</v>
      </c>
      <c r="F52" s="7">
        <v>2</v>
      </c>
      <c r="G52" s="18" t="s">
        <v>336</v>
      </c>
    </row>
    <row r="53" spans="1:7" ht="15.75" customHeight="1" x14ac:dyDescent="0.2">
      <c r="A53" s="18">
        <v>10412</v>
      </c>
      <c r="B53" s="55">
        <v>27800</v>
      </c>
      <c r="C53" s="18">
        <v>5206994</v>
      </c>
      <c r="D53" s="56" t="s">
        <v>190</v>
      </c>
      <c r="E53" s="7">
        <v>39</v>
      </c>
      <c r="F53" s="7">
        <v>2</v>
      </c>
      <c r="G53" s="18" t="s">
        <v>336</v>
      </c>
    </row>
    <row r="54" spans="1:7" ht="15.75" customHeight="1" x14ac:dyDescent="0.2">
      <c r="A54" s="18">
        <v>10412</v>
      </c>
      <c r="B54" s="55">
        <v>34426</v>
      </c>
      <c r="C54" s="18">
        <v>3086170</v>
      </c>
      <c r="D54" s="56" t="s">
        <v>192</v>
      </c>
      <c r="E54" s="7">
        <v>21</v>
      </c>
      <c r="F54" s="7">
        <v>1</v>
      </c>
      <c r="G54" s="18" t="s">
        <v>336</v>
      </c>
    </row>
    <row r="55" spans="1:7" ht="15.75" customHeight="1" x14ac:dyDescent="0.2">
      <c r="A55" s="18">
        <v>10412</v>
      </c>
      <c r="B55" s="55">
        <v>31595</v>
      </c>
      <c r="C55" s="18">
        <v>6256856</v>
      </c>
      <c r="D55" s="56" t="s">
        <v>196</v>
      </c>
      <c r="E55" s="7">
        <v>29</v>
      </c>
      <c r="F55" s="7">
        <v>2</v>
      </c>
      <c r="G55" s="18" t="s">
        <v>336</v>
      </c>
    </row>
    <row r="56" spans="1:7" ht="15.75" customHeight="1" x14ac:dyDescent="0.2">
      <c r="A56" s="18">
        <v>10410</v>
      </c>
      <c r="B56" s="55">
        <v>32837</v>
      </c>
      <c r="C56" s="18">
        <v>5463324</v>
      </c>
      <c r="D56" s="56" t="s">
        <v>200</v>
      </c>
      <c r="E56" s="7">
        <v>25</v>
      </c>
      <c r="F56" s="7">
        <v>2</v>
      </c>
      <c r="G56" s="18" t="s">
        <v>336</v>
      </c>
    </row>
    <row r="57" spans="1:7" ht="15.75" customHeight="1" x14ac:dyDescent="0.2">
      <c r="A57" s="18">
        <v>10501</v>
      </c>
      <c r="B57" s="55">
        <v>27010</v>
      </c>
      <c r="C57" s="12" t="s">
        <v>202</v>
      </c>
      <c r="D57" s="56" t="s">
        <v>203</v>
      </c>
      <c r="E57" s="7">
        <v>42</v>
      </c>
      <c r="F57" s="7">
        <v>2</v>
      </c>
      <c r="G57" s="18" t="s">
        <v>336</v>
      </c>
    </row>
    <row r="58" spans="1:7" s="232" customFormat="1" ht="15.75" customHeight="1" x14ac:dyDescent="0.2">
      <c r="A58" s="224">
        <v>10501</v>
      </c>
      <c r="B58" s="234">
        <v>33071</v>
      </c>
      <c r="C58" s="224">
        <v>6285046</v>
      </c>
      <c r="D58" s="235" t="s">
        <v>205</v>
      </c>
      <c r="E58" s="225">
        <v>24</v>
      </c>
      <c r="F58" s="225">
        <v>2</v>
      </c>
      <c r="G58" s="224" t="s">
        <v>336</v>
      </c>
    </row>
    <row r="59" spans="1:7" ht="15.75" customHeight="1" x14ac:dyDescent="0.2">
      <c r="A59" s="18">
        <v>10501</v>
      </c>
      <c r="B59" s="55">
        <v>32024</v>
      </c>
      <c r="C59" s="12" t="s">
        <v>206</v>
      </c>
      <c r="D59" s="56" t="s">
        <v>207</v>
      </c>
      <c r="E59" s="7">
        <v>28</v>
      </c>
      <c r="F59" s="7">
        <v>1</v>
      </c>
      <c r="G59" s="18" t="s">
        <v>357</v>
      </c>
    </row>
    <row r="60" spans="1:7" ht="15.75" customHeight="1" x14ac:dyDescent="0.2">
      <c r="A60" s="18">
        <v>10503</v>
      </c>
      <c r="B60" s="55">
        <v>34858</v>
      </c>
      <c r="C60" s="18">
        <v>6005470</v>
      </c>
      <c r="D60" s="56" t="s">
        <v>209</v>
      </c>
      <c r="E60" s="7">
        <v>20</v>
      </c>
      <c r="F60" s="7">
        <v>2</v>
      </c>
      <c r="G60" s="18" t="s">
        <v>336</v>
      </c>
    </row>
    <row r="61" spans="1:7" ht="15.75" customHeight="1" x14ac:dyDescent="0.2">
      <c r="A61" s="18">
        <v>10503</v>
      </c>
      <c r="B61" s="55">
        <v>27191</v>
      </c>
      <c r="C61" s="12" t="s">
        <v>211</v>
      </c>
      <c r="D61" s="56" t="s">
        <v>212</v>
      </c>
      <c r="E61" s="7">
        <v>41</v>
      </c>
      <c r="F61" s="7">
        <v>2</v>
      </c>
      <c r="G61" s="18" t="s">
        <v>336</v>
      </c>
    </row>
    <row r="62" spans="1:7" ht="15.75" customHeight="1" x14ac:dyDescent="0.2">
      <c r="A62" s="18">
        <v>10503</v>
      </c>
      <c r="B62" s="55">
        <v>29209</v>
      </c>
      <c r="C62" s="12" t="s">
        <v>214</v>
      </c>
      <c r="D62" s="56" t="s">
        <v>215</v>
      </c>
      <c r="E62" s="7">
        <v>51</v>
      </c>
      <c r="F62" s="7">
        <v>2</v>
      </c>
      <c r="G62" s="18" t="s">
        <v>336</v>
      </c>
    </row>
    <row r="63" spans="1:7" ht="15.75" customHeight="1" x14ac:dyDescent="0.2">
      <c r="A63" s="18">
        <v>10503</v>
      </c>
      <c r="B63" s="55">
        <v>30872</v>
      </c>
      <c r="C63" s="18">
        <v>6285568</v>
      </c>
      <c r="D63" s="56" t="s">
        <v>217</v>
      </c>
      <c r="E63" s="7">
        <v>31</v>
      </c>
      <c r="F63" s="7">
        <v>1</v>
      </c>
      <c r="G63" s="18" t="s">
        <v>336</v>
      </c>
    </row>
    <row r="64" spans="1:7" ht="15.75" customHeight="1" x14ac:dyDescent="0.2">
      <c r="A64" s="18">
        <v>10503</v>
      </c>
      <c r="B64" s="55">
        <v>23777</v>
      </c>
      <c r="C64" s="12" t="s">
        <v>219</v>
      </c>
      <c r="D64" s="56" t="s">
        <v>220</v>
      </c>
      <c r="E64" s="7">
        <v>51</v>
      </c>
      <c r="F64" s="7">
        <v>2</v>
      </c>
      <c r="G64" s="18" t="s">
        <v>336</v>
      </c>
    </row>
    <row r="65" spans="1:26" ht="15.75" customHeight="1" x14ac:dyDescent="0.2">
      <c r="A65" s="18">
        <v>10503</v>
      </c>
      <c r="B65" s="55">
        <v>24122</v>
      </c>
      <c r="C65" s="12">
        <v>6284500</v>
      </c>
      <c r="D65" s="56" t="s">
        <v>223</v>
      </c>
      <c r="E65" s="7">
        <v>50</v>
      </c>
      <c r="F65" s="7">
        <v>1</v>
      </c>
      <c r="G65" s="18" t="s">
        <v>358</v>
      </c>
    </row>
    <row r="66" spans="1:26" ht="15.75" customHeight="1" x14ac:dyDescent="0.2">
      <c r="A66" s="18">
        <v>10504</v>
      </c>
      <c r="B66" s="55">
        <v>33053</v>
      </c>
      <c r="C66" s="18">
        <v>6332655</v>
      </c>
      <c r="D66" s="56" t="s">
        <v>225</v>
      </c>
      <c r="E66" s="7">
        <v>25</v>
      </c>
      <c r="F66" s="7">
        <v>2</v>
      </c>
      <c r="G66" s="18" t="s">
        <v>336</v>
      </c>
    </row>
    <row r="67" spans="1:26" ht="15.75" customHeight="1" x14ac:dyDescent="0.2">
      <c r="A67" s="18" t="s">
        <v>359</v>
      </c>
      <c r="B67" s="55">
        <v>34788</v>
      </c>
      <c r="C67" s="7" t="s">
        <v>227</v>
      </c>
      <c r="D67" s="18" t="s">
        <v>228</v>
      </c>
      <c r="E67" s="7">
        <v>20</v>
      </c>
      <c r="F67" s="7">
        <v>1</v>
      </c>
      <c r="G67" s="18" t="s">
        <v>336</v>
      </c>
    </row>
    <row r="68" spans="1:26" ht="15.75" customHeight="1" x14ac:dyDescent="0.2">
      <c r="A68" s="18">
        <v>10505</v>
      </c>
      <c r="B68" s="55">
        <v>25781</v>
      </c>
      <c r="C68" s="18">
        <v>3840208</v>
      </c>
      <c r="D68" s="56" t="s">
        <v>229</v>
      </c>
      <c r="E68" s="7">
        <v>45</v>
      </c>
      <c r="F68" s="7">
        <v>2</v>
      </c>
      <c r="G68" s="18" t="s">
        <v>336</v>
      </c>
    </row>
    <row r="69" spans="1:26" ht="15.75" customHeight="1" x14ac:dyDescent="0.2">
      <c r="A69" s="18">
        <v>10505</v>
      </c>
      <c r="B69" s="55">
        <v>25617</v>
      </c>
      <c r="C69" s="18">
        <v>3277607</v>
      </c>
      <c r="D69" s="56" t="s">
        <v>234</v>
      </c>
      <c r="E69" s="7">
        <v>46</v>
      </c>
      <c r="F69" s="7">
        <v>2</v>
      </c>
      <c r="G69" s="18" t="s">
        <v>336</v>
      </c>
    </row>
    <row r="70" spans="1:26" ht="15.75" customHeight="1" x14ac:dyDescent="0.2">
      <c r="A70" s="18">
        <v>10505</v>
      </c>
      <c r="B70" s="55">
        <v>24894</v>
      </c>
      <c r="C70" s="18">
        <v>6328310</v>
      </c>
      <c r="D70" s="56" t="s">
        <v>236</v>
      </c>
      <c r="E70" s="7">
        <v>48</v>
      </c>
      <c r="F70" s="7">
        <v>1</v>
      </c>
      <c r="G70" s="18" t="s">
        <v>336</v>
      </c>
    </row>
    <row r="71" spans="1:26" ht="15.75" customHeight="1" x14ac:dyDescent="0.2">
      <c r="A71" s="18">
        <v>10505</v>
      </c>
      <c r="B71" s="55">
        <v>25299</v>
      </c>
      <c r="C71" s="18" t="s">
        <v>239</v>
      </c>
      <c r="D71" s="56" t="s">
        <v>240</v>
      </c>
      <c r="E71" s="7">
        <v>46</v>
      </c>
      <c r="F71" s="7">
        <v>1</v>
      </c>
      <c r="G71" s="18" t="s">
        <v>336</v>
      </c>
    </row>
    <row r="72" spans="1:26" ht="15.75" customHeight="1" x14ac:dyDescent="0.2">
      <c r="A72" s="18">
        <v>10505</v>
      </c>
      <c r="B72" s="55">
        <v>32238</v>
      </c>
      <c r="C72" s="18" t="s">
        <v>243</v>
      </c>
      <c r="D72" s="18" t="s">
        <v>244</v>
      </c>
      <c r="E72" s="7">
        <v>28</v>
      </c>
      <c r="F72" s="7">
        <v>1</v>
      </c>
      <c r="G72" s="18" t="s">
        <v>360</v>
      </c>
    </row>
    <row r="73" spans="1:26" ht="15.75" customHeight="1" x14ac:dyDescent="0.2">
      <c r="A73" s="18">
        <v>10505</v>
      </c>
      <c r="B73" s="55">
        <v>25795</v>
      </c>
      <c r="C73" s="18" t="s">
        <v>247</v>
      </c>
      <c r="D73" s="18" t="s">
        <v>248</v>
      </c>
      <c r="E73" s="7">
        <v>45</v>
      </c>
      <c r="F73" s="7">
        <v>1</v>
      </c>
      <c r="G73" s="18" t="s">
        <v>360</v>
      </c>
    </row>
    <row r="74" spans="1:26" ht="15.75" customHeight="1" x14ac:dyDescent="0.2">
      <c r="A74" s="18">
        <v>10506</v>
      </c>
      <c r="B74" s="55">
        <v>30821</v>
      </c>
      <c r="C74" s="18">
        <v>2802762</v>
      </c>
      <c r="D74" s="56" t="s">
        <v>251</v>
      </c>
      <c r="E74" s="7">
        <v>31</v>
      </c>
      <c r="F74" s="7">
        <v>2</v>
      </c>
      <c r="G74" s="18" t="s">
        <v>336</v>
      </c>
    </row>
    <row r="75" spans="1:26" ht="15.75" customHeight="1" x14ac:dyDescent="0.2">
      <c r="A75" s="18">
        <v>10506</v>
      </c>
      <c r="B75" s="55">
        <v>30279</v>
      </c>
      <c r="C75" s="18">
        <v>6312486</v>
      </c>
      <c r="D75" s="56" t="s">
        <v>253</v>
      </c>
      <c r="E75" s="7">
        <v>33</v>
      </c>
      <c r="F75" s="7">
        <v>2</v>
      </c>
      <c r="G75" s="18" t="s">
        <v>336</v>
      </c>
    </row>
    <row r="76" spans="1:26" ht="15.75" customHeight="1" x14ac:dyDescent="0.2">
      <c r="A76" s="18">
        <v>10506</v>
      </c>
      <c r="B76" s="55">
        <v>30559</v>
      </c>
      <c r="C76" s="12" t="s">
        <v>255</v>
      </c>
      <c r="D76" s="56" t="s">
        <v>256</v>
      </c>
      <c r="E76" s="7">
        <v>32</v>
      </c>
      <c r="F76" s="7">
        <v>2</v>
      </c>
      <c r="G76" s="18" t="s">
        <v>336</v>
      </c>
    </row>
    <row r="77" spans="1:26" ht="15.75" customHeight="1" x14ac:dyDescent="0.2">
      <c r="A77" s="60">
        <v>10507</v>
      </c>
      <c r="B77" s="61">
        <v>29239</v>
      </c>
      <c r="C77" s="60" t="s">
        <v>171</v>
      </c>
      <c r="D77" s="258" t="s">
        <v>172</v>
      </c>
      <c r="E77" s="28">
        <v>36</v>
      </c>
      <c r="F77" s="28">
        <v>1</v>
      </c>
      <c r="G77" s="27" t="s">
        <v>336</v>
      </c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 x14ac:dyDescent="0.2">
      <c r="A78" s="18">
        <v>10508</v>
      </c>
      <c r="B78" s="55">
        <v>29666</v>
      </c>
      <c r="C78" s="18">
        <v>6354252</v>
      </c>
      <c r="D78" s="56" t="s">
        <v>260</v>
      </c>
      <c r="E78" s="7">
        <v>35</v>
      </c>
      <c r="F78" s="7">
        <v>1</v>
      </c>
      <c r="G78" s="18" t="s">
        <v>336</v>
      </c>
    </row>
    <row r="79" spans="1:26" ht="15.75" customHeight="1" x14ac:dyDescent="0.2">
      <c r="A79" s="18">
        <v>10508</v>
      </c>
      <c r="B79" s="55">
        <v>30215</v>
      </c>
      <c r="C79" s="18">
        <v>5668342</v>
      </c>
      <c r="D79" s="56" t="s">
        <v>263</v>
      </c>
      <c r="E79" s="7">
        <v>33</v>
      </c>
      <c r="F79" s="7">
        <v>1</v>
      </c>
      <c r="G79" s="18" t="s">
        <v>336</v>
      </c>
    </row>
    <row r="80" spans="1:26" ht="15.75" customHeight="1" x14ac:dyDescent="0.2">
      <c r="A80" s="18">
        <v>10508</v>
      </c>
      <c r="B80" s="55">
        <v>32894</v>
      </c>
      <c r="C80" s="18">
        <v>3693494</v>
      </c>
      <c r="D80" s="56" t="s">
        <v>265</v>
      </c>
      <c r="E80" s="7">
        <v>26</v>
      </c>
      <c r="F80" s="7">
        <v>2</v>
      </c>
      <c r="G80" s="18" t="s">
        <v>336</v>
      </c>
    </row>
    <row r="81" spans="1:7" ht="15.75" customHeight="1" x14ac:dyDescent="0.2">
      <c r="A81" s="18">
        <v>10509</v>
      </c>
      <c r="B81" s="55">
        <v>30732</v>
      </c>
      <c r="C81" s="18">
        <v>6352265</v>
      </c>
      <c r="D81" s="56" t="s">
        <v>267</v>
      </c>
      <c r="E81" s="7">
        <v>32</v>
      </c>
      <c r="F81" s="7">
        <v>1</v>
      </c>
      <c r="G81" s="18" t="s">
        <v>336</v>
      </c>
    </row>
    <row r="82" spans="1:7" s="232" customFormat="1" ht="15.75" customHeight="1" x14ac:dyDescent="0.2">
      <c r="A82" s="224">
        <v>10510</v>
      </c>
      <c r="B82" s="234">
        <v>28301</v>
      </c>
      <c r="C82" s="224">
        <v>6020464</v>
      </c>
      <c r="D82" s="235" t="s">
        <v>270</v>
      </c>
      <c r="E82" s="225">
        <v>38</v>
      </c>
      <c r="F82" s="225">
        <v>2</v>
      </c>
      <c r="G82" s="224" t="s">
        <v>336</v>
      </c>
    </row>
    <row r="83" spans="1:7" ht="15.75" customHeight="1" x14ac:dyDescent="0.2">
      <c r="A83" s="18">
        <v>10510</v>
      </c>
      <c r="B83" s="55">
        <v>33502</v>
      </c>
      <c r="C83" s="18">
        <v>5471692</v>
      </c>
      <c r="D83" s="56" t="s">
        <v>273</v>
      </c>
      <c r="E83" s="7">
        <v>24</v>
      </c>
      <c r="F83" s="7">
        <v>1</v>
      </c>
      <c r="G83" s="18" t="s">
        <v>336</v>
      </c>
    </row>
    <row r="84" spans="1:7" ht="15.75" customHeight="1" x14ac:dyDescent="0.2">
      <c r="A84" s="18">
        <v>10511</v>
      </c>
      <c r="B84" s="55">
        <v>30244</v>
      </c>
      <c r="C84" s="7" t="s">
        <v>278</v>
      </c>
      <c r="D84" s="56" t="s">
        <v>279</v>
      </c>
      <c r="E84" s="7">
        <v>34</v>
      </c>
      <c r="F84" s="7">
        <v>1</v>
      </c>
      <c r="G84" s="18" t="s">
        <v>336</v>
      </c>
    </row>
    <row r="85" spans="1:7" ht="15.75" customHeight="1" x14ac:dyDescent="0.2">
      <c r="A85" s="18">
        <v>10511</v>
      </c>
      <c r="B85" s="55">
        <v>33436</v>
      </c>
      <c r="C85" s="7" t="s">
        <v>281</v>
      </c>
      <c r="D85" s="56" t="s">
        <v>282</v>
      </c>
      <c r="E85" s="7">
        <v>25</v>
      </c>
      <c r="F85" s="7">
        <v>2</v>
      </c>
      <c r="G85" s="18" t="s">
        <v>336</v>
      </c>
    </row>
    <row r="86" spans="1:7" ht="15.75" customHeight="1" x14ac:dyDescent="0.2">
      <c r="A86" s="18">
        <v>10511</v>
      </c>
      <c r="B86" s="55">
        <v>28132</v>
      </c>
      <c r="C86" s="7" t="s">
        <v>284</v>
      </c>
      <c r="D86" s="56" t="s">
        <v>285</v>
      </c>
      <c r="E86" s="7">
        <v>39</v>
      </c>
      <c r="F86" s="7">
        <v>2</v>
      </c>
      <c r="G86" s="18" t="s">
        <v>336</v>
      </c>
    </row>
    <row r="87" spans="1:7" ht="15.75" customHeight="1" x14ac:dyDescent="0.2">
      <c r="A87" s="18">
        <v>10512</v>
      </c>
      <c r="B87" s="55">
        <v>32696</v>
      </c>
      <c r="C87" s="7" t="s">
        <v>289</v>
      </c>
      <c r="D87" s="56" t="s">
        <v>290</v>
      </c>
      <c r="E87" s="7">
        <v>27</v>
      </c>
      <c r="F87" s="7">
        <v>2</v>
      </c>
      <c r="G87" s="18" t="s">
        <v>336</v>
      </c>
    </row>
    <row r="88" spans="1:7" ht="15.75" customHeight="1" x14ac:dyDescent="0.2">
      <c r="A88" s="18">
        <v>10512</v>
      </c>
      <c r="B88" s="55">
        <v>31674</v>
      </c>
      <c r="C88" s="18">
        <v>6180034</v>
      </c>
      <c r="D88" s="56" t="s">
        <v>292</v>
      </c>
      <c r="E88" s="7">
        <v>29</v>
      </c>
      <c r="F88" s="7">
        <v>2</v>
      </c>
      <c r="G88" s="18" t="s">
        <v>336</v>
      </c>
    </row>
    <row r="89" spans="1:7" ht="15.75" customHeight="1" x14ac:dyDescent="0.2">
      <c r="A89" s="18">
        <v>10512</v>
      </c>
      <c r="B89" s="55">
        <v>28840</v>
      </c>
      <c r="C89" s="18">
        <v>6392313</v>
      </c>
      <c r="D89" s="56" t="s">
        <v>295</v>
      </c>
      <c r="E89" s="7">
        <v>37</v>
      </c>
      <c r="F89" s="7">
        <v>1</v>
      </c>
      <c r="G89" s="18" t="s">
        <v>336</v>
      </c>
    </row>
    <row r="90" spans="1:7" ht="15.75" customHeight="1" x14ac:dyDescent="0.2">
      <c r="A90" s="18">
        <v>10512</v>
      </c>
      <c r="B90" s="55">
        <v>34187</v>
      </c>
      <c r="C90" s="18">
        <v>5742230</v>
      </c>
      <c r="D90" s="56" t="s">
        <v>326</v>
      </c>
      <c r="E90" s="7">
        <v>22</v>
      </c>
      <c r="F90" s="7">
        <v>1</v>
      </c>
      <c r="G90" s="18" t="s">
        <v>336</v>
      </c>
    </row>
    <row r="91" spans="1:7" ht="15.75" customHeight="1" x14ac:dyDescent="0.2">
      <c r="A91" s="18">
        <v>10512</v>
      </c>
      <c r="B91" s="55">
        <v>23703</v>
      </c>
      <c r="C91" s="18">
        <v>6361260</v>
      </c>
      <c r="D91" s="56" t="s">
        <v>301</v>
      </c>
      <c r="E91" s="7">
        <v>52</v>
      </c>
      <c r="F91" s="7">
        <v>2</v>
      </c>
      <c r="G91" s="18" t="s">
        <v>336</v>
      </c>
    </row>
    <row r="92" spans="1:7" ht="15.75" customHeight="1" x14ac:dyDescent="0.2">
      <c r="A92" s="18">
        <v>10512</v>
      </c>
      <c r="B92" s="55">
        <v>32834</v>
      </c>
      <c r="C92" s="18">
        <v>6284579</v>
      </c>
      <c r="D92" s="56" t="s">
        <v>303</v>
      </c>
      <c r="E92" s="7">
        <v>27</v>
      </c>
      <c r="F92" s="7">
        <v>2</v>
      </c>
      <c r="G92" s="18" t="s">
        <v>336</v>
      </c>
    </row>
    <row r="93" spans="1:7" ht="15.75" customHeight="1" x14ac:dyDescent="0.2">
      <c r="A93" s="18">
        <v>10512</v>
      </c>
      <c r="B93" s="55">
        <v>19939</v>
      </c>
      <c r="C93" s="18">
        <v>3303227</v>
      </c>
      <c r="D93" s="258" t="s">
        <v>140</v>
      </c>
      <c r="E93" s="7">
        <v>62</v>
      </c>
      <c r="F93" s="7">
        <v>2</v>
      </c>
      <c r="G93" s="18" t="s">
        <v>336</v>
      </c>
    </row>
    <row r="94" spans="1:7" ht="15.75" customHeight="1" x14ac:dyDescent="0.2">
      <c r="A94" s="18">
        <v>10512</v>
      </c>
      <c r="B94" s="55">
        <v>22909</v>
      </c>
      <c r="C94" s="18">
        <v>2942176</v>
      </c>
      <c r="D94" s="56" t="s">
        <v>307</v>
      </c>
      <c r="E94" s="7">
        <v>54</v>
      </c>
      <c r="F94" s="7">
        <v>2</v>
      </c>
      <c r="G94" s="18" t="s">
        <v>336</v>
      </c>
    </row>
    <row r="95" spans="1:7" ht="15.75" customHeight="1" x14ac:dyDescent="0.2">
      <c r="A95" s="18">
        <v>10512</v>
      </c>
      <c r="B95" s="55">
        <v>31781</v>
      </c>
      <c r="C95" s="18">
        <v>6293961</v>
      </c>
      <c r="D95" s="56" t="s">
        <v>308</v>
      </c>
      <c r="E95" s="7">
        <v>29</v>
      </c>
      <c r="F95" s="7">
        <v>2</v>
      </c>
      <c r="G95" s="18" t="s">
        <v>336</v>
      </c>
    </row>
    <row r="96" spans="1:7" ht="15.75" customHeight="1" x14ac:dyDescent="0.2">
      <c r="A96" s="18">
        <v>10601</v>
      </c>
      <c r="B96" s="55">
        <v>32303</v>
      </c>
      <c r="C96" s="7" t="s">
        <v>311</v>
      </c>
      <c r="D96" s="56" t="s">
        <v>312</v>
      </c>
      <c r="E96" s="7">
        <v>28</v>
      </c>
      <c r="F96" s="7">
        <v>2</v>
      </c>
      <c r="G96" s="18" t="s">
        <v>336</v>
      </c>
    </row>
    <row r="97" spans="1:26" ht="15.75" customHeight="1" x14ac:dyDescent="0.2">
      <c r="A97" s="27">
        <v>10601</v>
      </c>
      <c r="B97" s="61">
        <v>21852</v>
      </c>
      <c r="C97" s="28" t="s">
        <v>315</v>
      </c>
      <c r="D97" s="62" t="s">
        <v>316</v>
      </c>
      <c r="E97" s="28">
        <v>57</v>
      </c>
      <c r="F97" s="28">
        <v>1</v>
      </c>
      <c r="G97" s="27" t="s">
        <v>336</v>
      </c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 x14ac:dyDescent="0.2">
      <c r="B98" s="18"/>
      <c r="D98" s="56"/>
      <c r="E98" s="7"/>
      <c r="F98" s="7"/>
    </row>
    <row r="99" spans="1:26" ht="15.75" customHeight="1" x14ac:dyDescent="0.2">
      <c r="B99" s="18"/>
      <c r="D99" s="56"/>
      <c r="E99" s="7"/>
      <c r="F99" s="7"/>
    </row>
    <row r="100" spans="1:26" ht="15.75" customHeight="1" x14ac:dyDescent="0.2">
      <c r="B100" s="18"/>
      <c r="D100" s="56"/>
      <c r="E100" s="7"/>
      <c r="F100" s="7"/>
    </row>
    <row r="101" spans="1:26" ht="15.75" customHeight="1" x14ac:dyDescent="0.2">
      <c r="B101" s="18"/>
      <c r="D101" s="56"/>
      <c r="E101" s="7"/>
      <c r="F101" s="7"/>
    </row>
    <row r="102" spans="1:26" ht="15.75" customHeight="1" x14ac:dyDescent="0.2">
      <c r="B102" s="18"/>
      <c r="D102" s="56"/>
      <c r="E102" s="7"/>
      <c r="F102" s="7"/>
    </row>
    <row r="103" spans="1:26" ht="15.75" customHeight="1" x14ac:dyDescent="0.2"/>
  </sheetData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L29" sqref="L29"/>
    </sheetView>
  </sheetViews>
  <sheetFormatPr defaultColWidth="14.42578125" defaultRowHeight="15" customHeight="1" x14ac:dyDescent="0.2"/>
  <cols>
    <col min="1" max="1" width="9" customWidth="1"/>
    <col min="2" max="2" width="11.42578125" customWidth="1"/>
    <col min="3" max="3" width="18.42578125" customWidth="1"/>
    <col min="4" max="4" width="21.85546875" customWidth="1"/>
    <col min="5" max="6" width="14.42578125" customWidth="1"/>
    <col min="7" max="7" width="24.42578125" customWidth="1"/>
    <col min="8" max="8" width="22.140625" customWidth="1"/>
    <col min="9" max="9" width="14.42578125" customWidth="1"/>
    <col min="10" max="10" width="20" customWidth="1"/>
    <col min="11" max="11" width="20.85546875" customWidth="1"/>
    <col min="12" max="15" width="20.42578125" customWidth="1"/>
    <col min="16" max="16" width="24.42578125" customWidth="1"/>
    <col min="17" max="25" width="14.42578125" customWidth="1"/>
  </cols>
  <sheetData>
    <row r="1" spans="1:25" ht="15.75" customHeight="1" x14ac:dyDescent="0.25">
      <c r="A1" s="1" t="s">
        <v>0</v>
      </c>
      <c r="B1" s="2" t="s">
        <v>1</v>
      </c>
      <c r="C1" s="3" t="s">
        <v>3</v>
      </c>
      <c r="D1" s="4" t="s">
        <v>5</v>
      </c>
      <c r="E1" s="5" t="s">
        <v>17</v>
      </c>
      <c r="F1" s="5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5" t="s">
        <v>23</v>
      </c>
      <c r="L1" s="4" t="s">
        <v>24</v>
      </c>
      <c r="M1" s="4" t="s">
        <v>25</v>
      </c>
      <c r="N1" s="9" t="s">
        <v>26</v>
      </c>
      <c r="O1" s="9" t="s">
        <v>922</v>
      </c>
      <c r="P1" s="186" t="s">
        <v>883</v>
      </c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 x14ac:dyDescent="0.2">
      <c r="A2" s="12">
        <v>5872099</v>
      </c>
      <c r="B2" s="7" t="s">
        <v>16</v>
      </c>
      <c r="C2" s="13">
        <v>38</v>
      </c>
      <c r="D2" s="10">
        <v>7</v>
      </c>
      <c r="E2" s="10">
        <v>1</v>
      </c>
      <c r="F2" s="10" t="s">
        <v>30</v>
      </c>
      <c r="G2" s="10" t="s">
        <v>31</v>
      </c>
      <c r="H2" s="10" t="s">
        <v>31</v>
      </c>
      <c r="I2" s="10" t="s">
        <v>32</v>
      </c>
      <c r="J2" s="10" t="s">
        <v>33</v>
      </c>
      <c r="K2" s="10">
        <v>37</v>
      </c>
      <c r="L2" s="14" t="s">
        <v>34</v>
      </c>
      <c r="M2" s="10" t="s">
        <v>31</v>
      </c>
      <c r="N2" s="16">
        <v>1</v>
      </c>
      <c r="O2" s="221">
        <v>1</v>
      </c>
      <c r="P2" s="15">
        <v>1</v>
      </c>
    </row>
    <row r="3" spans="1:25" ht="15.75" customHeight="1" x14ac:dyDescent="0.2">
      <c r="A3" s="12">
        <v>5718674</v>
      </c>
      <c r="B3" s="7" t="s">
        <v>36</v>
      </c>
      <c r="C3" s="13">
        <v>28</v>
      </c>
      <c r="D3" s="10">
        <v>7</v>
      </c>
      <c r="E3" s="10">
        <v>1</v>
      </c>
      <c r="F3" s="10" t="s">
        <v>37</v>
      </c>
      <c r="G3" s="10" t="s">
        <v>31</v>
      </c>
      <c r="H3" s="10" t="s">
        <v>31</v>
      </c>
      <c r="I3" s="10" t="s">
        <v>38</v>
      </c>
      <c r="J3" s="10" t="s">
        <v>29</v>
      </c>
      <c r="K3" s="10">
        <v>16</v>
      </c>
      <c r="L3" s="14" t="s">
        <v>34</v>
      </c>
      <c r="M3" s="10" t="s">
        <v>31</v>
      </c>
      <c r="N3" s="16">
        <v>1</v>
      </c>
      <c r="O3" s="221">
        <v>1</v>
      </c>
      <c r="P3" s="181">
        <v>3</v>
      </c>
    </row>
    <row r="4" spans="1:25" ht="15.75" customHeight="1" x14ac:dyDescent="0.2">
      <c r="A4" s="12" t="s">
        <v>39</v>
      </c>
      <c r="B4" s="7" t="s">
        <v>40</v>
      </c>
      <c r="C4" s="13">
        <v>48</v>
      </c>
      <c r="D4" s="10">
        <v>7</v>
      </c>
      <c r="E4" s="10">
        <v>1</v>
      </c>
      <c r="F4" s="10" t="s">
        <v>41</v>
      </c>
      <c r="G4" s="10" t="s">
        <v>31</v>
      </c>
      <c r="H4" s="10" t="s">
        <v>31</v>
      </c>
      <c r="I4" s="10" t="s">
        <v>32</v>
      </c>
      <c r="J4" s="10" t="s">
        <v>42</v>
      </c>
      <c r="K4" s="10">
        <v>47</v>
      </c>
      <c r="L4" s="14" t="s">
        <v>34</v>
      </c>
      <c r="M4" s="10" t="s">
        <v>31</v>
      </c>
      <c r="N4" s="16">
        <v>1</v>
      </c>
      <c r="O4" s="221">
        <v>1</v>
      </c>
      <c r="P4" s="15">
        <v>5</v>
      </c>
    </row>
    <row r="5" spans="1:25" ht="15.75" customHeight="1" x14ac:dyDescent="0.2">
      <c r="A5" s="12">
        <v>5010425</v>
      </c>
      <c r="B5" s="7" t="s">
        <v>43</v>
      </c>
      <c r="C5" s="13">
        <v>28</v>
      </c>
      <c r="D5" s="10">
        <v>7</v>
      </c>
      <c r="E5" s="10">
        <v>2</v>
      </c>
      <c r="F5" s="10" t="s">
        <v>44</v>
      </c>
      <c r="G5" s="10" t="s">
        <v>31</v>
      </c>
      <c r="H5" s="10" t="s">
        <v>31</v>
      </c>
      <c r="I5" s="10" t="s">
        <v>38</v>
      </c>
      <c r="J5" s="10" t="s">
        <v>29</v>
      </c>
      <c r="K5" s="10">
        <v>26</v>
      </c>
      <c r="L5" s="14" t="s">
        <v>34</v>
      </c>
      <c r="M5" s="10" t="s">
        <v>31</v>
      </c>
      <c r="N5" s="16">
        <v>1</v>
      </c>
      <c r="O5" s="221">
        <v>1</v>
      </c>
      <c r="P5" s="15">
        <v>3</v>
      </c>
    </row>
    <row r="6" spans="1:25" ht="15.75" customHeight="1" x14ac:dyDescent="0.2">
      <c r="A6" s="12">
        <v>3543142</v>
      </c>
      <c r="B6" s="7" t="s">
        <v>46</v>
      </c>
      <c r="C6" s="13">
        <v>48</v>
      </c>
      <c r="D6" s="10">
        <v>7</v>
      </c>
      <c r="E6" s="10">
        <v>2</v>
      </c>
      <c r="F6" s="10" t="s">
        <v>47</v>
      </c>
      <c r="G6" s="10" t="s">
        <v>31</v>
      </c>
      <c r="H6" s="10" t="s">
        <v>31</v>
      </c>
      <c r="I6" s="10" t="s">
        <v>38</v>
      </c>
      <c r="J6" s="10" t="s">
        <v>29</v>
      </c>
      <c r="K6" s="10">
        <v>46</v>
      </c>
      <c r="L6" s="14" t="s">
        <v>34</v>
      </c>
      <c r="M6" s="10" t="s">
        <v>31</v>
      </c>
      <c r="N6" s="16">
        <v>1</v>
      </c>
      <c r="O6" s="221">
        <v>1</v>
      </c>
      <c r="P6" s="15">
        <v>5</v>
      </c>
    </row>
    <row r="7" spans="1:25" ht="15.75" customHeight="1" x14ac:dyDescent="0.2">
      <c r="A7" s="12" t="s">
        <v>39</v>
      </c>
      <c r="B7" s="7" t="s">
        <v>40</v>
      </c>
      <c r="C7" s="13">
        <v>38</v>
      </c>
      <c r="D7" s="10">
        <v>7</v>
      </c>
      <c r="E7" s="10">
        <v>2</v>
      </c>
      <c r="F7" s="10" t="s">
        <v>49</v>
      </c>
      <c r="G7" s="10" t="s">
        <v>31</v>
      </c>
      <c r="H7" s="10" t="s">
        <v>31</v>
      </c>
      <c r="I7" s="10" t="s">
        <v>32</v>
      </c>
      <c r="J7" s="10" t="s">
        <v>51</v>
      </c>
      <c r="K7" s="10">
        <v>37</v>
      </c>
      <c r="L7" s="14" t="s">
        <v>34</v>
      </c>
      <c r="M7" s="10" t="s">
        <v>31</v>
      </c>
      <c r="N7" s="16">
        <v>1</v>
      </c>
      <c r="O7" s="221">
        <v>1</v>
      </c>
      <c r="P7" s="181">
        <v>1</v>
      </c>
    </row>
    <row r="8" spans="1:25" ht="15.75" customHeight="1" x14ac:dyDescent="0.2">
      <c r="A8" s="12">
        <v>5429913</v>
      </c>
      <c r="B8" s="7" t="s">
        <v>52</v>
      </c>
      <c r="C8" s="13">
        <v>28</v>
      </c>
      <c r="D8" s="10">
        <v>7</v>
      </c>
      <c r="E8" s="10">
        <v>2</v>
      </c>
      <c r="F8" s="10" t="s">
        <v>53</v>
      </c>
      <c r="G8" s="10" t="s">
        <v>31</v>
      </c>
      <c r="H8" s="10" t="s">
        <v>31</v>
      </c>
      <c r="I8" s="10" t="s">
        <v>38</v>
      </c>
      <c r="J8" s="10" t="s">
        <v>29</v>
      </c>
      <c r="K8" s="10">
        <v>46</v>
      </c>
      <c r="L8" s="14" t="s">
        <v>34</v>
      </c>
      <c r="M8" s="10" t="s">
        <v>31</v>
      </c>
      <c r="N8" s="16">
        <v>1</v>
      </c>
      <c r="O8" s="221">
        <v>1</v>
      </c>
      <c r="P8" s="15">
        <v>3</v>
      </c>
    </row>
    <row r="9" spans="1:25" ht="15.75" customHeight="1" x14ac:dyDescent="0.2">
      <c r="A9" s="12" t="s">
        <v>55</v>
      </c>
      <c r="B9" s="7" t="s">
        <v>56</v>
      </c>
      <c r="C9" s="13">
        <v>28</v>
      </c>
      <c r="D9" s="10">
        <v>7</v>
      </c>
      <c r="E9" s="10">
        <v>2</v>
      </c>
      <c r="F9" s="10" t="s">
        <v>57</v>
      </c>
      <c r="G9" s="10" t="s">
        <v>31</v>
      </c>
      <c r="H9" s="10" t="s">
        <v>31</v>
      </c>
      <c r="I9" s="10" t="s">
        <v>38</v>
      </c>
      <c r="J9" s="10" t="s">
        <v>29</v>
      </c>
      <c r="K9" s="10">
        <v>26</v>
      </c>
      <c r="L9" s="14" t="s">
        <v>34</v>
      </c>
      <c r="M9" s="10" t="s">
        <v>31</v>
      </c>
      <c r="N9" s="16">
        <v>1</v>
      </c>
      <c r="O9" s="221">
        <v>1</v>
      </c>
      <c r="P9" s="181">
        <v>4</v>
      </c>
    </row>
    <row r="10" spans="1:25" ht="15.75" customHeight="1" x14ac:dyDescent="0.2">
      <c r="A10" s="12">
        <v>6010642</v>
      </c>
      <c r="B10" s="7" t="s">
        <v>58</v>
      </c>
      <c r="C10" s="13">
        <v>28</v>
      </c>
      <c r="D10" s="10">
        <v>7</v>
      </c>
      <c r="E10" s="10">
        <v>2</v>
      </c>
      <c r="F10" s="10" t="s">
        <v>59</v>
      </c>
      <c r="G10" s="10" t="s">
        <v>31</v>
      </c>
      <c r="H10" s="10" t="s">
        <v>31</v>
      </c>
      <c r="I10" s="10" t="s">
        <v>38</v>
      </c>
      <c r="J10" s="10" t="s">
        <v>29</v>
      </c>
      <c r="K10" s="10">
        <v>36</v>
      </c>
      <c r="L10" s="10" t="s">
        <v>64</v>
      </c>
      <c r="M10" s="14" t="s">
        <v>34</v>
      </c>
      <c r="N10" s="16">
        <v>2</v>
      </c>
      <c r="O10" s="221">
        <v>3</v>
      </c>
      <c r="P10" s="15">
        <v>6</v>
      </c>
    </row>
    <row r="11" spans="1:25" ht="15.75" customHeight="1" x14ac:dyDescent="0.2">
      <c r="A11" s="12">
        <v>3692111</v>
      </c>
      <c r="B11" s="7" t="s">
        <v>63</v>
      </c>
      <c r="C11" s="13">
        <v>18</v>
      </c>
      <c r="D11" s="10">
        <v>7</v>
      </c>
      <c r="E11" s="10">
        <v>2</v>
      </c>
      <c r="F11" s="10" t="s">
        <v>66</v>
      </c>
      <c r="G11" s="10" t="s">
        <v>67</v>
      </c>
      <c r="H11" s="14" t="s">
        <v>34</v>
      </c>
      <c r="I11" s="10" t="s">
        <v>38</v>
      </c>
      <c r="J11" s="10" t="s">
        <v>29</v>
      </c>
      <c r="K11" s="10">
        <v>17</v>
      </c>
      <c r="L11" s="14" t="s">
        <v>34</v>
      </c>
      <c r="M11" s="10" t="s">
        <v>31</v>
      </c>
      <c r="N11" s="16">
        <v>1</v>
      </c>
      <c r="O11" s="221">
        <v>1</v>
      </c>
      <c r="P11" s="181">
        <v>1</v>
      </c>
    </row>
    <row r="12" spans="1:25" ht="15.75" customHeight="1" x14ac:dyDescent="0.2">
      <c r="A12" s="12">
        <v>4122533</v>
      </c>
      <c r="B12" s="7" t="s">
        <v>69</v>
      </c>
      <c r="C12" s="13">
        <v>48</v>
      </c>
      <c r="D12" s="10">
        <v>7</v>
      </c>
      <c r="E12" s="10">
        <v>2</v>
      </c>
      <c r="F12" s="10" t="s">
        <v>72</v>
      </c>
      <c r="G12" s="10" t="s">
        <v>31</v>
      </c>
      <c r="H12" s="10" t="s">
        <v>31</v>
      </c>
      <c r="I12" s="10" t="s">
        <v>32</v>
      </c>
      <c r="J12" s="10" t="s">
        <v>73</v>
      </c>
      <c r="K12" s="10">
        <v>46</v>
      </c>
      <c r="L12" s="14" t="s">
        <v>34</v>
      </c>
      <c r="M12" s="10" t="s">
        <v>31</v>
      </c>
      <c r="N12" s="16">
        <v>1</v>
      </c>
      <c r="O12" s="221">
        <v>1</v>
      </c>
      <c r="P12" s="204" t="s">
        <v>885</v>
      </c>
    </row>
    <row r="13" spans="1:25" ht="15.75" customHeight="1" x14ac:dyDescent="0.2">
      <c r="A13" s="12">
        <v>5915616</v>
      </c>
      <c r="B13" s="7" t="s">
        <v>75</v>
      </c>
      <c r="C13" s="13">
        <v>48</v>
      </c>
      <c r="D13" s="10">
        <v>7</v>
      </c>
      <c r="E13" s="10">
        <v>1</v>
      </c>
      <c r="F13" s="10" t="s">
        <v>77</v>
      </c>
      <c r="G13" s="10" t="s">
        <v>31</v>
      </c>
      <c r="H13" s="10" t="s">
        <v>31</v>
      </c>
      <c r="I13" s="10" t="s">
        <v>32</v>
      </c>
      <c r="J13" s="10" t="s">
        <v>51</v>
      </c>
      <c r="K13" s="10">
        <v>47</v>
      </c>
      <c r="L13" s="14" t="s">
        <v>34</v>
      </c>
      <c r="M13" s="10" t="s">
        <v>31</v>
      </c>
      <c r="N13" s="16">
        <v>1</v>
      </c>
      <c r="O13" s="221">
        <v>1</v>
      </c>
      <c r="P13" s="204" t="s">
        <v>885</v>
      </c>
    </row>
    <row r="14" spans="1:25" ht="15.75" customHeight="1" x14ac:dyDescent="0.2">
      <c r="A14" s="12">
        <v>5960735</v>
      </c>
      <c r="B14" s="7" t="s">
        <v>78</v>
      </c>
      <c r="C14" s="13">
        <v>38</v>
      </c>
      <c r="D14" s="10">
        <v>7</v>
      </c>
      <c r="E14" s="10">
        <v>2</v>
      </c>
      <c r="F14" s="10" t="s">
        <v>80</v>
      </c>
      <c r="G14" s="10" t="s">
        <v>31</v>
      </c>
      <c r="H14" s="14" t="s">
        <v>34</v>
      </c>
      <c r="I14" s="10" t="s">
        <v>32</v>
      </c>
      <c r="J14" s="10" t="s">
        <v>51</v>
      </c>
      <c r="K14" s="10">
        <v>37</v>
      </c>
      <c r="L14" s="14" t="s">
        <v>34</v>
      </c>
      <c r="M14" s="10" t="s">
        <v>31</v>
      </c>
      <c r="N14" s="16">
        <v>1</v>
      </c>
      <c r="O14" s="221">
        <v>1</v>
      </c>
      <c r="P14" s="181">
        <v>4</v>
      </c>
    </row>
    <row r="15" spans="1:25" ht="15.75" customHeight="1" x14ac:dyDescent="0.2">
      <c r="A15" s="12">
        <v>5859047</v>
      </c>
      <c r="B15" s="7" t="s">
        <v>81</v>
      </c>
      <c r="C15" s="13">
        <v>48</v>
      </c>
      <c r="D15" s="10">
        <v>7</v>
      </c>
      <c r="E15" s="10">
        <v>2</v>
      </c>
      <c r="F15" s="17">
        <v>16</v>
      </c>
      <c r="G15" s="10" t="s">
        <v>31</v>
      </c>
      <c r="H15" s="10" t="s">
        <v>31</v>
      </c>
      <c r="I15" s="10" t="s">
        <v>32</v>
      </c>
      <c r="J15" s="10" t="s">
        <v>42</v>
      </c>
      <c r="K15" s="10">
        <v>46</v>
      </c>
      <c r="L15" s="14" t="s">
        <v>34</v>
      </c>
      <c r="M15" s="10" t="s">
        <v>31</v>
      </c>
      <c r="N15" s="16">
        <v>1</v>
      </c>
      <c r="O15" s="221">
        <v>2</v>
      </c>
      <c r="P15" s="204" t="s">
        <v>886</v>
      </c>
    </row>
    <row r="16" spans="1:25" ht="15.75" customHeight="1" x14ac:dyDescent="0.2">
      <c r="A16" s="12">
        <v>5973286</v>
      </c>
      <c r="B16" s="7" t="s">
        <v>84</v>
      </c>
      <c r="C16" s="13">
        <v>48</v>
      </c>
      <c r="D16" s="10">
        <v>7</v>
      </c>
      <c r="E16" s="10">
        <v>1</v>
      </c>
      <c r="F16" s="17" t="s">
        <v>72</v>
      </c>
      <c r="G16" s="10" t="s">
        <v>31</v>
      </c>
      <c r="H16" s="10" t="s">
        <v>31</v>
      </c>
      <c r="I16" s="10" t="s">
        <v>32</v>
      </c>
      <c r="J16" s="10" t="s">
        <v>33</v>
      </c>
      <c r="K16" s="10">
        <v>47</v>
      </c>
      <c r="L16" s="14" t="s">
        <v>34</v>
      </c>
      <c r="M16" s="10" t="s">
        <v>31</v>
      </c>
      <c r="N16" s="16">
        <v>1</v>
      </c>
      <c r="O16" s="221">
        <v>2</v>
      </c>
      <c r="P16" s="204" t="s">
        <v>882</v>
      </c>
    </row>
    <row r="17" spans="1:16" ht="15.75" customHeight="1" x14ac:dyDescent="0.2">
      <c r="A17" s="12">
        <v>8066847</v>
      </c>
      <c r="B17" s="7" t="s">
        <v>86</v>
      </c>
      <c r="C17" s="13">
        <v>38</v>
      </c>
      <c r="D17" s="10">
        <v>7</v>
      </c>
      <c r="E17" s="10">
        <v>2</v>
      </c>
      <c r="F17" s="17" t="s">
        <v>30</v>
      </c>
      <c r="G17" s="10" t="s">
        <v>31</v>
      </c>
      <c r="H17" s="10" t="s">
        <v>31</v>
      </c>
      <c r="I17" s="10" t="s">
        <v>38</v>
      </c>
      <c r="J17" s="10" t="s">
        <v>29</v>
      </c>
      <c r="K17" s="10">
        <v>36</v>
      </c>
      <c r="L17" s="14" t="s">
        <v>34</v>
      </c>
      <c r="M17" s="10" t="s">
        <v>31</v>
      </c>
      <c r="N17" s="16">
        <v>1</v>
      </c>
      <c r="O17" s="221">
        <v>2</v>
      </c>
      <c r="P17" s="204" t="s">
        <v>876</v>
      </c>
    </row>
    <row r="18" spans="1:16" ht="15.75" customHeight="1" x14ac:dyDescent="0.2">
      <c r="A18" s="12">
        <v>2011971</v>
      </c>
      <c r="B18" s="7" t="s">
        <v>87</v>
      </c>
      <c r="C18" s="13">
        <v>48</v>
      </c>
      <c r="D18" s="10">
        <v>7</v>
      </c>
      <c r="E18" s="10">
        <v>2</v>
      </c>
      <c r="F18" s="17" t="s">
        <v>88</v>
      </c>
      <c r="G18" s="10" t="s">
        <v>31</v>
      </c>
      <c r="H18" s="10" t="s">
        <v>31</v>
      </c>
      <c r="I18" s="10" t="s">
        <v>32</v>
      </c>
      <c r="J18" s="10" t="s">
        <v>51</v>
      </c>
      <c r="K18" s="10">
        <v>47</v>
      </c>
      <c r="L18" s="14" t="s">
        <v>34</v>
      </c>
      <c r="M18" s="10" t="s">
        <v>31</v>
      </c>
      <c r="N18" s="16">
        <v>1</v>
      </c>
      <c r="O18" s="221">
        <v>1</v>
      </c>
      <c r="P18" s="204" t="s">
        <v>877</v>
      </c>
    </row>
    <row r="19" spans="1:16" ht="15.75" customHeight="1" x14ac:dyDescent="0.2">
      <c r="A19" s="12">
        <v>2566296</v>
      </c>
      <c r="B19" s="7" t="s">
        <v>89</v>
      </c>
      <c r="C19" s="13">
        <v>28</v>
      </c>
      <c r="D19" s="10">
        <v>7</v>
      </c>
      <c r="E19" s="10">
        <v>2</v>
      </c>
      <c r="F19" s="17" t="s">
        <v>90</v>
      </c>
      <c r="G19" s="10" t="s">
        <v>31</v>
      </c>
      <c r="H19" s="10" t="s">
        <v>31</v>
      </c>
      <c r="I19" s="10" t="s">
        <v>32</v>
      </c>
      <c r="J19" s="10" t="s">
        <v>91</v>
      </c>
      <c r="K19" s="10">
        <v>47</v>
      </c>
      <c r="L19" s="14" t="s">
        <v>34</v>
      </c>
      <c r="M19" s="10" t="s">
        <v>31</v>
      </c>
      <c r="N19" s="16">
        <v>1</v>
      </c>
      <c r="O19" s="221">
        <v>2</v>
      </c>
      <c r="P19" s="204" t="s">
        <v>887</v>
      </c>
    </row>
    <row r="20" spans="1:16" ht="15.75" customHeight="1" x14ac:dyDescent="0.2">
      <c r="A20" s="12">
        <v>5169917</v>
      </c>
      <c r="B20" s="7" t="s">
        <v>92</v>
      </c>
      <c r="C20" s="13">
        <v>18</v>
      </c>
      <c r="D20" s="10">
        <v>7</v>
      </c>
      <c r="E20" s="10">
        <v>2</v>
      </c>
      <c r="F20" s="10" t="s">
        <v>93</v>
      </c>
      <c r="G20" s="10" t="s">
        <v>31</v>
      </c>
      <c r="H20" s="10" t="s">
        <v>31</v>
      </c>
      <c r="I20" s="10" t="s">
        <v>38</v>
      </c>
      <c r="J20" s="10" t="s">
        <v>29</v>
      </c>
      <c r="K20" s="10">
        <v>47</v>
      </c>
      <c r="L20" s="14" t="s">
        <v>34</v>
      </c>
      <c r="M20" s="10" t="s">
        <v>31</v>
      </c>
      <c r="N20" s="16">
        <v>1</v>
      </c>
      <c r="O20" s="221">
        <v>1</v>
      </c>
      <c r="P20" s="15">
        <v>4</v>
      </c>
    </row>
    <row r="21" spans="1:16" ht="15.75" customHeight="1" x14ac:dyDescent="0.2">
      <c r="A21" s="12">
        <v>5602309</v>
      </c>
      <c r="B21" s="7" t="s">
        <v>95</v>
      </c>
      <c r="C21" s="13">
        <v>38</v>
      </c>
      <c r="D21" s="10">
        <v>7</v>
      </c>
      <c r="E21" s="10">
        <v>1</v>
      </c>
      <c r="F21" s="10" t="s">
        <v>66</v>
      </c>
      <c r="G21" s="10" t="s">
        <v>31</v>
      </c>
      <c r="H21" s="10" t="s">
        <v>31</v>
      </c>
      <c r="I21" s="10" t="s">
        <v>32</v>
      </c>
      <c r="J21" s="10" t="s">
        <v>33</v>
      </c>
      <c r="K21" s="10">
        <v>36</v>
      </c>
      <c r="L21" s="14" t="s">
        <v>34</v>
      </c>
      <c r="M21" s="10" t="s">
        <v>31</v>
      </c>
      <c r="N21" s="16">
        <v>1</v>
      </c>
      <c r="O21" s="221">
        <v>1</v>
      </c>
      <c r="P21" s="15">
        <v>1</v>
      </c>
    </row>
    <row r="22" spans="1:16" s="232" customFormat="1" ht="15.75" customHeight="1" x14ac:dyDescent="0.2">
      <c r="A22" s="224">
        <v>3166610</v>
      </c>
      <c r="B22" s="225" t="s">
        <v>96</v>
      </c>
      <c r="C22" s="226">
        <v>38</v>
      </c>
      <c r="D22" s="227">
        <v>7</v>
      </c>
      <c r="E22" s="227">
        <v>1</v>
      </c>
      <c r="F22" s="227" t="s">
        <v>97</v>
      </c>
      <c r="G22" s="227" t="s">
        <v>31</v>
      </c>
      <c r="H22" s="227" t="s">
        <v>31</v>
      </c>
      <c r="I22" s="227" t="s">
        <v>32</v>
      </c>
      <c r="J22" s="227" t="s">
        <v>42</v>
      </c>
      <c r="K22" s="227">
        <v>37</v>
      </c>
      <c r="L22" s="228" t="s">
        <v>34</v>
      </c>
      <c r="M22" s="227" t="s">
        <v>31</v>
      </c>
      <c r="N22" s="229">
        <v>1</v>
      </c>
      <c r="O22" s="230">
        <v>1</v>
      </c>
      <c r="P22" s="231">
        <v>1</v>
      </c>
    </row>
    <row r="23" spans="1:16" ht="15.75" customHeight="1" x14ac:dyDescent="0.2">
      <c r="A23" s="18">
        <v>2904830</v>
      </c>
      <c r="B23" s="7" t="s">
        <v>98</v>
      </c>
      <c r="C23" s="13">
        <v>28</v>
      </c>
      <c r="D23" s="10">
        <v>7</v>
      </c>
      <c r="E23" s="10">
        <v>1</v>
      </c>
      <c r="F23" s="10" t="s">
        <v>100</v>
      </c>
      <c r="G23" s="10" t="s">
        <v>31</v>
      </c>
      <c r="H23" s="10" t="s">
        <v>31</v>
      </c>
      <c r="I23" s="10" t="s">
        <v>38</v>
      </c>
      <c r="J23" s="10" t="s">
        <v>29</v>
      </c>
      <c r="K23" s="10">
        <v>26</v>
      </c>
      <c r="L23" s="14" t="s">
        <v>34</v>
      </c>
      <c r="M23" s="10" t="s">
        <v>31</v>
      </c>
      <c r="N23" s="16">
        <v>1</v>
      </c>
      <c r="O23" s="221">
        <v>2</v>
      </c>
      <c r="P23" s="204" t="s">
        <v>878</v>
      </c>
    </row>
    <row r="24" spans="1:16" ht="15.75" customHeight="1" x14ac:dyDescent="0.2">
      <c r="A24" s="12">
        <v>3978985</v>
      </c>
      <c r="B24" s="7" t="s">
        <v>102</v>
      </c>
      <c r="C24" s="13">
        <v>48</v>
      </c>
      <c r="D24" s="10">
        <v>7</v>
      </c>
      <c r="E24" s="10">
        <v>2</v>
      </c>
      <c r="F24" s="10" t="s">
        <v>103</v>
      </c>
      <c r="G24" s="10" t="s">
        <v>31</v>
      </c>
      <c r="H24" s="10" t="s">
        <v>31</v>
      </c>
      <c r="I24" s="10" t="s">
        <v>38</v>
      </c>
      <c r="J24" s="10" t="s">
        <v>29</v>
      </c>
      <c r="K24" s="10">
        <v>46</v>
      </c>
      <c r="L24" s="10" t="s">
        <v>31</v>
      </c>
      <c r="M24" s="14" t="s">
        <v>34</v>
      </c>
      <c r="N24" s="16">
        <v>2</v>
      </c>
      <c r="O24" s="221">
        <v>3</v>
      </c>
      <c r="P24" s="15">
        <v>6</v>
      </c>
    </row>
    <row r="25" spans="1:16" ht="15.75" customHeight="1" x14ac:dyDescent="0.2">
      <c r="A25" s="12" t="s">
        <v>104</v>
      </c>
      <c r="B25" s="7" t="s">
        <v>105</v>
      </c>
      <c r="C25" s="13">
        <v>48</v>
      </c>
      <c r="D25" s="10">
        <v>7</v>
      </c>
      <c r="E25" s="10">
        <v>2</v>
      </c>
      <c r="F25" s="10" t="s">
        <v>106</v>
      </c>
      <c r="G25" s="10" t="s">
        <v>31</v>
      </c>
      <c r="H25" s="10" t="s">
        <v>31</v>
      </c>
      <c r="I25" s="10" t="s">
        <v>32</v>
      </c>
      <c r="J25" s="10" t="s">
        <v>42</v>
      </c>
      <c r="K25" s="10">
        <v>47</v>
      </c>
      <c r="L25" s="14" t="s">
        <v>34</v>
      </c>
      <c r="M25" s="10" t="s">
        <v>31</v>
      </c>
      <c r="N25" s="16">
        <v>1</v>
      </c>
      <c r="O25" s="221">
        <v>1</v>
      </c>
      <c r="P25" s="15">
        <v>4</v>
      </c>
    </row>
    <row r="26" spans="1:16" ht="15.75" customHeight="1" x14ac:dyDescent="0.2">
      <c r="A26" s="12" t="s">
        <v>107</v>
      </c>
      <c r="B26" s="7" t="s">
        <v>108</v>
      </c>
      <c r="C26" s="13">
        <v>28</v>
      </c>
      <c r="D26" s="10">
        <v>7</v>
      </c>
      <c r="E26" s="10">
        <v>2</v>
      </c>
      <c r="F26" s="10" t="s">
        <v>109</v>
      </c>
      <c r="G26" s="10" t="s">
        <v>31</v>
      </c>
      <c r="H26" s="10" t="s">
        <v>31</v>
      </c>
      <c r="I26" s="10" t="s">
        <v>38</v>
      </c>
      <c r="J26" s="10" t="s">
        <v>29</v>
      </c>
      <c r="K26" s="10">
        <v>37</v>
      </c>
      <c r="L26" s="14" t="s">
        <v>34</v>
      </c>
      <c r="M26" s="10" t="s">
        <v>31</v>
      </c>
      <c r="N26" s="16">
        <v>1</v>
      </c>
      <c r="O26" s="221">
        <v>1</v>
      </c>
      <c r="P26" s="15">
        <v>1</v>
      </c>
    </row>
    <row r="27" spans="1:16" ht="15.75" customHeight="1" x14ac:dyDescent="0.2">
      <c r="A27" s="12" t="s">
        <v>110</v>
      </c>
      <c r="B27" s="7" t="s">
        <v>111</v>
      </c>
      <c r="C27" s="13">
        <v>38</v>
      </c>
      <c r="D27" s="10">
        <v>7</v>
      </c>
      <c r="E27" s="10">
        <v>2</v>
      </c>
      <c r="F27" s="10" t="s">
        <v>112</v>
      </c>
      <c r="G27" s="10" t="s">
        <v>31</v>
      </c>
      <c r="H27" s="10" t="s">
        <v>31</v>
      </c>
      <c r="I27" s="10" t="s">
        <v>38</v>
      </c>
      <c r="J27" s="10" t="s">
        <v>29</v>
      </c>
      <c r="K27" s="10">
        <v>36</v>
      </c>
      <c r="L27" s="10" t="s">
        <v>31</v>
      </c>
      <c r="M27" s="14" t="s">
        <v>34</v>
      </c>
      <c r="N27" s="16">
        <v>2</v>
      </c>
      <c r="O27" s="221">
        <v>3</v>
      </c>
      <c r="P27" s="15">
        <v>6</v>
      </c>
    </row>
    <row r="28" spans="1:16" ht="15.75" customHeight="1" x14ac:dyDescent="0.2">
      <c r="A28" s="12" t="s">
        <v>113</v>
      </c>
      <c r="B28" s="7" t="s">
        <v>114</v>
      </c>
      <c r="C28" s="13">
        <v>28</v>
      </c>
      <c r="D28" s="10">
        <v>7</v>
      </c>
      <c r="E28" s="10">
        <v>2</v>
      </c>
      <c r="F28" s="17">
        <v>14</v>
      </c>
      <c r="G28" s="14" t="s">
        <v>34</v>
      </c>
      <c r="H28" s="10" t="s">
        <v>31</v>
      </c>
      <c r="I28" s="10" t="s">
        <v>38</v>
      </c>
      <c r="J28" s="10" t="s">
        <v>29</v>
      </c>
      <c r="K28" s="10">
        <v>27</v>
      </c>
      <c r="L28" s="14" t="s">
        <v>34</v>
      </c>
      <c r="M28" s="10" t="s">
        <v>31</v>
      </c>
      <c r="N28" s="16">
        <v>1</v>
      </c>
      <c r="O28" s="221">
        <v>1</v>
      </c>
      <c r="P28" s="15">
        <v>4</v>
      </c>
    </row>
    <row r="29" spans="1:16" ht="15.75" customHeight="1" x14ac:dyDescent="0.2">
      <c r="A29" s="12">
        <v>5774493</v>
      </c>
      <c r="B29" s="7" t="s">
        <v>116</v>
      </c>
      <c r="C29" s="13">
        <v>18</v>
      </c>
      <c r="D29" s="10">
        <v>7</v>
      </c>
      <c r="E29" s="10">
        <v>1</v>
      </c>
      <c r="F29" s="10" t="s">
        <v>118</v>
      </c>
      <c r="G29" s="10" t="s">
        <v>31</v>
      </c>
      <c r="H29" s="10" t="s">
        <v>31</v>
      </c>
      <c r="I29" s="10" t="s">
        <v>38</v>
      </c>
      <c r="J29" s="10" t="s">
        <v>29</v>
      </c>
      <c r="K29" s="10">
        <v>16</v>
      </c>
      <c r="L29" s="14" t="s">
        <v>34</v>
      </c>
      <c r="M29" s="10" t="s">
        <v>31</v>
      </c>
      <c r="N29" s="16">
        <v>1</v>
      </c>
      <c r="O29" s="221">
        <v>2</v>
      </c>
      <c r="P29" s="204" t="s">
        <v>879</v>
      </c>
    </row>
    <row r="30" spans="1:16" ht="15.75" customHeight="1" x14ac:dyDescent="0.2">
      <c r="A30" s="12" t="s">
        <v>119</v>
      </c>
      <c r="B30" s="7" t="s">
        <v>120</v>
      </c>
      <c r="C30" s="13">
        <v>18</v>
      </c>
      <c r="D30" s="10">
        <v>7</v>
      </c>
      <c r="E30" s="10">
        <v>2</v>
      </c>
      <c r="F30" s="10" t="s">
        <v>123</v>
      </c>
      <c r="G30" s="10" t="s">
        <v>31</v>
      </c>
      <c r="H30" s="10" t="s">
        <v>31</v>
      </c>
      <c r="I30" s="10" t="s">
        <v>32</v>
      </c>
      <c r="J30" s="10" t="s">
        <v>124</v>
      </c>
      <c r="K30" s="10">
        <v>36</v>
      </c>
      <c r="L30" s="14" t="s">
        <v>34</v>
      </c>
      <c r="M30" s="10" t="s">
        <v>31</v>
      </c>
      <c r="N30" s="16">
        <v>1</v>
      </c>
      <c r="O30" s="221">
        <v>1</v>
      </c>
      <c r="P30" s="15">
        <v>3</v>
      </c>
    </row>
    <row r="31" spans="1:16" ht="15.75" customHeight="1" x14ac:dyDescent="0.2">
      <c r="A31" s="12">
        <v>3830023</v>
      </c>
      <c r="B31" s="7" t="s">
        <v>125</v>
      </c>
      <c r="C31" s="13">
        <v>38</v>
      </c>
      <c r="D31" s="10">
        <v>7</v>
      </c>
      <c r="E31" s="10">
        <v>2</v>
      </c>
      <c r="F31" s="10" t="s">
        <v>97</v>
      </c>
      <c r="G31" s="10" t="s">
        <v>31</v>
      </c>
      <c r="H31" s="10" t="s">
        <v>31</v>
      </c>
      <c r="I31" s="10" t="s">
        <v>32</v>
      </c>
      <c r="J31" s="10" t="s">
        <v>33</v>
      </c>
      <c r="K31" s="10">
        <v>37</v>
      </c>
      <c r="L31" s="14" t="s">
        <v>34</v>
      </c>
      <c r="M31" s="10" t="s">
        <v>31</v>
      </c>
      <c r="N31" s="16">
        <v>1</v>
      </c>
      <c r="O31" s="221">
        <v>2</v>
      </c>
      <c r="P31" s="15">
        <v>2</v>
      </c>
    </row>
    <row r="32" spans="1:16" ht="15.75" customHeight="1" x14ac:dyDescent="0.2">
      <c r="A32" s="12">
        <v>6105631</v>
      </c>
      <c r="B32" s="7" t="s">
        <v>126</v>
      </c>
      <c r="C32" s="13">
        <v>18</v>
      </c>
      <c r="D32" s="10">
        <v>7</v>
      </c>
      <c r="E32" s="10">
        <v>2</v>
      </c>
      <c r="F32" s="18" t="s">
        <v>128</v>
      </c>
      <c r="G32" s="10" t="s">
        <v>31</v>
      </c>
      <c r="H32" s="10" t="s">
        <v>31</v>
      </c>
      <c r="I32" s="10" t="s">
        <v>38</v>
      </c>
      <c r="J32" s="10" t="s">
        <v>29</v>
      </c>
      <c r="K32" s="10">
        <v>46</v>
      </c>
      <c r="L32" s="10" t="s">
        <v>31</v>
      </c>
      <c r="M32" s="14" t="s">
        <v>34</v>
      </c>
      <c r="N32" s="16">
        <v>2</v>
      </c>
      <c r="O32" s="221">
        <v>3</v>
      </c>
      <c r="P32" s="15">
        <v>6</v>
      </c>
    </row>
    <row r="33" spans="1:25" ht="15.75" customHeight="1" x14ac:dyDescent="0.2">
      <c r="A33" s="12">
        <v>6105631</v>
      </c>
      <c r="B33" s="7" t="s">
        <v>126</v>
      </c>
      <c r="C33" s="13">
        <v>48</v>
      </c>
      <c r="D33" s="10">
        <v>7</v>
      </c>
      <c r="E33" s="10">
        <v>1</v>
      </c>
      <c r="F33" s="18" t="s">
        <v>130</v>
      </c>
      <c r="G33" s="10" t="s">
        <v>31</v>
      </c>
      <c r="H33" s="10" t="s">
        <v>31</v>
      </c>
      <c r="I33" s="10" t="s">
        <v>38</v>
      </c>
      <c r="J33" s="10" t="s">
        <v>29</v>
      </c>
      <c r="K33" s="10">
        <v>47</v>
      </c>
      <c r="L33" s="14" t="s">
        <v>34</v>
      </c>
      <c r="M33" s="10" t="s">
        <v>31</v>
      </c>
      <c r="N33" s="16">
        <v>1</v>
      </c>
      <c r="O33" s="221">
        <v>1</v>
      </c>
      <c r="P33" s="204">
        <v>5</v>
      </c>
    </row>
    <row r="34" spans="1:25" ht="15.75" customHeight="1" x14ac:dyDescent="0.2">
      <c r="A34" s="12">
        <v>5213708</v>
      </c>
      <c r="B34" s="7" t="s">
        <v>131</v>
      </c>
      <c r="C34" s="13">
        <v>38</v>
      </c>
      <c r="D34" s="10">
        <v>7</v>
      </c>
      <c r="E34" s="10">
        <v>2</v>
      </c>
      <c r="F34" s="10" t="s">
        <v>112</v>
      </c>
      <c r="G34" s="10" t="s">
        <v>31</v>
      </c>
      <c r="H34" s="10" t="s">
        <v>31</v>
      </c>
      <c r="I34" s="10" t="s">
        <v>32</v>
      </c>
      <c r="J34" s="10" t="s">
        <v>42</v>
      </c>
      <c r="K34" s="10">
        <v>37</v>
      </c>
      <c r="L34" s="10" t="s">
        <v>31</v>
      </c>
      <c r="M34" s="14" t="s">
        <v>34</v>
      </c>
      <c r="N34" s="16">
        <v>2</v>
      </c>
      <c r="O34" s="221">
        <v>3</v>
      </c>
      <c r="P34" s="181">
        <v>6</v>
      </c>
    </row>
    <row r="35" spans="1:25" ht="15.75" customHeight="1" x14ac:dyDescent="0.2">
      <c r="A35" s="12">
        <v>8040518</v>
      </c>
      <c r="B35" s="7" t="s">
        <v>132</v>
      </c>
      <c r="C35" s="13">
        <v>28</v>
      </c>
      <c r="D35" s="10">
        <v>7</v>
      </c>
      <c r="E35" s="10">
        <v>2</v>
      </c>
      <c r="F35" s="19" t="s">
        <v>133</v>
      </c>
      <c r="G35" s="10" t="s">
        <v>134</v>
      </c>
      <c r="H35" s="10" t="s">
        <v>31</v>
      </c>
      <c r="I35" s="10" t="s">
        <v>38</v>
      </c>
      <c r="J35" s="10" t="s">
        <v>29</v>
      </c>
      <c r="K35" s="10">
        <v>37</v>
      </c>
      <c r="L35" s="14" t="s">
        <v>34</v>
      </c>
      <c r="M35" s="10" t="s">
        <v>31</v>
      </c>
      <c r="N35" s="16">
        <v>1</v>
      </c>
      <c r="O35" s="221">
        <v>2</v>
      </c>
      <c r="P35" s="204">
        <v>2</v>
      </c>
    </row>
    <row r="36" spans="1:25" ht="15.75" customHeight="1" x14ac:dyDescent="0.2">
      <c r="A36" s="18">
        <v>6178831</v>
      </c>
      <c r="B36" s="7" t="s">
        <v>135</v>
      </c>
      <c r="C36" s="13">
        <v>38</v>
      </c>
      <c r="D36" s="10">
        <v>7</v>
      </c>
      <c r="E36" s="10">
        <v>1</v>
      </c>
      <c r="F36" s="10" t="s">
        <v>93</v>
      </c>
      <c r="G36" s="10" t="s">
        <v>136</v>
      </c>
      <c r="H36" s="10" t="s">
        <v>136</v>
      </c>
      <c r="I36" s="10" t="s">
        <v>32</v>
      </c>
      <c r="J36" s="10" t="s">
        <v>42</v>
      </c>
      <c r="K36" s="10">
        <v>36</v>
      </c>
      <c r="L36" s="14" t="s">
        <v>34</v>
      </c>
      <c r="M36" s="10" t="s">
        <v>31</v>
      </c>
      <c r="N36" s="16">
        <v>1</v>
      </c>
      <c r="O36" s="221">
        <v>1</v>
      </c>
      <c r="P36" s="15">
        <v>4</v>
      </c>
    </row>
    <row r="37" spans="1:25" ht="15.75" customHeight="1" x14ac:dyDescent="0.2">
      <c r="A37" s="18">
        <v>5401412</v>
      </c>
      <c r="B37" s="7" t="s">
        <v>138</v>
      </c>
      <c r="C37" s="13">
        <v>38</v>
      </c>
      <c r="D37" s="10">
        <v>7</v>
      </c>
      <c r="E37" s="10">
        <v>2</v>
      </c>
      <c r="F37" s="10" t="s">
        <v>139</v>
      </c>
      <c r="G37" s="10" t="s">
        <v>31</v>
      </c>
      <c r="H37" s="10" t="s">
        <v>31</v>
      </c>
      <c r="I37" s="10" t="s">
        <v>32</v>
      </c>
      <c r="J37" s="10" t="s">
        <v>73</v>
      </c>
      <c r="K37" s="10">
        <v>36</v>
      </c>
      <c r="L37" s="14" t="s">
        <v>34</v>
      </c>
      <c r="M37" s="10" t="s">
        <v>31</v>
      </c>
      <c r="N37" s="16">
        <v>1</v>
      </c>
      <c r="O37" s="221">
        <v>1</v>
      </c>
      <c r="P37" s="204" t="s">
        <v>885</v>
      </c>
    </row>
    <row r="38" spans="1:25" ht="15.75" customHeight="1" x14ac:dyDescent="0.2">
      <c r="A38" s="18">
        <v>3303227</v>
      </c>
      <c r="B38" s="7" t="s">
        <v>140</v>
      </c>
      <c r="C38" s="13">
        <v>48</v>
      </c>
      <c r="D38" s="10">
        <v>7</v>
      </c>
      <c r="E38" s="10">
        <v>1</v>
      </c>
      <c r="F38" s="10" t="s">
        <v>141</v>
      </c>
      <c r="G38" s="10" t="s">
        <v>142</v>
      </c>
      <c r="H38" s="10" t="s">
        <v>142</v>
      </c>
      <c r="I38" s="10" t="s">
        <v>32</v>
      </c>
      <c r="J38" s="10" t="s">
        <v>33</v>
      </c>
      <c r="K38" s="10">
        <v>17</v>
      </c>
      <c r="L38" s="14" t="s">
        <v>34</v>
      </c>
      <c r="M38" s="14" t="s">
        <v>31</v>
      </c>
      <c r="N38" s="16">
        <v>1</v>
      </c>
      <c r="O38" s="221">
        <v>2</v>
      </c>
      <c r="P38" s="15">
        <v>2</v>
      </c>
    </row>
    <row r="39" spans="1:25" ht="15.75" customHeight="1" x14ac:dyDescent="0.2">
      <c r="A39" s="18">
        <v>6195772</v>
      </c>
      <c r="B39" s="7" t="s">
        <v>143</v>
      </c>
      <c r="C39" s="13">
        <v>48</v>
      </c>
      <c r="D39" s="10">
        <v>7</v>
      </c>
      <c r="E39" s="10">
        <v>1</v>
      </c>
      <c r="F39" s="10" t="s">
        <v>144</v>
      </c>
      <c r="G39" s="10" t="s">
        <v>31</v>
      </c>
      <c r="H39" s="10" t="s">
        <v>31</v>
      </c>
      <c r="I39" s="10" t="s">
        <v>32</v>
      </c>
      <c r="J39" s="10" t="s">
        <v>51</v>
      </c>
      <c r="K39" s="10">
        <v>46</v>
      </c>
      <c r="L39" s="14" t="s">
        <v>34</v>
      </c>
      <c r="M39" s="14" t="s">
        <v>31</v>
      </c>
      <c r="N39" s="16">
        <v>1</v>
      </c>
      <c r="O39" s="221">
        <v>1</v>
      </c>
      <c r="P39" s="204" t="s">
        <v>888</v>
      </c>
    </row>
    <row r="40" spans="1:25" ht="15.75" customHeight="1" x14ac:dyDescent="0.2">
      <c r="A40" s="20">
        <v>6103098</v>
      </c>
      <c r="B40" s="21" t="s">
        <v>145</v>
      </c>
      <c r="C40" s="22">
        <v>18</v>
      </c>
      <c r="D40" s="23">
        <v>7</v>
      </c>
      <c r="E40" s="23">
        <v>2</v>
      </c>
      <c r="F40" s="23" t="s">
        <v>146</v>
      </c>
      <c r="G40" s="23" t="s">
        <v>31</v>
      </c>
      <c r="H40" s="23" t="s">
        <v>31</v>
      </c>
      <c r="I40" s="23" t="s">
        <v>32</v>
      </c>
      <c r="J40" s="23" t="s">
        <v>124</v>
      </c>
      <c r="K40" s="23">
        <v>27</v>
      </c>
      <c r="L40" s="24" t="s">
        <v>34</v>
      </c>
      <c r="M40" s="24" t="s">
        <v>31</v>
      </c>
      <c r="N40" s="25">
        <v>1</v>
      </c>
      <c r="O40" s="25">
        <v>1</v>
      </c>
      <c r="P40" s="15">
        <v>1</v>
      </c>
      <c r="Q40" s="26"/>
      <c r="R40" s="26"/>
      <c r="S40" s="26"/>
      <c r="T40" s="26"/>
      <c r="U40" s="26"/>
      <c r="V40" s="26"/>
      <c r="W40" s="26"/>
      <c r="X40" s="26"/>
      <c r="Y40" s="26"/>
    </row>
    <row r="41" spans="1:25" ht="15.75" customHeight="1" x14ac:dyDescent="0.2">
      <c r="A41" s="12" t="s">
        <v>148</v>
      </c>
      <c r="B41" s="7" t="s">
        <v>149</v>
      </c>
      <c r="C41" s="13">
        <v>38</v>
      </c>
      <c r="D41" s="10">
        <v>7</v>
      </c>
      <c r="E41" s="10">
        <v>2</v>
      </c>
      <c r="F41" s="10" t="s">
        <v>93</v>
      </c>
      <c r="G41" s="10" t="s">
        <v>31</v>
      </c>
      <c r="H41" s="10" t="s">
        <v>31</v>
      </c>
      <c r="I41" s="10" t="s">
        <v>38</v>
      </c>
      <c r="J41" s="10" t="s">
        <v>29</v>
      </c>
      <c r="K41" s="10">
        <v>36</v>
      </c>
      <c r="L41" s="14" t="s">
        <v>34</v>
      </c>
      <c r="M41" s="14" t="s">
        <v>31</v>
      </c>
      <c r="N41" s="16">
        <v>1</v>
      </c>
      <c r="O41" s="221">
        <v>1</v>
      </c>
      <c r="P41" s="15">
        <v>1</v>
      </c>
    </row>
    <row r="42" spans="1:25" ht="15.75" customHeight="1" x14ac:dyDescent="0.2">
      <c r="A42" s="18">
        <v>2707911</v>
      </c>
      <c r="B42" s="7" t="s">
        <v>151</v>
      </c>
      <c r="C42" s="13">
        <v>38</v>
      </c>
      <c r="D42" s="10">
        <v>7</v>
      </c>
      <c r="E42" s="10">
        <v>2</v>
      </c>
      <c r="F42" s="10" t="s">
        <v>152</v>
      </c>
      <c r="G42" s="10" t="s">
        <v>31</v>
      </c>
      <c r="H42" s="10" t="s">
        <v>31</v>
      </c>
      <c r="I42" s="10" t="s">
        <v>32</v>
      </c>
      <c r="J42" s="10" t="s">
        <v>51</v>
      </c>
      <c r="K42" s="10">
        <v>36</v>
      </c>
      <c r="L42" s="14" t="s">
        <v>34</v>
      </c>
      <c r="M42" s="14" t="s">
        <v>31</v>
      </c>
      <c r="N42" s="16">
        <v>1</v>
      </c>
      <c r="O42" s="221">
        <v>1</v>
      </c>
      <c r="P42" s="15">
        <v>5</v>
      </c>
    </row>
    <row r="43" spans="1:25" ht="15.75" customHeight="1" x14ac:dyDescent="0.2">
      <c r="A43" s="12">
        <v>4027922</v>
      </c>
      <c r="B43" s="7" t="s">
        <v>155</v>
      </c>
      <c r="C43" s="13">
        <v>28</v>
      </c>
      <c r="D43" s="10">
        <v>7</v>
      </c>
      <c r="E43" s="10">
        <v>1</v>
      </c>
      <c r="F43" s="10" t="s">
        <v>156</v>
      </c>
      <c r="G43" s="10" t="s">
        <v>31</v>
      </c>
      <c r="H43" s="10" t="s">
        <v>31</v>
      </c>
      <c r="I43" s="10" t="s">
        <v>38</v>
      </c>
      <c r="J43" s="10" t="s">
        <v>29</v>
      </c>
      <c r="K43" s="10">
        <v>46</v>
      </c>
      <c r="L43" s="14" t="s">
        <v>34</v>
      </c>
      <c r="M43" s="14" t="s">
        <v>31</v>
      </c>
      <c r="N43" s="16">
        <v>1</v>
      </c>
      <c r="O43" s="221">
        <v>1</v>
      </c>
      <c r="P43" s="204">
        <v>3</v>
      </c>
    </row>
    <row r="44" spans="1:25" ht="15.75" customHeight="1" x14ac:dyDescent="0.25">
      <c r="A44" s="12" t="s">
        <v>157</v>
      </c>
      <c r="B44" s="134" t="s">
        <v>954</v>
      </c>
      <c r="C44" s="13">
        <v>48</v>
      </c>
      <c r="D44" s="10">
        <v>7</v>
      </c>
      <c r="E44" s="10">
        <v>2</v>
      </c>
      <c r="F44" s="10" t="s">
        <v>160</v>
      </c>
      <c r="G44" s="10" t="s">
        <v>31</v>
      </c>
      <c r="H44" s="10" t="s">
        <v>31</v>
      </c>
      <c r="I44" s="10" t="s">
        <v>32</v>
      </c>
      <c r="J44" s="10" t="s">
        <v>51</v>
      </c>
      <c r="K44" s="10">
        <v>26</v>
      </c>
      <c r="L44" s="14" t="s">
        <v>34</v>
      </c>
      <c r="M44" s="10" t="s">
        <v>31</v>
      </c>
      <c r="N44" s="16">
        <v>1</v>
      </c>
      <c r="O44" s="221">
        <v>1</v>
      </c>
      <c r="P44" s="15">
        <v>1</v>
      </c>
    </row>
    <row r="45" spans="1:25" ht="15.75" customHeight="1" x14ac:dyDescent="0.2">
      <c r="A45" s="12">
        <v>6212776</v>
      </c>
      <c r="B45" s="7" t="s">
        <v>162</v>
      </c>
      <c r="C45" s="13">
        <v>38</v>
      </c>
      <c r="D45" s="10">
        <v>7</v>
      </c>
      <c r="E45" s="10">
        <v>1</v>
      </c>
      <c r="F45" s="10" t="s">
        <v>163</v>
      </c>
      <c r="G45" s="10" t="s">
        <v>31</v>
      </c>
      <c r="H45" s="10" t="s">
        <v>31</v>
      </c>
      <c r="I45" s="10" t="s">
        <v>32</v>
      </c>
      <c r="J45" s="10" t="s">
        <v>73</v>
      </c>
      <c r="K45" s="10">
        <v>36</v>
      </c>
      <c r="L45" s="10" t="s">
        <v>31</v>
      </c>
      <c r="M45" s="14" t="s">
        <v>34</v>
      </c>
      <c r="N45" s="16">
        <v>2</v>
      </c>
      <c r="O45" s="221">
        <v>3</v>
      </c>
      <c r="P45" s="15">
        <v>6</v>
      </c>
    </row>
    <row r="46" spans="1:25" ht="15.75" customHeight="1" x14ac:dyDescent="0.2">
      <c r="A46" s="12" t="s">
        <v>165</v>
      </c>
      <c r="B46" s="7" t="s">
        <v>166</v>
      </c>
      <c r="C46" s="13">
        <v>18</v>
      </c>
      <c r="D46" s="10">
        <v>7</v>
      </c>
      <c r="E46" s="10">
        <v>2</v>
      </c>
      <c r="F46" s="10" t="s">
        <v>167</v>
      </c>
      <c r="G46" s="10" t="s">
        <v>31</v>
      </c>
      <c r="H46" s="10" t="s">
        <v>31</v>
      </c>
      <c r="I46" s="10" t="s">
        <v>38</v>
      </c>
      <c r="J46" s="10" t="s">
        <v>29</v>
      </c>
      <c r="K46" s="10">
        <v>36</v>
      </c>
      <c r="L46" s="14" t="s">
        <v>34</v>
      </c>
      <c r="M46" s="10" t="s">
        <v>31</v>
      </c>
      <c r="N46" s="16">
        <v>1</v>
      </c>
      <c r="O46" s="221">
        <v>1</v>
      </c>
      <c r="P46" s="15">
        <v>1</v>
      </c>
    </row>
    <row r="47" spans="1:25" ht="15.75" customHeight="1" x14ac:dyDescent="0.2">
      <c r="A47" s="12">
        <v>447814</v>
      </c>
      <c r="B47" s="7" t="s">
        <v>169</v>
      </c>
      <c r="C47" s="13">
        <v>28</v>
      </c>
      <c r="D47" s="10">
        <v>7</v>
      </c>
      <c r="E47" s="10">
        <v>1</v>
      </c>
      <c r="F47" s="10" t="s">
        <v>170</v>
      </c>
      <c r="G47" s="10" t="s">
        <v>31</v>
      </c>
      <c r="H47" s="10" t="s">
        <v>31</v>
      </c>
      <c r="I47" s="10" t="s">
        <v>38</v>
      </c>
      <c r="J47" s="10" t="s">
        <v>29</v>
      </c>
      <c r="K47" s="10">
        <v>26</v>
      </c>
      <c r="L47" s="14" t="s">
        <v>34</v>
      </c>
      <c r="M47" s="10" t="s">
        <v>31</v>
      </c>
      <c r="N47" s="16">
        <v>1</v>
      </c>
      <c r="O47" s="221">
        <v>2</v>
      </c>
      <c r="P47" s="204" t="s">
        <v>880</v>
      </c>
    </row>
    <row r="48" spans="1:25" ht="15.75" customHeight="1" x14ac:dyDescent="0.2">
      <c r="A48" s="12" t="s">
        <v>171</v>
      </c>
      <c r="B48" s="7" t="s">
        <v>172</v>
      </c>
      <c r="C48" s="13">
        <v>38</v>
      </c>
      <c r="D48" s="10">
        <v>7</v>
      </c>
      <c r="E48" s="10">
        <v>1</v>
      </c>
      <c r="F48" s="10" t="s">
        <v>173</v>
      </c>
      <c r="G48" s="10" t="s">
        <v>31</v>
      </c>
      <c r="H48" s="10" t="s">
        <v>31</v>
      </c>
      <c r="I48" s="10" t="s">
        <v>32</v>
      </c>
      <c r="J48" s="10" t="s">
        <v>73</v>
      </c>
      <c r="K48" s="10">
        <v>26</v>
      </c>
      <c r="L48" s="14" t="s">
        <v>34</v>
      </c>
      <c r="M48" s="10" t="s">
        <v>31</v>
      </c>
      <c r="N48" s="16">
        <v>1</v>
      </c>
      <c r="O48" s="221">
        <v>1</v>
      </c>
      <c r="P48" s="204">
        <v>4</v>
      </c>
    </row>
    <row r="49" spans="1:25" ht="15.75" customHeight="1" x14ac:dyDescent="0.2">
      <c r="A49" s="12" t="s">
        <v>174</v>
      </c>
      <c r="B49" s="7" t="s">
        <v>175</v>
      </c>
      <c r="C49" s="13">
        <v>48</v>
      </c>
      <c r="D49" s="10">
        <v>7</v>
      </c>
      <c r="E49" s="10">
        <v>1</v>
      </c>
      <c r="F49" s="10" t="s">
        <v>176</v>
      </c>
      <c r="G49" s="10" t="s">
        <v>31</v>
      </c>
      <c r="H49" s="10" t="s">
        <v>31</v>
      </c>
      <c r="I49" s="10" t="s">
        <v>32</v>
      </c>
      <c r="J49" s="10" t="s">
        <v>177</v>
      </c>
      <c r="K49" s="10">
        <v>47</v>
      </c>
      <c r="L49" s="14" t="s">
        <v>34</v>
      </c>
      <c r="M49" s="10" t="s">
        <v>31</v>
      </c>
      <c r="N49" s="16">
        <v>1</v>
      </c>
      <c r="O49" s="221">
        <v>1</v>
      </c>
      <c r="P49" s="15">
        <v>3</v>
      </c>
    </row>
    <row r="50" spans="1:25" ht="15.75" customHeight="1" x14ac:dyDescent="0.2">
      <c r="A50" s="12" t="s">
        <v>178</v>
      </c>
      <c r="B50" s="7" t="s">
        <v>179</v>
      </c>
      <c r="C50" s="13">
        <v>28</v>
      </c>
      <c r="D50" s="10">
        <v>7</v>
      </c>
      <c r="E50" s="10">
        <v>1</v>
      </c>
      <c r="F50" s="10" t="s">
        <v>180</v>
      </c>
      <c r="G50" s="10" t="s">
        <v>31</v>
      </c>
      <c r="H50" s="10" t="s">
        <v>31</v>
      </c>
      <c r="I50" s="10" t="s">
        <v>38</v>
      </c>
      <c r="J50" s="10" t="s">
        <v>29</v>
      </c>
      <c r="K50" s="10">
        <v>37</v>
      </c>
      <c r="L50" s="14" t="s">
        <v>34</v>
      </c>
      <c r="M50" s="10" t="s">
        <v>31</v>
      </c>
      <c r="N50" s="16">
        <v>1</v>
      </c>
      <c r="O50" s="221">
        <v>1</v>
      </c>
      <c r="P50" s="204">
        <v>1</v>
      </c>
    </row>
    <row r="51" spans="1:25" ht="17.25" customHeight="1" x14ac:dyDescent="0.2">
      <c r="A51" s="27">
        <v>6233893</v>
      </c>
      <c r="B51" s="28" t="s">
        <v>181</v>
      </c>
      <c r="C51" s="29">
        <v>28</v>
      </c>
      <c r="D51" s="30">
        <v>7</v>
      </c>
      <c r="E51" s="30">
        <v>1</v>
      </c>
      <c r="F51" s="30" t="s">
        <v>183</v>
      </c>
      <c r="G51" s="30" t="s">
        <v>31</v>
      </c>
      <c r="H51" s="30" t="s">
        <v>31</v>
      </c>
      <c r="I51" s="30" t="s">
        <v>32</v>
      </c>
      <c r="J51" s="30" t="s">
        <v>124</v>
      </c>
      <c r="K51" s="30">
        <v>36</v>
      </c>
      <c r="L51" s="31" t="s">
        <v>185</v>
      </c>
      <c r="M51" s="33" t="s">
        <v>34</v>
      </c>
      <c r="N51" s="34">
        <v>2</v>
      </c>
      <c r="O51" s="222">
        <v>3</v>
      </c>
      <c r="P51" s="15">
        <v>6</v>
      </c>
      <c r="Q51" s="27"/>
      <c r="R51" s="27"/>
      <c r="S51" s="27"/>
      <c r="T51" s="27"/>
      <c r="U51" s="27"/>
      <c r="V51" s="27"/>
      <c r="W51" s="27"/>
      <c r="X51" s="27"/>
      <c r="Y51" s="27"/>
    </row>
    <row r="52" spans="1:25" ht="15.75" customHeight="1" x14ac:dyDescent="0.2">
      <c r="A52" s="27">
        <v>5217217</v>
      </c>
      <c r="B52" s="28" t="s">
        <v>186</v>
      </c>
      <c r="C52" s="29">
        <v>28</v>
      </c>
      <c r="D52" s="30">
        <v>7</v>
      </c>
      <c r="E52" s="30">
        <v>2</v>
      </c>
      <c r="F52" s="30" t="s">
        <v>187</v>
      </c>
      <c r="G52" s="30" t="s">
        <v>31</v>
      </c>
      <c r="H52" s="30" t="s">
        <v>31</v>
      </c>
      <c r="I52" s="30" t="s">
        <v>32</v>
      </c>
      <c r="J52" s="30" t="s">
        <v>124</v>
      </c>
      <c r="K52" s="30">
        <v>36</v>
      </c>
      <c r="L52" s="33" t="s">
        <v>34</v>
      </c>
      <c r="M52" s="30" t="s">
        <v>31</v>
      </c>
      <c r="N52" s="34">
        <v>1</v>
      </c>
      <c r="O52" s="222">
        <v>1</v>
      </c>
      <c r="P52" s="15">
        <v>1</v>
      </c>
      <c r="Q52" s="27"/>
      <c r="R52" s="27"/>
      <c r="S52" s="27"/>
      <c r="T52" s="27"/>
      <c r="U52" s="27"/>
      <c r="V52" s="27"/>
      <c r="W52" s="27"/>
      <c r="X52" s="27"/>
      <c r="Y52" s="27"/>
    </row>
    <row r="53" spans="1:25" ht="15.75" customHeight="1" x14ac:dyDescent="0.2">
      <c r="A53" s="27">
        <v>5206994</v>
      </c>
      <c r="B53" s="28" t="s">
        <v>190</v>
      </c>
      <c r="C53" s="29">
        <v>28</v>
      </c>
      <c r="D53" s="30">
        <v>7</v>
      </c>
      <c r="E53" s="30">
        <v>2</v>
      </c>
      <c r="F53" s="30" t="s">
        <v>191</v>
      </c>
      <c r="G53" s="30" t="s">
        <v>31</v>
      </c>
      <c r="H53" s="30" t="s">
        <v>31</v>
      </c>
      <c r="I53" s="30" t="s">
        <v>32</v>
      </c>
      <c r="J53" s="30" t="s">
        <v>124</v>
      </c>
      <c r="K53" s="30">
        <v>27</v>
      </c>
      <c r="L53" s="33" t="s">
        <v>34</v>
      </c>
      <c r="M53" s="30" t="s">
        <v>31</v>
      </c>
      <c r="N53" s="34">
        <v>1</v>
      </c>
      <c r="O53" s="222">
        <v>1</v>
      </c>
      <c r="P53" s="15">
        <v>1</v>
      </c>
      <c r="Q53" s="27"/>
      <c r="R53" s="27"/>
      <c r="S53" s="27"/>
      <c r="T53" s="27"/>
      <c r="U53" s="27"/>
      <c r="V53" s="27"/>
      <c r="W53" s="27"/>
      <c r="X53" s="27"/>
      <c r="Y53" s="27"/>
    </row>
    <row r="54" spans="1:25" ht="15.75" customHeight="1" x14ac:dyDescent="0.2">
      <c r="A54" s="18">
        <v>3086170</v>
      </c>
      <c r="B54" s="7" t="s">
        <v>192</v>
      </c>
      <c r="C54" s="13">
        <v>48</v>
      </c>
      <c r="D54" s="10">
        <v>7</v>
      </c>
      <c r="E54" s="10">
        <v>1</v>
      </c>
      <c r="F54" s="10" t="s">
        <v>195</v>
      </c>
      <c r="G54" s="10" t="s">
        <v>31</v>
      </c>
      <c r="H54" s="10" t="s">
        <v>31</v>
      </c>
      <c r="I54" s="10" t="s">
        <v>32</v>
      </c>
      <c r="J54" s="10" t="s">
        <v>33</v>
      </c>
      <c r="K54" s="10">
        <v>47</v>
      </c>
      <c r="L54" s="14" t="s">
        <v>34</v>
      </c>
      <c r="M54" s="10" t="s">
        <v>31</v>
      </c>
      <c r="N54" s="16">
        <v>1</v>
      </c>
      <c r="O54" s="221">
        <v>1</v>
      </c>
      <c r="P54" s="15">
        <v>1</v>
      </c>
    </row>
    <row r="55" spans="1:25" ht="15.75" customHeight="1" x14ac:dyDescent="0.2">
      <c r="A55" s="18">
        <v>6256856</v>
      </c>
      <c r="B55" s="7" t="s">
        <v>196</v>
      </c>
      <c r="C55" s="13">
        <v>28</v>
      </c>
      <c r="D55" s="10">
        <v>7</v>
      </c>
      <c r="E55" s="10">
        <v>1</v>
      </c>
      <c r="F55" s="10" t="s">
        <v>197</v>
      </c>
      <c r="G55" s="10" t="s">
        <v>198</v>
      </c>
      <c r="H55" s="10" t="s">
        <v>198</v>
      </c>
      <c r="I55" s="10" t="s">
        <v>38</v>
      </c>
      <c r="J55" s="10" t="s">
        <v>29</v>
      </c>
      <c r="K55" s="10">
        <v>17</v>
      </c>
      <c r="L55" s="35" t="s">
        <v>34</v>
      </c>
      <c r="M55" s="10" t="s">
        <v>31</v>
      </c>
      <c r="N55" s="10">
        <v>1</v>
      </c>
      <c r="O55" s="10">
        <v>1</v>
      </c>
      <c r="P55" s="15">
        <v>4</v>
      </c>
    </row>
    <row r="56" spans="1:25" ht="15.75" customHeight="1" x14ac:dyDescent="0.2">
      <c r="A56" s="18">
        <v>5463324</v>
      </c>
      <c r="B56" s="7" t="s">
        <v>200</v>
      </c>
      <c r="C56" s="13">
        <v>48</v>
      </c>
      <c r="D56" s="10">
        <v>7</v>
      </c>
      <c r="E56" s="10">
        <v>2</v>
      </c>
      <c r="F56" s="17" t="s">
        <v>201</v>
      </c>
      <c r="G56" s="10" t="s">
        <v>31</v>
      </c>
      <c r="H56" s="10" t="s">
        <v>31</v>
      </c>
      <c r="I56" s="10" t="s">
        <v>32</v>
      </c>
      <c r="J56" s="10" t="s">
        <v>73</v>
      </c>
      <c r="K56" s="10">
        <v>46</v>
      </c>
      <c r="L56" s="16" t="s">
        <v>31</v>
      </c>
      <c r="M56" s="36" t="s">
        <v>34</v>
      </c>
      <c r="N56" s="37">
        <v>2</v>
      </c>
      <c r="O56" s="37">
        <v>3</v>
      </c>
      <c r="P56" s="15">
        <v>6</v>
      </c>
    </row>
    <row r="57" spans="1:25" ht="15.75" customHeight="1" x14ac:dyDescent="0.2">
      <c r="A57" s="12" t="s">
        <v>202</v>
      </c>
      <c r="B57" s="7" t="s">
        <v>203</v>
      </c>
      <c r="C57" s="13">
        <v>48</v>
      </c>
      <c r="D57" s="10">
        <v>7</v>
      </c>
      <c r="E57" s="10">
        <v>2</v>
      </c>
      <c r="F57" s="17">
        <v>13</v>
      </c>
      <c r="G57" s="18" t="s">
        <v>31</v>
      </c>
      <c r="H57" s="10" t="s">
        <v>31</v>
      </c>
      <c r="I57" s="10" t="s">
        <v>32</v>
      </c>
      <c r="J57" s="10" t="s">
        <v>33</v>
      </c>
      <c r="K57" s="10">
        <v>47</v>
      </c>
      <c r="L57" s="35" t="s">
        <v>34</v>
      </c>
      <c r="M57" s="10" t="s">
        <v>31</v>
      </c>
      <c r="N57" s="10">
        <v>1</v>
      </c>
      <c r="O57" s="10">
        <v>1</v>
      </c>
      <c r="P57" s="15">
        <v>1</v>
      </c>
    </row>
    <row r="58" spans="1:25" s="232" customFormat="1" ht="15.75" customHeight="1" x14ac:dyDescent="0.2">
      <c r="A58" s="224">
        <v>6285046</v>
      </c>
      <c r="B58" s="225" t="s">
        <v>205</v>
      </c>
      <c r="C58" s="226">
        <v>48</v>
      </c>
      <c r="D58" s="227">
        <v>5</v>
      </c>
      <c r="E58" s="227">
        <v>2</v>
      </c>
      <c r="F58" s="257">
        <v>16</v>
      </c>
      <c r="G58" s="224" t="s">
        <v>31</v>
      </c>
      <c r="H58" s="227" t="s">
        <v>31</v>
      </c>
      <c r="I58" s="227" t="s">
        <v>32</v>
      </c>
      <c r="J58" s="227" t="s">
        <v>73</v>
      </c>
      <c r="K58" s="227">
        <v>17</v>
      </c>
      <c r="L58" s="229" t="s">
        <v>31</v>
      </c>
      <c r="M58" s="228" t="s">
        <v>34</v>
      </c>
      <c r="N58" s="227">
        <v>2</v>
      </c>
      <c r="O58" s="227">
        <v>3</v>
      </c>
      <c r="P58" s="231">
        <v>6</v>
      </c>
    </row>
    <row r="59" spans="1:25" ht="15.75" customHeight="1" x14ac:dyDescent="0.2">
      <c r="A59" s="12" t="s">
        <v>206</v>
      </c>
      <c r="B59" s="7" t="s">
        <v>207</v>
      </c>
      <c r="C59" s="13">
        <v>28</v>
      </c>
      <c r="D59" s="10">
        <v>7</v>
      </c>
      <c r="E59" s="10">
        <v>2</v>
      </c>
      <c r="F59" s="17">
        <v>12</v>
      </c>
      <c r="G59" s="38" t="s">
        <v>208</v>
      </c>
      <c r="H59" s="10" t="s">
        <v>31</v>
      </c>
      <c r="I59" s="10" t="s">
        <v>38</v>
      </c>
      <c r="J59" s="10" t="s">
        <v>29</v>
      </c>
      <c r="K59" s="10">
        <v>26</v>
      </c>
      <c r="L59" s="35" t="s">
        <v>34</v>
      </c>
      <c r="M59" s="10" t="s">
        <v>31</v>
      </c>
      <c r="N59" s="10">
        <v>1</v>
      </c>
      <c r="O59" s="10">
        <v>1</v>
      </c>
      <c r="P59" s="15">
        <v>3</v>
      </c>
    </row>
    <row r="60" spans="1:25" ht="15.75" customHeight="1" x14ac:dyDescent="0.2">
      <c r="A60" s="18">
        <v>6005470</v>
      </c>
      <c r="B60" s="7" t="s">
        <v>209</v>
      </c>
      <c r="C60" s="13">
        <v>48</v>
      </c>
      <c r="D60" s="10">
        <v>6</v>
      </c>
      <c r="E60" s="10">
        <v>2</v>
      </c>
      <c r="F60" s="17">
        <v>12</v>
      </c>
      <c r="G60" s="18" t="s">
        <v>31</v>
      </c>
      <c r="H60" s="10" t="s">
        <v>31</v>
      </c>
      <c r="I60" s="10" t="s">
        <v>38</v>
      </c>
      <c r="J60" s="10" t="s">
        <v>29</v>
      </c>
      <c r="K60" s="10">
        <v>36</v>
      </c>
      <c r="L60" s="35" t="s">
        <v>34</v>
      </c>
      <c r="M60" s="10" t="s">
        <v>31</v>
      </c>
      <c r="N60" s="10">
        <v>1</v>
      </c>
      <c r="O60" s="10">
        <v>1</v>
      </c>
      <c r="P60" s="15">
        <v>4</v>
      </c>
    </row>
    <row r="61" spans="1:25" ht="15.75" customHeight="1" x14ac:dyDescent="0.2">
      <c r="A61" s="12" t="s">
        <v>211</v>
      </c>
      <c r="B61" s="7" t="s">
        <v>212</v>
      </c>
      <c r="C61" s="13">
        <v>38</v>
      </c>
      <c r="D61" s="10">
        <v>7</v>
      </c>
      <c r="E61" s="10">
        <v>2</v>
      </c>
      <c r="F61" s="17">
        <v>18</v>
      </c>
      <c r="G61" s="18" t="s">
        <v>31</v>
      </c>
      <c r="H61" s="10" t="s">
        <v>31</v>
      </c>
      <c r="I61" s="10" t="s">
        <v>32</v>
      </c>
      <c r="J61" s="10" t="s">
        <v>33</v>
      </c>
      <c r="K61" s="10">
        <v>15</v>
      </c>
      <c r="L61" s="35" t="s">
        <v>34</v>
      </c>
      <c r="M61" s="10" t="s">
        <v>31</v>
      </c>
      <c r="N61" s="10">
        <v>1</v>
      </c>
      <c r="O61" s="10">
        <v>1</v>
      </c>
      <c r="P61" s="15">
        <v>4</v>
      </c>
    </row>
    <row r="62" spans="1:25" ht="15.75" customHeight="1" x14ac:dyDescent="0.2">
      <c r="A62" s="12" t="s">
        <v>214</v>
      </c>
      <c r="B62" s="7" t="s">
        <v>215</v>
      </c>
      <c r="C62" s="13">
        <v>18</v>
      </c>
      <c r="D62" s="10">
        <v>7</v>
      </c>
      <c r="E62" s="10">
        <v>2</v>
      </c>
      <c r="F62" s="17">
        <v>15</v>
      </c>
      <c r="G62" s="18" t="s">
        <v>31</v>
      </c>
      <c r="H62" s="10" t="s">
        <v>31</v>
      </c>
      <c r="I62" s="10" t="s">
        <v>38</v>
      </c>
      <c r="J62" s="10" t="s">
        <v>29</v>
      </c>
      <c r="K62" s="10">
        <v>46</v>
      </c>
      <c r="L62" s="35" t="s">
        <v>34</v>
      </c>
      <c r="M62" s="10" t="s">
        <v>31</v>
      </c>
      <c r="N62" s="10">
        <v>1</v>
      </c>
      <c r="O62" s="10">
        <v>1</v>
      </c>
      <c r="P62" s="204">
        <v>1</v>
      </c>
    </row>
    <row r="63" spans="1:25" ht="15.75" customHeight="1" x14ac:dyDescent="0.2">
      <c r="A63" s="18">
        <v>6285568</v>
      </c>
      <c r="B63" s="7" t="s">
        <v>217</v>
      </c>
      <c r="C63" s="13">
        <v>28</v>
      </c>
      <c r="D63" s="10">
        <v>7</v>
      </c>
      <c r="E63" s="10">
        <v>1</v>
      </c>
      <c r="F63" s="17" t="s">
        <v>30</v>
      </c>
      <c r="G63" s="18" t="s">
        <v>31</v>
      </c>
      <c r="H63" s="10" t="s">
        <v>31</v>
      </c>
      <c r="I63" s="10" t="s">
        <v>38</v>
      </c>
      <c r="J63" s="10" t="s">
        <v>29</v>
      </c>
      <c r="K63" s="10">
        <v>26</v>
      </c>
      <c r="L63" s="35" t="s">
        <v>34</v>
      </c>
      <c r="M63" s="10" t="s">
        <v>31</v>
      </c>
      <c r="N63" s="10">
        <v>1</v>
      </c>
      <c r="O63" s="10">
        <v>1</v>
      </c>
      <c r="P63" s="15">
        <v>3</v>
      </c>
    </row>
    <row r="64" spans="1:25" ht="15.75" customHeight="1" x14ac:dyDescent="0.2">
      <c r="A64" s="12">
        <v>3682529</v>
      </c>
      <c r="B64" s="7" t="s">
        <v>220</v>
      </c>
      <c r="C64" s="13">
        <v>38</v>
      </c>
      <c r="D64" s="10">
        <v>7</v>
      </c>
      <c r="E64" s="10">
        <v>2</v>
      </c>
      <c r="F64" s="10" t="s">
        <v>222</v>
      </c>
      <c r="G64" s="18" t="s">
        <v>31</v>
      </c>
      <c r="H64" s="10" t="s">
        <v>29</v>
      </c>
      <c r="I64" s="10" t="s">
        <v>32</v>
      </c>
      <c r="J64" s="10" t="s">
        <v>33</v>
      </c>
      <c r="K64" s="10">
        <v>46</v>
      </c>
      <c r="L64" s="35" t="s">
        <v>34</v>
      </c>
      <c r="M64" s="10" t="s">
        <v>31</v>
      </c>
      <c r="N64" s="10">
        <v>1</v>
      </c>
      <c r="O64" s="10">
        <v>2</v>
      </c>
      <c r="P64" s="204" t="s">
        <v>889</v>
      </c>
    </row>
    <row r="65" spans="1:26" ht="15.75" customHeight="1" x14ac:dyDescent="0.2">
      <c r="A65" s="12">
        <v>6284500</v>
      </c>
      <c r="B65" s="7" t="s">
        <v>223</v>
      </c>
      <c r="C65" s="13">
        <v>38</v>
      </c>
      <c r="D65" s="10">
        <v>7</v>
      </c>
      <c r="E65" s="10">
        <v>2</v>
      </c>
      <c r="F65" s="17" t="s">
        <v>224</v>
      </c>
      <c r="G65" s="18" t="s">
        <v>31</v>
      </c>
      <c r="H65" s="10" t="s">
        <v>31</v>
      </c>
      <c r="I65" s="10" t="s">
        <v>38</v>
      </c>
      <c r="J65" s="10" t="s">
        <v>29</v>
      </c>
      <c r="K65" s="10">
        <v>37</v>
      </c>
      <c r="L65" s="35" t="s">
        <v>34</v>
      </c>
      <c r="M65" s="10" t="s">
        <v>31</v>
      </c>
      <c r="N65" s="10">
        <v>1</v>
      </c>
      <c r="O65" s="10">
        <v>2</v>
      </c>
      <c r="P65" s="204" t="s">
        <v>881</v>
      </c>
    </row>
    <row r="66" spans="1:26" ht="15.75" customHeight="1" x14ac:dyDescent="0.2">
      <c r="A66" s="18">
        <v>6332655</v>
      </c>
      <c r="B66" s="7" t="s">
        <v>225</v>
      </c>
      <c r="C66" s="13">
        <v>48</v>
      </c>
      <c r="D66" s="10">
        <v>7</v>
      </c>
      <c r="E66" s="10">
        <v>2</v>
      </c>
      <c r="F66" s="10" t="s">
        <v>72</v>
      </c>
      <c r="G66" s="18" t="s">
        <v>31</v>
      </c>
      <c r="H66" s="10" t="s">
        <v>31</v>
      </c>
      <c r="I66" s="10" t="s">
        <v>32</v>
      </c>
      <c r="J66" s="10" t="s">
        <v>73</v>
      </c>
      <c r="K66" s="10">
        <v>37</v>
      </c>
      <c r="L66" s="35" t="s">
        <v>34</v>
      </c>
      <c r="M66" s="10" t="s">
        <v>31</v>
      </c>
      <c r="N66" s="10">
        <v>1</v>
      </c>
      <c r="O66" s="10">
        <v>1</v>
      </c>
      <c r="P66" s="15">
        <v>1</v>
      </c>
    </row>
    <row r="67" spans="1:26" ht="15.75" customHeight="1" x14ac:dyDescent="0.2">
      <c r="A67" s="7" t="s">
        <v>227</v>
      </c>
      <c r="B67" s="7" t="s">
        <v>228</v>
      </c>
      <c r="C67" s="29">
        <v>28</v>
      </c>
      <c r="D67" s="30">
        <v>7</v>
      </c>
      <c r="E67" s="10">
        <v>1</v>
      </c>
      <c r="F67" s="39">
        <v>41987</v>
      </c>
      <c r="G67" s="27" t="s">
        <v>31</v>
      </c>
      <c r="H67" s="30" t="s">
        <v>31</v>
      </c>
      <c r="I67" s="30" t="s">
        <v>38</v>
      </c>
      <c r="J67" s="30" t="s">
        <v>29</v>
      </c>
      <c r="K67" s="30">
        <v>16</v>
      </c>
      <c r="L67" s="34" t="s">
        <v>31</v>
      </c>
      <c r="M67" s="33" t="s">
        <v>34</v>
      </c>
      <c r="N67" s="10">
        <v>2</v>
      </c>
      <c r="O67" s="10">
        <v>3</v>
      </c>
      <c r="P67" s="15">
        <v>6</v>
      </c>
      <c r="Q67" s="27"/>
      <c r="R67" s="27"/>
      <c r="S67" s="27"/>
      <c r="T67" s="27"/>
      <c r="U67" s="27"/>
      <c r="V67" s="27"/>
      <c r="W67" s="27"/>
      <c r="X67" s="27"/>
      <c r="Y67" s="27"/>
    </row>
    <row r="68" spans="1:26" ht="15.75" customHeight="1" x14ac:dyDescent="0.2">
      <c r="A68" s="27">
        <v>3840208</v>
      </c>
      <c r="B68" s="28" t="s">
        <v>229</v>
      </c>
      <c r="C68" s="29">
        <v>18</v>
      </c>
      <c r="D68" s="30">
        <v>7</v>
      </c>
      <c r="E68" s="30">
        <v>2</v>
      </c>
      <c r="F68" s="30" t="s">
        <v>230</v>
      </c>
      <c r="G68" s="27" t="s">
        <v>31</v>
      </c>
      <c r="H68" s="30" t="s">
        <v>31</v>
      </c>
      <c r="I68" s="30" t="s">
        <v>32</v>
      </c>
      <c r="J68" s="30" t="s">
        <v>91</v>
      </c>
      <c r="K68" s="30">
        <v>16</v>
      </c>
      <c r="L68" s="40" t="s">
        <v>34</v>
      </c>
      <c r="M68" s="30" t="s">
        <v>31</v>
      </c>
      <c r="N68" s="10">
        <v>1</v>
      </c>
      <c r="O68" s="10">
        <v>2</v>
      </c>
      <c r="P68" s="204">
        <v>2</v>
      </c>
      <c r="Q68" s="27"/>
      <c r="R68" s="27"/>
      <c r="S68" s="27"/>
      <c r="T68" s="27"/>
      <c r="U68" s="27"/>
      <c r="V68" s="27"/>
      <c r="W68" s="27"/>
      <c r="X68" s="27"/>
      <c r="Y68" s="27"/>
    </row>
    <row r="69" spans="1:26" ht="15.75" customHeight="1" x14ac:dyDescent="0.2">
      <c r="A69" s="18">
        <v>3277607</v>
      </c>
      <c r="B69" s="7" t="s">
        <v>234</v>
      </c>
      <c r="C69" s="13">
        <v>48</v>
      </c>
      <c r="D69" s="10">
        <v>7</v>
      </c>
      <c r="E69" s="10">
        <v>2</v>
      </c>
      <c r="F69" s="10" t="s">
        <v>235</v>
      </c>
      <c r="G69" s="18" t="s">
        <v>31</v>
      </c>
      <c r="H69" s="10" t="s">
        <v>31</v>
      </c>
      <c r="I69" s="10" t="s">
        <v>32</v>
      </c>
      <c r="J69" s="10" t="s">
        <v>73</v>
      </c>
      <c r="K69" s="10">
        <v>47</v>
      </c>
      <c r="L69" s="14" t="s">
        <v>34</v>
      </c>
      <c r="M69" s="10" t="s">
        <v>31</v>
      </c>
      <c r="N69" s="16">
        <v>1</v>
      </c>
      <c r="O69" s="221">
        <v>1</v>
      </c>
      <c r="P69" s="15">
        <v>5</v>
      </c>
    </row>
    <row r="70" spans="1:26" ht="15.75" customHeight="1" x14ac:dyDescent="0.2">
      <c r="A70" s="41">
        <v>6328310</v>
      </c>
      <c r="B70" s="42" t="s">
        <v>236</v>
      </c>
      <c r="C70" s="43">
        <v>28</v>
      </c>
      <c r="D70" s="44">
        <v>7</v>
      </c>
      <c r="E70" s="44">
        <v>2</v>
      </c>
      <c r="F70" s="44" t="s">
        <v>238</v>
      </c>
      <c r="G70" s="41" t="s">
        <v>67</v>
      </c>
      <c r="H70" s="44" t="s">
        <v>67</v>
      </c>
      <c r="I70" s="44" t="s">
        <v>38</v>
      </c>
      <c r="J70" s="44" t="s">
        <v>29</v>
      </c>
      <c r="K70" s="44">
        <v>27</v>
      </c>
      <c r="L70" s="45" t="s">
        <v>34</v>
      </c>
      <c r="M70" s="44" t="s">
        <v>31</v>
      </c>
      <c r="N70" s="46">
        <v>1</v>
      </c>
      <c r="O70" s="223">
        <v>2</v>
      </c>
      <c r="P70" s="204" t="s">
        <v>890</v>
      </c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5.75" customHeight="1" x14ac:dyDescent="0.2">
      <c r="A71" s="12" t="s">
        <v>239</v>
      </c>
      <c r="B71" s="7" t="s">
        <v>240</v>
      </c>
      <c r="C71" s="29">
        <v>48</v>
      </c>
      <c r="D71" s="30">
        <v>7</v>
      </c>
      <c r="E71" s="10">
        <v>1</v>
      </c>
      <c r="F71" s="30" t="s">
        <v>241</v>
      </c>
      <c r="G71" s="27" t="s">
        <v>31</v>
      </c>
      <c r="H71" s="30" t="s">
        <v>31</v>
      </c>
      <c r="I71" s="30" t="s">
        <v>32</v>
      </c>
      <c r="J71" s="30" t="s">
        <v>73</v>
      </c>
      <c r="K71" s="30">
        <v>47</v>
      </c>
      <c r="L71" s="14" t="s">
        <v>34</v>
      </c>
      <c r="M71" s="30" t="s">
        <v>31</v>
      </c>
      <c r="N71" s="34">
        <v>1</v>
      </c>
      <c r="O71" s="222">
        <v>1</v>
      </c>
      <c r="P71" s="15">
        <v>1</v>
      </c>
      <c r="Q71" s="27"/>
      <c r="R71" s="27"/>
      <c r="S71" s="27"/>
      <c r="T71" s="27"/>
      <c r="U71" s="27"/>
      <c r="V71" s="27"/>
      <c r="W71" s="27"/>
      <c r="X71" s="27"/>
      <c r="Y71" s="27"/>
    </row>
    <row r="72" spans="1:26" ht="15.75" customHeight="1" x14ac:dyDescent="0.2">
      <c r="A72" s="12" t="s">
        <v>243</v>
      </c>
      <c r="B72" s="7" t="s">
        <v>244</v>
      </c>
      <c r="C72" s="29">
        <v>48</v>
      </c>
      <c r="D72" s="30">
        <v>7</v>
      </c>
      <c r="E72" s="10">
        <v>2</v>
      </c>
      <c r="F72" s="30" t="s">
        <v>245</v>
      </c>
      <c r="G72" s="27" t="s">
        <v>31</v>
      </c>
      <c r="H72" s="30" t="s">
        <v>31</v>
      </c>
      <c r="I72" s="30" t="s">
        <v>32</v>
      </c>
      <c r="J72" s="30" t="s">
        <v>73</v>
      </c>
      <c r="K72" s="30">
        <v>26</v>
      </c>
      <c r="L72" s="14" t="s">
        <v>34</v>
      </c>
      <c r="M72" s="30" t="s">
        <v>31</v>
      </c>
      <c r="N72" s="34">
        <v>1</v>
      </c>
      <c r="O72" s="222">
        <v>2</v>
      </c>
      <c r="P72" s="204">
        <v>2</v>
      </c>
      <c r="Q72" s="27"/>
      <c r="R72" s="27"/>
      <c r="S72" s="27"/>
      <c r="T72" s="27"/>
      <c r="U72" s="27"/>
      <c r="V72" s="27"/>
      <c r="W72" s="27"/>
      <c r="X72" s="27"/>
      <c r="Y72" s="27"/>
    </row>
    <row r="73" spans="1:26" ht="15.75" customHeight="1" x14ac:dyDescent="0.2">
      <c r="A73" s="12" t="s">
        <v>247</v>
      </c>
      <c r="B73" s="7" t="s">
        <v>248</v>
      </c>
      <c r="C73" s="29">
        <v>18</v>
      </c>
      <c r="D73" s="30">
        <v>7</v>
      </c>
      <c r="E73" s="30">
        <v>1</v>
      </c>
      <c r="F73" s="30" t="s">
        <v>249</v>
      </c>
      <c r="G73" s="27" t="s">
        <v>31</v>
      </c>
      <c r="H73" s="30" t="s">
        <v>31</v>
      </c>
      <c r="I73" s="30" t="s">
        <v>38</v>
      </c>
      <c r="J73" s="30" t="s">
        <v>29</v>
      </c>
      <c r="K73" s="30">
        <v>37</v>
      </c>
      <c r="L73" s="14" t="s">
        <v>34</v>
      </c>
      <c r="M73" s="30" t="s">
        <v>31</v>
      </c>
      <c r="N73" s="34">
        <v>1</v>
      </c>
      <c r="O73" s="222">
        <v>2</v>
      </c>
      <c r="P73" s="204" t="s">
        <v>881</v>
      </c>
      <c r="Q73" s="27"/>
      <c r="R73" s="27"/>
      <c r="S73" s="27"/>
      <c r="T73" s="27"/>
      <c r="U73" s="27"/>
      <c r="V73" s="27"/>
      <c r="W73" s="27"/>
      <c r="X73" s="27"/>
      <c r="Y73" s="27"/>
    </row>
    <row r="74" spans="1:26" ht="15.75" customHeight="1" x14ac:dyDescent="0.2">
      <c r="A74" s="27">
        <v>2802762</v>
      </c>
      <c r="B74" s="28" t="s">
        <v>251</v>
      </c>
      <c r="C74" s="29">
        <v>28</v>
      </c>
      <c r="D74" s="30">
        <v>7</v>
      </c>
      <c r="E74" s="30">
        <v>2</v>
      </c>
      <c r="F74" s="30" t="s">
        <v>252</v>
      </c>
      <c r="G74" s="27" t="s">
        <v>31</v>
      </c>
      <c r="H74" s="30" t="s">
        <v>31</v>
      </c>
      <c r="I74" s="30" t="s">
        <v>38</v>
      </c>
      <c r="J74" s="30" t="s">
        <v>29</v>
      </c>
      <c r="K74" s="30">
        <v>27</v>
      </c>
      <c r="L74" s="33" t="s">
        <v>34</v>
      </c>
      <c r="M74" s="30" t="s">
        <v>31</v>
      </c>
      <c r="N74" s="34">
        <v>1</v>
      </c>
      <c r="O74" s="222">
        <v>1</v>
      </c>
      <c r="P74" s="15">
        <v>4</v>
      </c>
      <c r="Q74" s="27"/>
      <c r="R74" s="27"/>
      <c r="S74" s="27"/>
      <c r="T74" s="27"/>
      <c r="U74" s="27"/>
      <c r="V74" s="27"/>
      <c r="W74" s="27"/>
      <c r="X74" s="27"/>
      <c r="Y74" s="27"/>
    </row>
    <row r="75" spans="1:26" ht="15.75" customHeight="1" x14ac:dyDescent="0.2">
      <c r="A75" s="18">
        <v>6312486</v>
      </c>
      <c r="B75" s="7" t="s">
        <v>253</v>
      </c>
      <c r="C75" s="13">
        <v>28</v>
      </c>
      <c r="D75" s="10">
        <v>7</v>
      </c>
      <c r="E75" s="10">
        <v>2</v>
      </c>
      <c r="F75" s="10" t="s">
        <v>254</v>
      </c>
      <c r="G75" s="38" t="s">
        <v>208</v>
      </c>
      <c r="H75" s="10" t="s">
        <v>31</v>
      </c>
      <c r="I75" s="10" t="s">
        <v>38</v>
      </c>
      <c r="J75" s="10" t="s">
        <v>29</v>
      </c>
      <c r="K75" s="10">
        <v>46</v>
      </c>
      <c r="L75" s="10" t="s">
        <v>31</v>
      </c>
      <c r="M75" s="14" t="s">
        <v>34</v>
      </c>
      <c r="N75" s="16">
        <v>2</v>
      </c>
      <c r="O75" s="221">
        <v>3</v>
      </c>
      <c r="P75" s="15">
        <v>6</v>
      </c>
    </row>
    <row r="76" spans="1:26" ht="15.75" customHeight="1" x14ac:dyDescent="0.2">
      <c r="A76" s="12" t="s">
        <v>255</v>
      </c>
      <c r="B76" s="7" t="s">
        <v>256</v>
      </c>
      <c r="C76" s="13">
        <v>38</v>
      </c>
      <c r="D76" s="10">
        <v>7</v>
      </c>
      <c r="E76" s="10">
        <v>2</v>
      </c>
      <c r="F76" s="10" t="s">
        <v>257</v>
      </c>
      <c r="G76" s="18" t="s">
        <v>31</v>
      </c>
      <c r="H76" s="10" t="s">
        <v>31</v>
      </c>
      <c r="I76" s="10" t="s">
        <v>38</v>
      </c>
      <c r="J76" s="10" t="s">
        <v>29</v>
      </c>
      <c r="K76" s="10">
        <v>46</v>
      </c>
      <c r="L76" s="10" t="s">
        <v>31</v>
      </c>
      <c r="M76" s="14" t="s">
        <v>34</v>
      </c>
      <c r="N76" s="16">
        <v>2</v>
      </c>
      <c r="O76" s="221">
        <v>3</v>
      </c>
      <c r="P76" s="15">
        <v>6</v>
      </c>
    </row>
    <row r="77" spans="1:26" ht="15.75" customHeight="1" x14ac:dyDescent="0.2">
      <c r="A77" s="12">
        <v>1942359</v>
      </c>
      <c r="B77" s="7" t="s">
        <v>172</v>
      </c>
      <c r="C77" s="13">
        <v>18</v>
      </c>
      <c r="D77" s="10">
        <v>7</v>
      </c>
      <c r="E77" s="10">
        <v>1</v>
      </c>
      <c r="F77" s="10" t="s">
        <v>258</v>
      </c>
      <c r="G77" s="18" t="s">
        <v>31</v>
      </c>
      <c r="H77" s="10" t="s">
        <v>31</v>
      </c>
      <c r="I77" s="10" t="s">
        <v>38</v>
      </c>
      <c r="J77" s="10" t="s">
        <v>29</v>
      </c>
      <c r="K77" s="10">
        <v>16</v>
      </c>
      <c r="L77" s="10" t="s">
        <v>31</v>
      </c>
      <c r="M77" s="14" t="s">
        <v>34</v>
      </c>
      <c r="N77" s="16">
        <v>2</v>
      </c>
      <c r="O77" s="221">
        <v>2</v>
      </c>
      <c r="P77" s="206" t="s">
        <v>891</v>
      </c>
    </row>
    <row r="78" spans="1:26" ht="15.75" customHeight="1" x14ac:dyDescent="0.2">
      <c r="A78" s="18">
        <v>6354252</v>
      </c>
      <c r="B78" s="7" t="s">
        <v>260</v>
      </c>
      <c r="C78" s="13">
        <v>28</v>
      </c>
      <c r="D78" s="10">
        <v>7</v>
      </c>
      <c r="E78" s="10">
        <v>2</v>
      </c>
      <c r="F78" s="10" t="s">
        <v>261</v>
      </c>
      <c r="G78" s="10" t="s">
        <v>262</v>
      </c>
      <c r="H78" s="10" t="s">
        <v>262</v>
      </c>
      <c r="I78" s="10" t="s">
        <v>38</v>
      </c>
      <c r="J78" s="10" t="s">
        <v>29</v>
      </c>
      <c r="K78" s="10">
        <v>27</v>
      </c>
      <c r="L78" s="14" t="s">
        <v>34</v>
      </c>
      <c r="M78" s="10" t="s">
        <v>31</v>
      </c>
      <c r="N78" s="16">
        <v>1</v>
      </c>
      <c r="O78" s="221">
        <v>1</v>
      </c>
      <c r="P78" s="15">
        <v>3</v>
      </c>
    </row>
    <row r="79" spans="1:26" ht="15.75" customHeight="1" x14ac:dyDescent="0.2">
      <c r="A79" s="18">
        <v>5668342</v>
      </c>
      <c r="B79" s="7" t="s">
        <v>263</v>
      </c>
      <c r="C79" s="13">
        <v>18</v>
      </c>
      <c r="D79" s="10">
        <v>7</v>
      </c>
      <c r="E79" s="10">
        <v>2</v>
      </c>
      <c r="F79" s="10" t="s">
        <v>264</v>
      </c>
      <c r="G79" s="10" t="s">
        <v>31</v>
      </c>
      <c r="H79" s="10" t="s">
        <v>31</v>
      </c>
      <c r="I79" s="10" t="s">
        <v>38</v>
      </c>
      <c r="J79" s="10" t="s">
        <v>29</v>
      </c>
      <c r="K79" s="10">
        <v>36</v>
      </c>
      <c r="L79" s="18" t="s">
        <v>31</v>
      </c>
      <c r="M79" s="14" t="s">
        <v>34</v>
      </c>
      <c r="N79" s="18">
        <v>2</v>
      </c>
      <c r="O79" s="18">
        <v>3</v>
      </c>
      <c r="P79" s="15">
        <v>6</v>
      </c>
    </row>
    <row r="80" spans="1:26" ht="15.75" customHeight="1" x14ac:dyDescent="0.2">
      <c r="A80" s="18">
        <v>3693494</v>
      </c>
      <c r="B80" s="7" t="s">
        <v>265</v>
      </c>
      <c r="C80" s="13">
        <v>28</v>
      </c>
      <c r="D80" s="10">
        <v>7</v>
      </c>
      <c r="E80" s="10">
        <v>2</v>
      </c>
      <c r="F80" s="10" t="s">
        <v>266</v>
      </c>
      <c r="G80" s="10" t="s">
        <v>31</v>
      </c>
      <c r="H80" s="10" t="s">
        <v>31</v>
      </c>
      <c r="I80" s="10" t="s">
        <v>38</v>
      </c>
      <c r="J80" s="10" t="s">
        <v>29</v>
      </c>
      <c r="K80" s="10">
        <v>26</v>
      </c>
      <c r="L80" s="38" t="s">
        <v>34</v>
      </c>
      <c r="M80" s="10" t="s">
        <v>31</v>
      </c>
      <c r="N80" s="18">
        <v>1</v>
      </c>
      <c r="O80" s="18">
        <v>1</v>
      </c>
      <c r="P80" s="181">
        <v>1</v>
      </c>
    </row>
    <row r="81" spans="1:26" ht="15.75" customHeight="1" x14ac:dyDescent="0.2">
      <c r="A81" s="18">
        <v>6352265</v>
      </c>
      <c r="B81" s="7" t="s">
        <v>267</v>
      </c>
      <c r="C81" s="13">
        <v>18</v>
      </c>
      <c r="D81" s="10">
        <v>7</v>
      </c>
      <c r="E81" s="10">
        <v>2</v>
      </c>
      <c r="F81" s="10" t="s">
        <v>268</v>
      </c>
      <c r="G81" s="10" t="s">
        <v>31</v>
      </c>
      <c r="H81" s="10" t="s">
        <v>31</v>
      </c>
      <c r="I81" s="10" t="s">
        <v>38</v>
      </c>
      <c r="J81" s="10" t="s">
        <v>29</v>
      </c>
      <c r="K81" s="10">
        <v>37</v>
      </c>
      <c r="L81" s="38" t="s">
        <v>34</v>
      </c>
      <c r="M81" s="10" t="s">
        <v>31</v>
      </c>
      <c r="N81" s="18">
        <v>1</v>
      </c>
      <c r="O81" s="18">
        <v>2</v>
      </c>
      <c r="P81" s="181" t="s">
        <v>865</v>
      </c>
    </row>
    <row r="82" spans="1:26" s="232" customFormat="1" ht="15.75" customHeight="1" x14ac:dyDescent="0.2">
      <c r="A82" s="224">
        <v>6020464</v>
      </c>
      <c r="B82" s="225" t="s">
        <v>270</v>
      </c>
      <c r="C82" s="226">
        <v>18</v>
      </c>
      <c r="D82" s="227">
        <v>7</v>
      </c>
      <c r="E82" s="227">
        <v>2</v>
      </c>
      <c r="F82" s="227" t="s">
        <v>271</v>
      </c>
      <c r="G82" s="227" t="s">
        <v>31</v>
      </c>
      <c r="H82" s="227" t="s">
        <v>31</v>
      </c>
      <c r="I82" s="227" t="s">
        <v>32</v>
      </c>
      <c r="J82" s="227" t="s">
        <v>91</v>
      </c>
      <c r="K82" s="227">
        <v>26</v>
      </c>
      <c r="L82" s="253" t="s">
        <v>34</v>
      </c>
      <c r="M82" s="227" t="s">
        <v>31</v>
      </c>
      <c r="N82" s="224">
        <v>1</v>
      </c>
      <c r="O82" s="224">
        <v>1</v>
      </c>
      <c r="P82" s="231">
        <v>4</v>
      </c>
    </row>
    <row r="83" spans="1:26" ht="15.75" customHeight="1" x14ac:dyDescent="0.2">
      <c r="A83" s="18">
        <v>5471692</v>
      </c>
      <c r="B83" s="7" t="s">
        <v>273</v>
      </c>
      <c r="C83" s="13">
        <v>38</v>
      </c>
      <c r="D83" s="10">
        <v>7</v>
      </c>
      <c r="E83" s="10">
        <v>1</v>
      </c>
      <c r="F83" s="10" t="s">
        <v>275</v>
      </c>
      <c r="G83" s="10" t="s">
        <v>31</v>
      </c>
      <c r="H83" s="10" t="s">
        <v>31</v>
      </c>
      <c r="I83" s="10" t="s">
        <v>32</v>
      </c>
      <c r="J83" s="10" t="s">
        <v>42</v>
      </c>
      <c r="K83" s="10">
        <v>37</v>
      </c>
      <c r="L83" s="38" t="s">
        <v>34</v>
      </c>
      <c r="M83" s="10" t="s">
        <v>31</v>
      </c>
      <c r="N83" s="18">
        <v>1</v>
      </c>
      <c r="O83" s="18">
        <v>1</v>
      </c>
      <c r="P83" s="15">
        <v>1</v>
      </c>
    </row>
    <row r="84" spans="1:26" ht="15.75" customHeight="1" x14ac:dyDescent="0.2">
      <c r="A84" s="7" t="s">
        <v>278</v>
      </c>
      <c r="B84" s="7" t="s">
        <v>279</v>
      </c>
      <c r="C84" s="13">
        <v>38</v>
      </c>
      <c r="D84" s="10">
        <v>7</v>
      </c>
      <c r="E84" s="10">
        <v>2</v>
      </c>
      <c r="F84" s="10" t="s">
        <v>280</v>
      </c>
      <c r="G84" s="10" t="s">
        <v>31</v>
      </c>
      <c r="H84" s="10" t="s">
        <v>31</v>
      </c>
      <c r="I84" s="10" t="s">
        <v>32</v>
      </c>
      <c r="J84" s="10" t="s">
        <v>73</v>
      </c>
      <c r="K84" s="10">
        <v>46</v>
      </c>
      <c r="L84" s="38" t="s">
        <v>34</v>
      </c>
      <c r="M84" s="10" t="s">
        <v>31</v>
      </c>
      <c r="N84" s="18">
        <v>1</v>
      </c>
      <c r="O84" s="18">
        <v>1</v>
      </c>
      <c r="P84" s="181">
        <v>5</v>
      </c>
    </row>
    <row r="85" spans="1:26" ht="15.75" customHeight="1" x14ac:dyDescent="0.2">
      <c r="A85" s="7" t="s">
        <v>281</v>
      </c>
      <c r="B85" s="7" t="s">
        <v>282</v>
      </c>
      <c r="C85" s="13">
        <v>28</v>
      </c>
      <c r="D85" s="10">
        <v>7</v>
      </c>
      <c r="E85" s="10">
        <v>1</v>
      </c>
      <c r="F85" s="10" t="s">
        <v>283</v>
      </c>
      <c r="G85" s="10" t="s">
        <v>31</v>
      </c>
      <c r="H85" s="10" t="s">
        <v>31</v>
      </c>
      <c r="I85" s="10" t="s">
        <v>38</v>
      </c>
      <c r="J85" s="10" t="s">
        <v>29</v>
      </c>
      <c r="K85" s="10">
        <v>36</v>
      </c>
      <c r="L85" s="38" t="s">
        <v>34</v>
      </c>
      <c r="M85" s="10" t="s">
        <v>31</v>
      </c>
      <c r="N85" s="18">
        <v>1</v>
      </c>
      <c r="O85" s="18">
        <v>2</v>
      </c>
      <c r="P85" s="181" t="s">
        <v>864</v>
      </c>
    </row>
    <row r="86" spans="1:26" ht="15.75" customHeight="1" x14ac:dyDescent="0.2">
      <c r="A86" s="7" t="s">
        <v>284</v>
      </c>
      <c r="B86" s="7" t="s">
        <v>285</v>
      </c>
      <c r="C86" s="13">
        <v>48</v>
      </c>
      <c r="D86" s="10">
        <v>7</v>
      </c>
      <c r="E86" s="10">
        <v>2</v>
      </c>
      <c r="F86" s="10" t="s">
        <v>287</v>
      </c>
      <c r="G86" s="10" t="s">
        <v>31</v>
      </c>
      <c r="H86" s="10" t="s">
        <v>31</v>
      </c>
      <c r="I86" s="10" t="s">
        <v>32</v>
      </c>
      <c r="J86" s="10" t="s">
        <v>51</v>
      </c>
      <c r="K86" s="10">
        <v>46</v>
      </c>
      <c r="L86" s="48" t="s">
        <v>288</v>
      </c>
      <c r="M86" s="14" t="s">
        <v>34</v>
      </c>
      <c r="N86" s="18">
        <v>2</v>
      </c>
      <c r="O86" s="18">
        <v>1</v>
      </c>
      <c r="P86" s="15">
        <v>4</v>
      </c>
    </row>
    <row r="87" spans="1:26" ht="15.75" customHeight="1" x14ac:dyDescent="0.2">
      <c r="A87" s="7" t="s">
        <v>289</v>
      </c>
      <c r="B87" s="7" t="s">
        <v>290</v>
      </c>
      <c r="C87" s="13">
        <v>28</v>
      </c>
      <c r="D87" s="10">
        <v>7</v>
      </c>
      <c r="E87" s="10">
        <v>1</v>
      </c>
      <c r="F87" s="10" t="s">
        <v>291</v>
      </c>
      <c r="G87" s="10" t="s">
        <v>31</v>
      </c>
      <c r="H87" s="10" t="s">
        <v>31</v>
      </c>
      <c r="I87" s="10" t="s">
        <v>38</v>
      </c>
      <c r="J87" s="10" t="s">
        <v>29</v>
      </c>
      <c r="K87" s="10">
        <v>26</v>
      </c>
      <c r="L87" s="38" t="s">
        <v>34</v>
      </c>
      <c r="M87" s="10" t="s">
        <v>31</v>
      </c>
      <c r="N87" s="18">
        <v>1</v>
      </c>
      <c r="O87" s="18">
        <v>1</v>
      </c>
      <c r="P87" s="181" t="s">
        <v>863</v>
      </c>
    </row>
    <row r="88" spans="1:26" ht="15.75" customHeight="1" x14ac:dyDescent="0.2">
      <c r="A88" s="18">
        <v>6180034</v>
      </c>
      <c r="B88" s="7" t="s">
        <v>292</v>
      </c>
      <c r="C88" s="13">
        <v>48</v>
      </c>
      <c r="D88" s="10">
        <v>7</v>
      </c>
      <c r="E88" s="10">
        <v>2</v>
      </c>
      <c r="F88" s="10" t="s">
        <v>293</v>
      </c>
      <c r="G88" s="10" t="s">
        <v>31</v>
      </c>
      <c r="H88" s="10" t="s">
        <v>31</v>
      </c>
      <c r="I88" s="10" t="s">
        <v>38</v>
      </c>
      <c r="J88" s="10" t="s">
        <v>29</v>
      </c>
      <c r="K88" s="10">
        <v>46</v>
      </c>
      <c r="L88" s="38" t="s">
        <v>34</v>
      </c>
      <c r="M88" s="10" t="s">
        <v>31</v>
      </c>
      <c r="N88" s="18">
        <v>1</v>
      </c>
      <c r="O88" s="18">
        <v>1</v>
      </c>
      <c r="P88" s="15">
        <v>5</v>
      </c>
    </row>
    <row r="89" spans="1:26" ht="15.75" customHeight="1" x14ac:dyDescent="0.2">
      <c r="A89" s="18">
        <v>6392313</v>
      </c>
      <c r="B89" s="7" t="s">
        <v>295</v>
      </c>
      <c r="C89" s="13">
        <v>48</v>
      </c>
      <c r="D89" s="10">
        <v>7</v>
      </c>
      <c r="E89" s="10">
        <v>1</v>
      </c>
      <c r="F89" s="10" t="s">
        <v>297</v>
      </c>
      <c r="G89" s="10" t="s">
        <v>67</v>
      </c>
      <c r="H89" s="10" t="s">
        <v>67</v>
      </c>
      <c r="I89" s="10" t="s">
        <v>38</v>
      </c>
      <c r="J89" s="10" t="s">
        <v>29</v>
      </c>
      <c r="K89" s="10">
        <v>47</v>
      </c>
      <c r="L89" s="38" t="s">
        <v>34</v>
      </c>
      <c r="M89" s="10" t="s">
        <v>31</v>
      </c>
      <c r="N89" s="18">
        <v>1</v>
      </c>
      <c r="O89" s="18">
        <v>1</v>
      </c>
      <c r="P89" s="15">
        <v>5</v>
      </c>
    </row>
    <row r="90" spans="1:26" ht="15.75" customHeight="1" x14ac:dyDescent="0.2">
      <c r="A90" s="41">
        <v>5742230</v>
      </c>
      <c r="B90" s="42" t="s">
        <v>299</v>
      </c>
      <c r="C90" s="43">
        <v>48</v>
      </c>
      <c r="D90" s="44">
        <v>7</v>
      </c>
      <c r="E90" s="44">
        <v>1</v>
      </c>
      <c r="F90" s="44" t="s">
        <v>300</v>
      </c>
      <c r="G90" s="44" t="s">
        <v>31</v>
      </c>
      <c r="H90" s="44" t="s">
        <v>31</v>
      </c>
      <c r="I90" s="44" t="s">
        <v>32</v>
      </c>
      <c r="J90" s="44" t="s">
        <v>42</v>
      </c>
      <c r="K90" s="44">
        <v>37</v>
      </c>
      <c r="L90" s="41" t="s">
        <v>31</v>
      </c>
      <c r="M90" s="45" t="s">
        <v>34</v>
      </c>
      <c r="N90" s="41">
        <v>2</v>
      </c>
      <c r="O90" s="41">
        <v>3</v>
      </c>
      <c r="P90" s="15">
        <v>6</v>
      </c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5.75" customHeight="1" x14ac:dyDescent="0.2">
      <c r="A91" s="18">
        <v>6361260</v>
      </c>
      <c r="B91" s="7" t="s">
        <v>301</v>
      </c>
      <c r="C91" s="13">
        <v>38</v>
      </c>
      <c r="D91" s="10">
        <v>7</v>
      </c>
      <c r="E91" s="10">
        <v>1</v>
      </c>
      <c r="F91" s="10" t="s">
        <v>302</v>
      </c>
      <c r="G91" s="10" t="s">
        <v>31</v>
      </c>
      <c r="H91" s="10" t="s">
        <v>31</v>
      </c>
      <c r="I91" s="10" t="s">
        <v>38</v>
      </c>
      <c r="J91" s="10" t="s">
        <v>29</v>
      </c>
      <c r="K91" s="10">
        <v>26</v>
      </c>
      <c r="L91" s="38" t="s">
        <v>34</v>
      </c>
      <c r="M91" s="10" t="s">
        <v>31</v>
      </c>
      <c r="N91" s="18">
        <v>1</v>
      </c>
      <c r="O91" s="18">
        <v>2</v>
      </c>
      <c r="P91" s="15">
        <v>2</v>
      </c>
    </row>
    <row r="92" spans="1:26" ht="15.75" customHeight="1" x14ac:dyDescent="0.2">
      <c r="A92" s="18">
        <v>6284579</v>
      </c>
      <c r="B92" s="7" t="s">
        <v>303</v>
      </c>
      <c r="C92" s="13">
        <v>18</v>
      </c>
      <c r="D92" s="10">
        <v>7</v>
      </c>
      <c r="E92" s="10">
        <v>1</v>
      </c>
      <c r="F92" s="49">
        <v>41622</v>
      </c>
      <c r="G92" s="10" t="s">
        <v>31</v>
      </c>
      <c r="H92" s="10" t="s">
        <v>31</v>
      </c>
      <c r="I92" s="10" t="s">
        <v>38</v>
      </c>
      <c r="J92" s="10" t="s">
        <v>29</v>
      </c>
      <c r="K92" s="10">
        <v>46</v>
      </c>
      <c r="L92" s="18" t="s">
        <v>31</v>
      </c>
      <c r="M92" s="14" t="s">
        <v>34</v>
      </c>
      <c r="N92" s="18">
        <v>2</v>
      </c>
      <c r="O92" s="18">
        <v>3</v>
      </c>
      <c r="P92" s="15">
        <v>6</v>
      </c>
    </row>
    <row r="93" spans="1:26" ht="15.75" customHeight="1" x14ac:dyDescent="0.2">
      <c r="A93" s="18">
        <v>3303227</v>
      </c>
      <c r="B93" s="7" t="s">
        <v>140</v>
      </c>
      <c r="C93" s="13">
        <v>18</v>
      </c>
      <c r="D93" s="10">
        <v>7</v>
      </c>
      <c r="E93" s="10">
        <v>2</v>
      </c>
      <c r="F93" s="10" t="s">
        <v>305</v>
      </c>
      <c r="G93" s="10" t="s">
        <v>31</v>
      </c>
      <c r="H93" s="10" t="s">
        <v>31</v>
      </c>
      <c r="I93" s="10" t="s">
        <v>38</v>
      </c>
      <c r="J93" s="10" t="s">
        <v>29</v>
      </c>
      <c r="K93" s="10">
        <v>26</v>
      </c>
      <c r="L93" s="38" t="s">
        <v>306</v>
      </c>
      <c r="M93" s="10" t="s">
        <v>31</v>
      </c>
      <c r="N93" s="16">
        <v>1</v>
      </c>
      <c r="O93" s="221">
        <v>1</v>
      </c>
      <c r="P93" s="181">
        <v>3</v>
      </c>
    </row>
    <row r="94" spans="1:26" ht="15.75" customHeight="1" x14ac:dyDescent="0.2">
      <c r="A94" s="18">
        <v>2942176</v>
      </c>
      <c r="B94" s="7" t="s">
        <v>307</v>
      </c>
      <c r="C94" s="13">
        <v>28</v>
      </c>
      <c r="D94" s="10">
        <v>7</v>
      </c>
      <c r="E94" s="10">
        <v>2</v>
      </c>
      <c r="F94" s="17">
        <v>15</v>
      </c>
      <c r="G94" s="10" t="s">
        <v>31</v>
      </c>
      <c r="H94" s="10" t="s">
        <v>31</v>
      </c>
      <c r="I94" s="10" t="s">
        <v>32</v>
      </c>
      <c r="J94" s="10" t="s">
        <v>91</v>
      </c>
      <c r="K94" s="10">
        <v>16</v>
      </c>
      <c r="L94" s="10" t="s">
        <v>31</v>
      </c>
      <c r="M94" s="14" t="s">
        <v>34</v>
      </c>
      <c r="N94" s="16">
        <v>2</v>
      </c>
      <c r="O94" s="221">
        <v>2</v>
      </c>
      <c r="P94" s="15">
        <v>2</v>
      </c>
    </row>
    <row r="95" spans="1:26" ht="15.75" customHeight="1" x14ac:dyDescent="0.2">
      <c r="A95" s="18">
        <v>6293961</v>
      </c>
      <c r="B95" s="7" t="s">
        <v>308</v>
      </c>
      <c r="C95" s="13">
        <v>48</v>
      </c>
      <c r="D95" s="10">
        <v>7</v>
      </c>
      <c r="E95" s="10">
        <v>2</v>
      </c>
      <c r="F95" s="10" t="s">
        <v>309</v>
      </c>
      <c r="G95" s="38" t="s">
        <v>208</v>
      </c>
      <c r="H95" s="10" t="s">
        <v>31</v>
      </c>
      <c r="I95" s="10" t="s">
        <v>32</v>
      </c>
      <c r="J95" s="10" t="s">
        <v>33</v>
      </c>
      <c r="K95" s="10">
        <v>36</v>
      </c>
      <c r="L95" s="14" t="s">
        <v>34</v>
      </c>
      <c r="M95" s="10" t="s">
        <v>31</v>
      </c>
      <c r="N95" s="16">
        <v>1</v>
      </c>
      <c r="O95" s="221">
        <v>1</v>
      </c>
      <c r="P95" s="181" t="s">
        <v>867</v>
      </c>
    </row>
    <row r="96" spans="1:26" ht="15.75" customHeight="1" x14ac:dyDescent="0.2">
      <c r="A96" s="7" t="s">
        <v>311</v>
      </c>
      <c r="B96" s="7" t="s">
        <v>312</v>
      </c>
      <c r="C96" s="13">
        <v>48</v>
      </c>
      <c r="D96" s="10">
        <v>7</v>
      </c>
      <c r="E96" s="10">
        <v>2</v>
      </c>
      <c r="F96" s="10" t="s">
        <v>313</v>
      </c>
      <c r="G96" s="10" t="s">
        <v>31</v>
      </c>
      <c r="H96" s="10" t="s">
        <v>31</v>
      </c>
      <c r="I96" s="10" t="s">
        <v>32</v>
      </c>
      <c r="J96" s="10" t="s">
        <v>51</v>
      </c>
      <c r="K96" s="10">
        <v>47</v>
      </c>
      <c r="L96" s="14" t="s">
        <v>34</v>
      </c>
      <c r="M96" s="10" t="s">
        <v>31</v>
      </c>
      <c r="N96" s="16">
        <v>1</v>
      </c>
      <c r="O96" s="221">
        <v>1</v>
      </c>
      <c r="P96" s="15">
        <v>5</v>
      </c>
    </row>
    <row r="97" spans="1:26" ht="15.75" customHeight="1" x14ac:dyDescent="0.2">
      <c r="A97" s="42" t="s">
        <v>315</v>
      </c>
      <c r="B97" s="42" t="s">
        <v>316</v>
      </c>
      <c r="C97" s="43">
        <v>38</v>
      </c>
      <c r="D97" s="44">
        <v>7</v>
      </c>
      <c r="E97" s="44">
        <v>1</v>
      </c>
      <c r="F97" s="44" t="s">
        <v>317</v>
      </c>
      <c r="G97" s="50" t="s">
        <v>208</v>
      </c>
      <c r="H97" s="44" t="s">
        <v>31</v>
      </c>
      <c r="I97" s="44" t="s">
        <v>38</v>
      </c>
      <c r="J97" s="44" t="s">
        <v>29</v>
      </c>
      <c r="K97" s="44">
        <v>47</v>
      </c>
      <c r="L97" s="45" t="s">
        <v>34</v>
      </c>
      <c r="M97" s="45" t="s">
        <v>572</v>
      </c>
      <c r="N97" s="46">
        <v>1</v>
      </c>
      <c r="O97" s="223">
        <v>2</v>
      </c>
      <c r="P97" s="15">
        <v>2</v>
      </c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5.75" customHeight="1" x14ac:dyDescent="0.2">
      <c r="B98" s="7"/>
      <c r="C98" s="13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6"/>
      <c r="O98" s="221"/>
      <c r="P98" s="15"/>
    </row>
    <row r="99" spans="1:26" ht="15.75" customHeight="1" x14ac:dyDescent="0.2">
      <c r="B99" s="7"/>
      <c r="C99" s="13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6"/>
      <c r="O99" s="120"/>
    </row>
    <row r="100" spans="1:26" ht="15.75" customHeight="1" x14ac:dyDescent="0.2">
      <c r="B100" s="7"/>
      <c r="C100" s="13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6"/>
      <c r="O100" s="120"/>
    </row>
    <row r="101" spans="1:26" ht="15.75" customHeight="1" x14ac:dyDescent="0.2">
      <c r="A101" s="51"/>
      <c r="B101" s="7"/>
      <c r="C101" s="13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6"/>
      <c r="O101" s="120"/>
    </row>
    <row r="102" spans="1:26" ht="15.75" customHeight="1" x14ac:dyDescent="0.2">
      <c r="B102" s="7"/>
      <c r="C102" s="1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6"/>
      <c r="O102" s="120"/>
    </row>
    <row r="103" spans="1:26" ht="15.75" customHeight="1" x14ac:dyDescent="0.2"/>
    <row r="104" spans="1:26" ht="12.75" x14ac:dyDescent="0.2"/>
    <row r="105" spans="1:26" ht="12.75" x14ac:dyDescent="0.2"/>
    <row r="106" spans="1:26" ht="12.75" x14ac:dyDescent="0.2"/>
    <row r="107" spans="1:26" ht="12.75" x14ac:dyDescent="0.2"/>
    <row r="108" spans="1:26" ht="12.75" x14ac:dyDescent="0.2"/>
    <row r="109" spans="1:26" ht="12.75" x14ac:dyDescent="0.2"/>
    <row r="110" spans="1:26" ht="12.75" x14ac:dyDescent="0.2"/>
    <row r="111" spans="1:26" ht="12.75" x14ac:dyDescent="0.2"/>
    <row r="112" spans="1:26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honeticPr fontId="10" type="noConversion"/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zoomScaleNormal="100" workbookViewId="0">
      <pane xSplit="2" ySplit="1" topLeftCell="X2" activePane="bottomRight" state="frozen"/>
      <selection pane="topRight" activeCell="C1" sqref="C1"/>
      <selection pane="bottomLeft" activeCell="A2" sqref="A2"/>
      <selection pane="bottomRight" activeCell="X1" sqref="X1:X1048576"/>
    </sheetView>
  </sheetViews>
  <sheetFormatPr defaultColWidth="14.42578125" defaultRowHeight="15" customHeight="1" x14ac:dyDescent="0.2"/>
  <cols>
    <col min="1" max="1" width="9" customWidth="1"/>
    <col min="2" max="2" width="8.140625" customWidth="1"/>
    <col min="3" max="3" width="11.140625" customWidth="1"/>
    <col min="4" max="4" width="18.42578125" customWidth="1"/>
    <col min="5" max="5" width="15.85546875" customWidth="1"/>
    <col min="6" max="6" width="20.85546875" customWidth="1"/>
    <col min="7" max="7" width="31.42578125" customWidth="1"/>
    <col min="8" max="8" width="11.42578125" customWidth="1"/>
    <col min="9" max="24" width="14.42578125" customWidth="1"/>
    <col min="25" max="25" width="33.140625" customWidth="1"/>
    <col min="26" max="26" width="14.42578125" customWidth="1"/>
    <col min="27" max="27" width="15.42578125" customWidth="1"/>
    <col min="28" max="39" width="14.42578125" customWidth="1"/>
  </cols>
  <sheetData>
    <row r="1" spans="1:39" ht="15.75" customHeight="1" x14ac:dyDescent="0.25">
      <c r="A1" s="1" t="s">
        <v>0</v>
      </c>
      <c r="B1" s="2" t="s">
        <v>1</v>
      </c>
      <c r="C1" s="3" t="s">
        <v>2</v>
      </c>
      <c r="D1" s="4" t="s">
        <v>4</v>
      </c>
      <c r="E1" s="5" t="s">
        <v>6</v>
      </c>
      <c r="F1" s="5" t="s">
        <v>7</v>
      </c>
      <c r="G1" s="5" t="s">
        <v>884</v>
      </c>
      <c r="H1" s="4" t="s">
        <v>8</v>
      </c>
      <c r="I1" s="4" t="s">
        <v>9</v>
      </c>
      <c r="J1" s="186" t="s">
        <v>819</v>
      </c>
      <c r="K1" s="186" t="s">
        <v>820</v>
      </c>
      <c r="L1" s="186" t="s">
        <v>821</v>
      </c>
      <c r="M1" s="4" t="s">
        <v>10</v>
      </c>
      <c r="N1" s="5" t="s">
        <v>11</v>
      </c>
      <c r="O1" s="208" t="s">
        <v>892</v>
      </c>
      <c r="P1" s="208" t="s">
        <v>893</v>
      </c>
      <c r="Q1" s="208" t="s">
        <v>895</v>
      </c>
      <c r="R1" s="208" t="s">
        <v>896</v>
      </c>
      <c r="S1" s="208" t="s">
        <v>919</v>
      </c>
      <c r="T1" s="208"/>
      <c r="U1" s="208" t="s">
        <v>955</v>
      </c>
      <c r="V1" s="216" t="s">
        <v>897</v>
      </c>
      <c r="W1" s="208" t="s">
        <v>801</v>
      </c>
      <c r="X1" s="216" t="s">
        <v>927</v>
      </c>
      <c r="Y1" s="5" t="s">
        <v>12</v>
      </c>
      <c r="Z1" s="5" t="s">
        <v>13</v>
      </c>
      <c r="AA1" s="5" t="s">
        <v>14</v>
      </c>
      <c r="AB1" s="5" t="s">
        <v>15</v>
      </c>
      <c r="AC1" s="207" t="s">
        <v>822</v>
      </c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ht="15.75" customHeight="1" x14ac:dyDescent="0.2">
      <c r="A2" s="7">
        <v>5872099</v>
      </c>
      <c r="B2" s="7" t="s">
        <v>16</v>
      </c>
      <c r="C2" s="8">
        <v>41137</v>
      </c>
      <c r="D2" s="10">
        <v>1</v>
      </c>
      <c r="E2" s="10" t="s">
        <v>27</v>
      </c>
      <c r="F2" s="10" t="s">
        <v>28</v>
      </c>
      <c r="G2" s="10" t="s">
        <v>29</v>
      </c>
      <c r="H2" s="11">
        <v>41144</v>
      </c>
      <c r="I2" s="15">
        <f t="shared" ref="I2:I97" si="0">DATEDIF(C2,H2,"D")</f>
        <v>7</v>
      </c>
      <c r="J2" s="187">
        <v>41227</v>
      </c>
      <c r="K2" s="187">
        <v>41236</v>
      </c>
      <c r="L2" s="15">
        <f t="shared" ref="L2:L33" si="1">_xlfn.DAYS(J2,H2)</f>
        <v>83</v>
      </c>
      <c r="M2" s="10">
        <f t="shared" ref="M2:M47" si="2">_xlfn.DAYS(K2,J2)</f>
        <v>9</v>
      </c>
      <c r="N2" s="10" t="s">
        <v>35</v>
      </c>
      <c r="O2" s="10">
        <v>25.4</v>
      </c>
      <c r="P2" s="10">
        <v>23.3</v>
      </c>
      <c r="Q2" s="10">
        <v>24.3</v>
      </c>
      <c r="R2" s="10">
        <v>23.9</v>
      </c>
      <c r="S2" s="217">
        <f t="shared" ref="S2:S33" si="3">AVERAGE(O2:R2)</f>
        <v>24.225000000000001</v>
      </c>
      <c r="T2" s="217"/>
      <c r="U2" s="10" t="s">
        <v>34</v>
      </c>
      <c r="V2" s="10" t="s">
        <v>898</v>
      </c>
      <c r="W2" s="10" t="s">
        <v>802</v>
      </c>
      <c r="X2" s="10" t="s">
        <v>951</v>
      </c>
      <c r="Y2" s="10" t="s">
        <v>29</v>
      </c>
      <c r="Z2" s="10"/>
      <c r="AA2" s="10"/>
      <c r="AB2" s="10"/>
      <c r="AC2" s="15" t="s">
        <v>827</v>
      </c>
    </row>
    <row r="3" spans="1:39" ht="15.75" customHeight="1" x14ac:dyDescent="0.2">
      <c r="A3" s="7">
        <v>5718674</v>
      </c>
      <c r="B3" s="7" t="s">
        <v>36</v>
      </c>
      <c r="C3" s="8">
        <v>41166</v>
      </c>
      <c r="D3" s="10">
        <v>1</v>
      </c>
      <c r="E3" s="10" t="s">
        <v>27</v>
      </c>
      <c r="F3" s="10" t="s">
        <v>28</v>
      </c>
      <c r="G3" s="10" t="s">
        <v>29</v>
      </c>
      <c r="H3" s="11">
        <v>41181</v>
      </c>
      <c r="I3" s="15">
        <f t="shared" si="0"/>
        <v>15</v>
      </c>
      <c r="J3" s="187">
        <v>41198</v>
      </c>
      <c r="K3" s="187">
        <v>41207</v>
      </c>
      <c r="L3" s="15">
        <f t="shared" si="1"/>
        <v>17</v>
      </c>
      <c r="M3" s="10">
        <f t="shared" si="2"/>
        <v>9</v>
      </c>
      <c r="N3" s="10" t="s">
        <v>35</v>
      </c>
      <c r="O3" s="10">
        <v>31.1</v>
      </c>
      <c r="P3" s="10">
        <v>33.700000000000003</v>
      </c>
      <c r="Q3" s="213">
        <v>32.299999999999997</v>
      </c>
      <c r="R3" s="10">
        <v>32.1</v>
      </c>
      <c r="S3" s="217">
        <f t="shared" si="3"/>
        <v>32.300000000000004</v>
      </c>
      <c r="T3" s="217"/>
      <c r="U3" s="10" t="s">
        <v>34</v>
      </c>
      <c r="V3" s="10" t="s">
        <v>899</v>
      </c>
      <c r="W3" s="10" t="s">
        <v>803</v>
      </c>
      <c r="X3" s="10" t="s">
        <v>953</v>
      </c>
      <c r="Y3" s="10" t="s">
        <v>764</v>
      </c>
      <c r="Z3" s="10"/>
      <c r="AA3" s="10" t="s">
        <v>48</v>
      </c>
      <c r="AB3" s="10"/>
      <c r="AC3" s="15" t="s">
        <v>869</v>
      </c>
    </row>
    <row r="4" spans="1:39" ht="15.75" customHeight="1" x14ac:dyDescent="0.2">
      <c r="A4" s="7" t="s">
        <v>39</v>
      </c>
      <c r="B4" s="7" t="s">
        <v>40</v>
      </c>
      <c r="C4" s="8">
        <v>41214</v>
      </c>
      <c r="D4" s="10">
        <v>1</v>
      </c>
      <c r="E4" s="10" t="s">
        <v>27</v>
      </c>
      <c r="F4" s="10" t="s">
        <v>50</v>
      </c>
      <c r="G4" s="10" t="s">
        <v>29</v>
      </c>
      <c r="H4" s="11">
        <v>41261</v>
      </c>
      <c r="I4" s="15">
        <f t="shared" si="0"/>
        <v>47</v>
      </c>
      <c r="J4" s="187">
        <v>41278</v>
      </c>
      <c r="K4" s="187">
        <v>41285</v>
      </c>
      <c r="L4" s="15">
        <f t="shared" si="1"/>
        <v>17</v>
      </c>
      <c r="M4" s="10">
        <f t="shared" si="2"/>
        <v>7</v>
      </c>
      <c r="N4" s="10" t="s">
        <v>35</v>
      </c>
      <c r="O4" s="10">
        <v>16.100000000000001</v>
      </c>
      <c r="P4" s="10">
        <v>15.5</v>
      </c>
      <c r="Q4" s="212">
        <v>14.7</v>
      </c>
      <c r="R4" s="10">
        <v>15.3</v>
      </c>
      <c r="S4" s="217">
        <f t="shared" si="3"/>
        <v>15.399999999999999</v>
      </c>
      <c r="T4" s="217"/>
      <c r="U4" s="10" t="s">
        <v>572</v>
      </c>
      <c r="V4" s="10" t="s">
        <v>900</v>
      </c>
      <c r="W4" s="10" t="s">
        <v>803</v>
      </c>
      <c r="X4" s="10" t="s">
        <v>952</v>
      </c>
      <c r="Y4" s="10" t="s">
        <v>29</v>
      </c>
      <c r="Z4" s="10"/>
      <c r="AA4" s="10"/>
      <c r="AB4" s="10"/>
      <c r="AC4" s="15" t="s">
        <v>870</v>
      </c>
    </row>
    <row r="5" spans="1:39" ht="15.75" customHeight="1" x14ac:dyDescent="0.2">
      <c r="A5" s="7">
        <v>5010425</v>
      </c>
      <c r="B5" s="7" t="s">
        <v>43</v>
      </c>
      <c r="C5" s="8">
        <v>41242</v>
      </c>
      <c r="D5" s="10">
        <v>1</v>
      </c>
      <c r="E5" s="10" t="s">
        <v>54</v>
      </c>
      <c r="F5" s="10" t="s">
        <v>50</v>
      </c>
      <c r="G5" s="10" t="s">
        <v>29</v>
      </c>
      <c r="H5" s="11">
        <v>41291</v>
      </c>
      <c r="I5" s="15">
        <f t="shared" si="0"/>
        <v>49</v>
      </c>
      <c r="J5" s="187">
        <v>41431</v>
      </c>
      <c r="K5" s="187">
        <v>41459</v>
      </c>
      <c r="L5" s="15">
        <f t="shared" si="1"/>
        <v>140</v>
      </c>
      <c r="M5" s="10">
        <f t="shared" si="2"/>
        <v>28</v>
      </c>
      <c r="N5" s="10" t="s">
        <v>35</v>
      </c>
      <c r="O5" s="10">
        <v>15.4</v>
      </c>
      <c r="P5" s="10">
        <v>16.600000000000001</v>
      </c>
      <c r="Q5" s="212">
        <v>16.2</v>
      </c>
      <c r="R5" s="10">
        <v>16.8</v>
      </c>
      <c r="S5" s="217">
        <f t="shared" si="3"/>
        <v>16.25</v>
      </c>
      <c r="T5" s="259">
        <v>15.8</v>
      </c>
      <c r="U5" s="10" t="s">
        <v>572</v>
      </c>
      <c r="V5" s="10" t="s">
        <v>901</v>
      </c>
      <c r="W5" s="10" t="s">
        <v>803</v>
      </c>
      <c r="X5" s="10" t="s">
        <v>946</v>
      </c>
      <c r="Y5" s="10" t="s">
        <v>29</v>
      </c>
      <c r="Z5" s="10"/>
      <c r="AA5" s="10"/>
      <c r="AB5" s="10"/>
      <c r="AC5" s="15" t="s">
        <v>828</v>
      </c>
    </row>
    <row r="6" spans="1:39" ht="15.75" customHeight="1" x14ac:dyDescent="0.2">
      <c r="A6" s="7">
        <v>3543142</v>
      </c>
      <c r="B6" s="7" t="s">
        <v>46</v>
      </c>
      <c r="C6" s="8">
        <v>41265</v>
      </c>
      <c r="D6" s="10">
        <v>1</v>
      </c>
      <c r="E6" s="10" t="s">
        <v>54</v>
      </c>
      <c r="F6" s="10" t="s">
        <v>50</v>
      </c>
      <c r="G6" s="10" t="s">
        <v>868</v>
      </c>
      <c r="H6" s="11">
        <v>41290</v>
      </c>
      <c r="I6" s="15">
        <f t="shared" si="0"/>
        <v>25</v>
      </c>
      <c r="J6" s="187">
        <v>41422</v>
      </c>
      <c r="K6" s="187">
        <v>41473</v>
      </c>
      <c r="L6" s="15">
        <f t="shared" si="1"/>
        <v>132</v>
      </c>
      <c r="M6" s="10">
        <f t="shared" si="2"/>
        <v>51</v>
      </c>
      <c r="N6" s="10" t="s">
        <v>35</v>
      </c>
      <c r="O6" s="10">
        <v>42</v>
      </c>
      <c r="P6" s="10">
        <v>41.5</v>
      </c>
      <c r="Q6" s="212">
        <v>42.5</v>
      </c>
      <c r="R6" s="10">
        <v>43.1</v>
      </c>
      <c r="S6" s="217">
        <f t="shared" si="3"/>
        <v>42.274999999999999</v>
      </c>
      <c r="T6" s="217"/>
      <c r="U6" s="10" t="s">
        <v>34</v>
      </c>
      <c r="V6" s="10" t="s">
        <v>902</v>
      </c>
      <c r="W6" s="10" t="s">
        <v>803</v>
      </c>
      <c r="X6" s="10" t="s">
        <v>952</v>
      </c>
      <c r="Y6" s="10" t="s">
        <v>765</v>
      </c>
      <c r="Z6" s="10"/>
      <c r="AA6" s="10"/>
      <c r="AB6" s="10"/>
      <c r="AC6" s="15" t="s">
        <v>869</v>
      </c>
    </row>
    <row r="7" spans="1:39" ht="15.75" customHeight="1" x14ac:dyDescent="0.2">
      <c r="A7" s="7" t="s">
        <v>39</v>
      </c>
      <c r="B7" s="7" t="s">
        <v>40</v>
      </c>
      <c r="C7" s="8">
        <v>41328</v>
      </c>
      <c r="D7" s="10">
        <v>1</v>
      </c>
      <c r="E7" s="10" t="s">
        <v>54</v>
      </c>
      <c r="F7" s="10" t="s">
        <v>50</v>
      </c>
      <c r="G7" s="10" t="s">
        <v>29</v>
      </c>
      <c r="H7" s="11">
        <v>41402</v>
      </c>
      <c r="I7" s="15">
        <f t="shared" si="0"/>
        <v>74</v>
      </c>
      <c r="J7" s="187">
        <v>41444</v>
      </c>
      <c r="K7" s="187">
        <v>41460</v>
      </c>
      <c r="L7" s="15">
        <f t="shared" si="1"/>
        <v>42</v>
      </c>
      <c r="M7" s="10">
        <f t="shared" si="2"/>
        <v>16</v>
      </c>
      <c r="N7" s="10" t="s">
        <v>35</v>
      </c>
      <c r="O7" s="10">
        <v>44.5</v>
      </c>
      <c r="P7" s="10">
        <v>41.3</v>
      </c>
      <c r="Q7" s="10">
        <v>42.8</v>
      </c>
      <c r="R7" s="10">
        <v>43.3</v>
      </c>
      <c r="S7" s="217">
        <f t="shared" si="3"/>
        <v>42.974999999999994</v>
      </c>
      <c r="T7" s="217"/>
      <c r="U7" s="10" t="s">
        <v>34</v>
      </c>
      <c r="V7" s="10" t="s">
        <v>900</v>
      </c>
      <c r="W7" s="10" t="s">
        <v>802</v>
      </c>
      <c r="X7" s="10" t="s">
        <v>952</v>
      </c>
      <c r="Y7" s="10" t="s">
        <v>766</v>
      </c>
      <c r="Z7" s="10"/>
      <c r="AA7" s="10" t="s">
        <v>60</v>
      </c>
      <c r="AB7" s="10"/>
      <c r="AC7" s="15" t="s">
        <v>871</v>
      </c>
    </row>
    <row r="8" spans="1:39" ht="15.75" customHeight="1" x14ac:dyDescent="0.2">
      <c r="A8" s="7">
        <v>5429913</v>
      </c>
      <c r="B8" s="7" t="s">
        <v>52</v>
      </c>
      <c r="C8" s="8">
        <v>41358</v>
      </c>
      <c r="D8" s="10">
        <v>1</v>
      </c>
      <c r="E8" s="10" t="s">
        <v>27</v>
      </c>
      <c r="F8" s="10" t="s">
        <v>28</v>
      </c>
      <c r="G8" s="10" t="s">
        <v>29</v>
      </c>
      <c r="H8" s="11">
        <v>41402</v>
      </c>
      <c r="I8" s="15">
        <f t="shared" si="0"/>
        <v>44</v>
      </c>
      <c r="J8" s="187">
        <v>41409</v>
      </c>
      <c r="K8" s="187">
        <v>41415</v>
      </c>
      <c r="L8" s="15">
        <f t="shared" si="1"/>
        <v>7</v>
      </c>
      <c r="M8" s="10">
        <f t="shared" si="2"/>
        <v>6</v>
      </c>
      <c r="N8" s="10" t="s">
        <v>762</v>
      </c>
      <c r="O8" s="10">
        <v>28.5</v>
      </c>
      <c r="P8" s="10">
        <v>28.3</v>
      </c>
      <c r="Q8" s="10">
        <v>29.1</v>
      </c>
      <c r="R8" s="10">
        <v>28.5</v>
      </c>
      <c r="S8" s="217">
        <f t="shared" si="3"/>
        <v>28.6</v>
      </c>
      <c r="T8" s="217"/>
      <c r="U8" s="10" t="s">
        <v>722</v>
      </c>
      <c r="V8" s="10" t="s">
        <v>901</v>
      </c>
      <c r="W8" s="10" t="s">
        <v>802</v>
      </c>
      <c r="X8" s="10" t="s">
        <v>947</v>
      </c>
      <c r="Y8" s="10" t="s">
        <v>763</v>
      </c>
      <c r="Z8" s="10"/>
      <c r="AA8" s="10"/>
      <c r="AB8" s="10"/>
      <c r="AC8" s="15" t="s">
        <v>848</v>
      </c>
    </row>
    <row r="9" spans="1:39" ht="15.75" customHeight="1" x14ac:dyDescent="0.3">
      <c r="A9" s="7" t="s">
        <v>55</v>
      </c>
      <c r="B9" s="7" t="s">
        <v>56</v>
      </c>
      <c r="C9" s="8">
        <v>41344</v>
      </c>
      <c r="D9" s="10">
        <v>1</v>
      </c>
      <c r="E9" s="10" t="s">
        <v>27</v>
      </c>
      <c r="F9" s="10" t="s">
        <v>62</v>
      </c>
      <c r="G9" s="10" t="s">
        <v>29</v>
      </c>
      <c r="H9" s="11">
        <v>41373</v>
      </c>
      <c r="I9" s="15">
        <f t="shared" si="0"/>
        <v>29</v>
      </c>
      <c r="J9" s="203">
        <v>41439</v>
      </c>
      <c r="K9" s="187">
        <v>41481</v>
      </c>
      <c r="L9" s="15">
        <f t="shared" si="1"/>
        <v>66</v>
      </c>
      <c r="M9" s="10">
        <f t="shared" si="2"/>
        <v>42</v>
      </c>
      <c r="N9" s="10" t="s">
        <v>35</v>
      </c>
      <c r="O9" s="213">
        <v>27</v>
      </c>
      <c r="P9" s="10">
        <v>28.4</v>
      </c>
      <c r="Q9" s="10">
        <v>28.5</v>
      </c>
      <c r="R9" s="10">
        <v>28.1</v>
      </c>
      <c r="S9" s="217">
        <f t="shared" si="3"/>
        <v>28</v>
      </c>
      <c r="T9" s="217"/>
      <c r="U9" s="209" t="s">
        <v>34</v>
      </c>
      <c r="V9" s="10" t="s">
        <v>903</v>
      </c>
      <c r="W9" s="10" t="s">
        <v>802</v>
      </c>
      <c r="X9" s="10" t="s">
        <v>952</v>
      </c>
      <c r="Y9" s="10" t="s">
        <v>29</v>
      </c>
      <c r="Z9" s="10"/>
      <c r="AA9" s="10"/>
      <c r="AB9" s="10"/>
      <c r="AC9" s="15" t="s">
        <v>869</v>
      </c>
    </row>
    <row r="10" spans="1:39" ht="15.75" customHeight="1" x14ac:dyDescent="0.2">
      <c r="A10" s="7">
        <v>6010642</v>
      </c>
      <c r="B10" s="7" t="s">
        <v>58</v>
      </c>
      <c r="C10" s="8">
        <v>41578</v>
      </c>
      <c r="D10" s="10">
        <v>1</v>
      </c>
      <c r="E10" s="10" t="s">
        <v>54</v>
      </c>
      <c r="F10" s="10" t="s">
        <v>50</v>
      </c>
      <c r="G10" s="10" t="s">
        <v>29</v>
      </c>
      <c r="H10" s="11">
        <v>41612</v>
      </c>
      <c r="I10" s="15">
        <f t="shared" si="0"/>
        <v>34</v>
      </c>
      <c r="J10" s="187">
        <v>41661</v>
      </c>
      <c r="K10" s="187">
        <v>41668</v>
      </c>
      <c r="L10" s="15">
        <f t="shared" si="1"/>
        <v>49</v>
      </c>
      <c r="M10" s="10">
        <f t="shared" si="2"/>
        <v>7</v>
      </c>
      <c r="N10" s="10" t="s">
        <v>35</v>
      </c>
      <c r="O10" s="10">
        <v>31.4</v>
      </c>
      <c r="P10" s="10">
        <v>27</v>
      </c>
      <c r="Q10" s="10">
        <v>29.5</v>
      </c>
      <c r="R10" s="10">
        <v>28.3</v>
      </c>
      <c r="S10" s="217">
        <f t="shared" si="3"/>
        <v>29.05</v>
      </c>
      <c r="T10" s="217"/>
      <c r="U10" s="10" t="s">
        <v>34</v>
      </c>
      <c r="V10" s="10" t="s">
        <v>904</v>
      </c>
      <c r="W10" s="10" t="s">
        <v>803</v>
      </c>
      <c r="X10" s="10" t="s">
        <v>948</v>
      </c>
      <c r="Y10" s="10" t="s">
        <v>804</v>
      </c>
      <c r="Z10" s="10"/>
      <c r="AA10" s="10"/>
      <c r="AB10" s="10"/>
      <c r="AC10" s="15" t="s">
        <v>849</v>
      </c>
    </row>
    <row r="11" spans="1:39" ht="15.75" customHeight="1" x14ac:dyDescent="0.2">
      <c r="A11" s="7">
        <v>3692111</v>
      </c>
      <c r="B11" s="7" t="s">
        <v>63</v>
      </c>
      <c r="C11" s="8">
        <v>41606</v>
      </c>
      <c r="D11" s="10">
        <v>1</v>
      </c>
      <c r="E11" s="10" t="s">
        <v>27</v>
      </c>
      <c r="F11" s="10" t="s">
        <v>28</v>
      </c>
      <c r="G11" s="10" t="s">
        <v>29</v>
      </c>
      <c r="H11" s="11">
        <v>41661</v>
      </c>
      <c r="I11" s="15">
        <f t="shared" si="0"/>
        <v>55</v>
      </c>
      <c r="J11" s="187">
        <v>41661</v>
      </c>
      <c r="K11" s="187">
        <v>41697</v>
      </c>
      <c r="L11" s="15">
        <f t="shared" si="1"/>
        <v>0</v>
      </c>
      <c r="M11" s="10">
        <f t="shared" si="2"/>
        <v>36</v>
      </c>
      <c r="N11" s="10" t="s">
        <v>65</v>
      </c>
      <c r="O11" s="10">
        <v>19.2</v>
      </c>
      <c r="P11" s="10">
        <v>14.5</v>
      </c>
      <c r="Q11" s="10">
        <v>17.600000000000001</v>
      </c>
      <c r="R11" s="10">
        <v>15.4</v>
      </c>
      <c r="S11" s="217">
        <f t="shared" si="3"/>
        <v>16.675000000000001</v>
      </c>
      <c r="T11" s="217"/>
      <c r="U11" s="10" t="s">
        <v>572</v>
      </c>
      <c r="V11" s="10" t="s">
        <v>901</v>
      </c>
      <c r="W11" s="10" t="s">
        <v>805</v>
      </c>
      <c r="X11" s="10" t="s">
        <v>947</v>
      </c>
      <c r="Y11" s="10" t="s">
        <v>29</v>
      </c>
      <c r="Z11" s="10"/>
      <c r="AA11" s="10"/>
      <c r="AB11" s="10"/>
      <c r="AC11" s="15" t="s">
        <v>848</v>
      </c>
    </row>
    <row r="12" spans="1:39" ht="15.75" customHeight="1" x14ac:dyDescent="0.2">
      <c r="A12" s="205" t="s">
        <v>68</v>
      </c>
      <c r="B12" s="7" t="s">
        <v>69</v>
      </c>
      <c r="C12" s="8">
        <v>41375</v>
      </c>
      <c r="D12" s="10">
        <v>1</v>
      </c>
      <c r="E12" s="10" t="s">
        <v>27</v>
      </c>
      <c r="F12" s="10" t="s">
        <v>70</v>
      </c>
      <c r="G12" s="10" t="s">
        <v>71</v>
      </c>
      <c r="H12" s="11">
        <v>41409</v>
      </c>
      <c r="I12" s="15">
        <f t="shared" si="0"/>
        <v>34</v>
      </c>
      <c r="J12" s="187">
        <v>41459</v>
      </c>
      <c r="K12" s="187">
        <v>41473</v>
      </c>
      <c r="L12" s="15">
        <f t="shared" si="1"/>
        <v>50</v>
      </c>
      <c r="M12" s="10">
        <f t="shared" si="2"/>
        <v>14</v>
      </c>
      <c r="N12" s="10" t="s">
        <v>35</v>
      </c>
      <c r="O12" s="178">
        <v>49.3</v>
      </c>
      <c r="P12" s="10">
        <v>50.1</v>
      </c>
      <c r="Q12" s="212">
        <v>48.4</v>
      </c>
      <c r="R12" s="10">
        <v>49.6</v>
      </c>
      <c r="S12" s="217">
        <f t="shared" si="3"/>
        <v>49.35</v>
      </c>
      <c r="T12" s="217"/>
      <c r="U12" s="10" t="s">
        <v>722</v>
      </c>
      <c r="V12" s="10" t="s">
        <v>901</v>
      </c>
      <c r="W12" s="10" t="s">
        <v>803</v>
      </c>
      <c r="X12" s="10" t="s">
        <v>952</v>
      </c>
      <c r="Y12" s="10" t="s">
        <v>767</v>
      </c>
      <c r="Z12" s="10" t="s">
        <v>74</v>
      </c>
      <c r="AA12" s="10"/>
      <c r="AB12" s="10"/>
      <c r="AC12" s="15" t="s">
        <v>872</v>
      </c>
    </row>
    <row r="13" spans="1:39" ht="15.75" customHeight="1" x14ac:dyDescent="0.2">
      <c r="A13" s="205">
        <v>5915616</v>
      </c>
      <c r="B13" s="7" t="s">
        <v>75</v>
      </c>
      <c r="C13" s="8">
        <v>41384</v>
      </c>
      <c r="D13" s="10">
        <v>1</v>
      </c>
      <c r="E13" s="10" t="s">
        <v>76</v>
      </c>
      <c r="F13" s="10" t="s">
        <v>28</v>
      </c>
      <c r="G13" s="10" t="s">
        <v>29</v>
      </c>
      <c r="H13" s="11">
        <v>41494</v>
      </c>
      <c r="I13" s="15">
        <f t="shared" si="0"/>
        <v>110</v>
      </c>
      <c r="J13" s="187">
        <v>41494</v>
      </c>
      <c r="K13" s="187">
        <v>41501</v>
      </c>
      <c r="L13" s="15">
        <f t="shared" si="1"/>
        <v>0</v>
      </c>
      <c r="M13" s="10">
        <f t="shared" si="2"/>
        <v>7</v>
      </c>
      <c r="N13" s="10" t="s">
        <v>35</v>
      </c>
      <c r="O13" s="10">
        <v>28.7</v>
      </c>
      <c r="P13" s="10">
        <v>24.3</v>
      </c>
      <c r="Q13" s="10">
        <v>27.7</v>
      </c>
      <c r="R13" s="10">
        <v>25.7</v>
      </c>
      <c r="S13" s="217">
        <f t="shared" si="3"/>
        <v>26.6</v>
      </c>
      <c r="T13" s="217"/>
      <c r="U13" s="209" t="s">
        <v>34</v>
      </c>
      <c r="V13" s="10" t="s">
        <v>905</v>
      </c>
      <c r="W13" s="10" t="s">
        <v>802</v>
      </c>
      <c r="X13" s="10" t="s">
        <v>951</v>
      </c>
      <c r="Y13" s="10" t="s">
        <v>29</v>
      </c>
      <c r="Z13" s="10"/>
      <c r="AA13" s="10" t="s">
        <v>79</v>
      </c>
      <c r="AB13" s="10"/>
      <c r="AC13" s="15" t="s">
        <v>873</v>
      </c>
    </row>
    <row r="14" spans="1:39" ht="15.75" customHeight="1" x14ac:dyDescent="0.2">
      <c r="A14" s="7">
        <v>5960735</v>
      </c>
      <c r="B14" s="7" t="s">
        <v>78</v>
      </c>
      <c r="C14" s="8">
        <v>41412</v>
      </c>
      <c r="D14" s="10">
        <v>1</v>
      </c>
      <c r="E14" s="10" t="s">
        <v>27</v>
      </c>
      <c r="F14" s="10" t="s">
        <v>28</v>
      </c>
      <c r="G14" s="10" t="s">
        <v>29</v>
      </c>
      <c r="H14" s="11">
        <v>41456</v>
      </c>
      <c r="I14" s="15">
        <f t="shared" si="0"/>
        <v>44</v>
      </c>
      <c r="J14" s="187">
        <v>41470</v>
      </c>
      <c r="K14" s="187">
        <v>41495</v>
      </c>
      <c r="L14" s="15">
        <f t="shared" si="1"/>
        <v>14</v>
      </c>
      <c r="M14" s="10">
        <f t="shared" si="2"/>
        <v>25</v>
      </c>
      <c r="N14" s="10" t="s">
        <v>35</v>
      </c>
      <c r="O14" s="10">
        <v>38.299999999999997</v>
      </c>
      <c r="P14" s="10">
        <v>39.6</v>
      </c>
      <c r="Q14" s="10">
        <v>40.200000000000003</v>
      </c>
      <c r="R14" s="10">
        <v>39.4</v>
      </c>
      <c r="S14" s="217">
        <f t="shared" si="3"/>
        <v>39.375</v>
      </c>
      <c r="T14" s="217"/>
      <c r="U14" s="10" t="s">
        <v>722</v>
      </c>
      <c r="V14" s="10" t="s">
        <v>905</v>
      </c>
      <c r="W14" s="10" t="s">
        <v>806</v>
      </c>
      <c r="X14" s="10" t="s">
        <v>952</v>
      </c>
      <c r="Y14" s="10" t="s">
        <v>768</v>
      </c>
      <c r="Z14" s="10"/>
      <c r="AA14" s="10"/>
      <c r="AB14" s="10"/>
      <c r="AC14" s="15" t="s">
        <v>874</v>
      </c>
    </row>
    <row r="15" spans="1:39" ht="15.75" customHeight="1" x14ac:dyDescent="0.3">
      <c r="A15" s="205">
        <v>5859047</v>
      </c>
      <c r="B15" s="7" t="s">
        <v>81</v>
      </c>
      <c r="C15" s="8">
        <v>41426</v>
      </c>
      <c r="D15" s="10">
        <v>1</v>
      </c>
      <c r="E15" s="10" t="s">
        <v>27</v>
      </c>
      <c r="F15" s="10" t="s">
        <v>83</v>
      </c>
      <c r="G15" s="10" t="s">
        <v>29</v>
      </c>
      <c r="H15" s="11">
        <v>41457</v>
      </c>
      <c r="I15" s="15">
        <f t="shared" si="0"/>
        <v>31</v>
      </c>
      <c r="J15" s="203">
        <v>41492</v>
      </c>
      <c r="K15" s="187">
        <v>41499</v>
      </c>
      <c r="L15" s="15">
        <f t="shared" si="1"/>
        <v>35</v>
      </c>
      <c r="M15" s="10">
        <f t="shared" si="2"/>
        <v>7</v>
      </c>
      <c r="N15" s="10" t="s">
        <v>35</v>
      </c>
      <c r="O15" s="10">
        <v>17.2</v>
      </c>
      <c r="P15" s="10">
        <v>20.3</v>
      </c>
      <c r="Q15" s="10">
        <v>18.100000000000001</v>
      </c>
      <c r="R15" s="10">
        <v>19</v>
      </c>
      <c r="S15" s="256">
        <f t="shared" si="3"/>
        <v>18.649999999999999</v>
      </c>
      <c r="T15" s="259">
        <v>10.7</v>
      </c>
      <c r="U15" s="10" t="s">
        <v>572</v>
      </c>
      <c r="V15" s="10"/>
      <c r="W15" s="10" t="s">
        <v>802</v>
      </c>
      <c r="X15" s="10" t="s">
        <v>953</v>
      </c>
      <c r="Y15" s="10" t="s">
        <v>29</v>
      </c>
      <c r="Z15" s="10"/>
      <c r="AA15" s="10"/>
      <c r="AB15" s="10"/>
      <c r="AC15" s="15" t="s">
        <v>874</v>
      </c>
    </row>
    <row r="16" spans="1:39" ht="15.75" customHeight="1" x14ac:dyDescent="0.2">
      <c r="A16" s="205" t="s">
        <v>82</v>
      </c>
      <c r="B16" s="7" t="s">
        <v>84</v>
      </c>
      <c r="C16" s="8">
        <v>41457</v>
      </c>
      <c r="D16" s="10">
        <v>1</v>
      </c>
      <c r="E16" s="10" t="s">
        <v>54</v>
      </c>
      <c r="F16" s="10" t="s">
        <v>50</v>
      </c>
      <c r="G16" s="10" t="s">
        <v>29</v>
      </c>
      <c r="H16" s="11">
        <v>41488</v>
      </c>
      <c r="I16" s="15">
        <f t="shared" si="0"/>
        <v>31</v>
      </c>
      <c r="J16" s="187">
        <v>41561</v>
      </c>
      <c r="K16" s="187">
        <v>41561</v>
      </c>
      <c r="L16" s="15">
        <f t="shared" si="1"/>
        <v>73</v>
      </c>
      <c r="M16" s="10">
        <f t="shared" si="2"/>
        <v>0</v>
      </c>
      <c r="N16" s="10" t="s">
        <v>35</v>
      </c>
      <c r="O16" s="10">
        <v>24.6</v>
      </c>
      <c r="P16" s="10">
        <v>27.6</v>
      </c>
      <c r="Q16" s="10">
        <v>25.4</v>
      </c>
      <c r="R16" s="10">
        <v>26.2</v>
      </c>
      <c r="S16" s="217">
        <f t="shared" si="3"/>
        <v>25.95</v>
      </c>
      <c r="T16" s="217"/>
      <c r="U16" s="10" t="s">
        <v>34</v>
      </c>
      <c r="V16" s="10" t="s">
        <v>901</v>
      </c>
      <c r="W16" s="10" t="s">
        <v>803</v>
      </c>
      <c r="X16" s="10" t="s">
        <v>951</v>
      </c>
      <c r="Y16" s="10" t="s">
        <v>29</v>
      </c>
      <c r="Z16" s="10"/>
      <c r="AA16" s="10"/>
      <c r="AB16" s="10"/>
      <c r="AC16" s="15" t="s">
        <v>838</v>
      </c>
    </row>
    <row r="17" spans="1:29" ht="15.75" customHeight="1" x14ac:dyDescent="0.2">
      <c r="A17" s="205" t="s">
        <v>85</v>
      </c>
      <c r="B17" s="7" t="s">
        <v>86</v>
      </c>
      <c r="C17" s="8">
        <v>41522</v>
      </c>
      <c r="D17" s="10">
        <v>1</v>
      </c>
      <c r="E17" s="10" t="s">
        <v>27</v>
      </c>
      <c r="F17" s="10" t="s">
        <v>50</v>
      </c>
      <c r="G17" s="10" t="s">
        <v>29</v>
      </c>
      <c r="H17" s="11">
        <v>41578</v>
      </c>
      <c r="I17" s="15">
        <f t="shared" si="0"/>
        <v>56</v>
      </c>
      <c r="J17" s="187">
        <v>41592</v>
      </c>
      <c r="K17" s="187">
        <v>41592</v>
      </c>
      <c r="L17" s="15">
        <f t="shared" si="1"/>
        <v>14</v>
      </c>
      <c r="M17" s="10">
        <f t="shared" si="2"/>
        <v>0</v>
      </c>
      <c r="N17" s="10" t="s">
        <v>35</v>
      </c>
      <c r="O17" s="10">
        <v>26.9</v>
      </c>
      <c r="P17" s="10">
        <v>24.7</v>
      </c>
      <c r="Q17" s="212">
        <v>23.5</v>
      </c>
      <c r="R17" s="10">
        <v>23.2</v>
      </c>
      <c r="S17" s="217">
        <f t="shared" si="3"/>
        <v>24.574999999999999</v>
      </c>
      <c r="T17" s="217"/>
      <c r="U17" s="10" t="s">
        <v>34</v>
      </c>
      <c r="V17" s="10" t="s">
        <v>901</v>
      </c>
      <c r="W17" s="10" t="s">
        <v>807</v>
      </c>
      <c r="X17" s="10" t="s">
        <v>946</v>
      </c>
      <c r="Y17" s="10" t="s">
        <v>29</v>
      </c>
      <c r="Z17" s="10"/>
      <c r="AA17" s="10" t="s">
        <v>94</v>
      </c>
      <c r="AB17" s="10"/>
      <c r="AC17" s="15" t="s">
        <v>849</v>
      </c>
    </row>
    <row r="18" spans="1:29" ht="15.75" customHeight="1" x14ac:dyDescent="0.2">
      <c r="A18" s="205">
        <v>2011971</v>
      </c>
      <c r="B18" s="7" t="s">
        <v>87</v>
      </c>
      <c r="C18" s="8">
        <v>41529</v>
      </c>
      <c r="D18" s="10">
        <v>1</v>
      </c>
      <c r="E18" s="10" t="s">
        <v>61</v>
      </c>
      <c r="F18" s="10" t="s">
        <v>28</v>
      </c>
      <c r="G18" s="10" t="s">
        <v>29</v>
      </c>
      <c r="H18" s="11">
        <v>41548</v>
      </c>
      <c r="I18" s="15">
        <f t="shared" si="0"/>
        <v>19</v>
      </c>
      <c r="J18" s="187">
        <v>41566</v>
      </c>
      <c r="K18" s="187">
        <v>41613</v>
      </c>
      <c r="L18" s="15">
        <f t="shared" si="1"/>
        <v>18</v>
      </c>
      <c r="M18" s="10">
        <f t="shared" si="2"/>
        <v>47</v>
      </c>
      <c r="N18" s="10" t="s">
        <v>35</v>
      </c>
      <c r="O18" s="10">
        <v>0</v>
      </c>
      <c r="P18" s="10">
        <v>0</v>
      </c>
      <c r="Q18" s="10">
        <v>0</v>
      </c>
      <c r="R18" s="10">
        <v>0</v>
      </c>
      <c r="S18" s="217">
        <f t="shared" si="3"/>
        <v>0</v>
      </c>
      <c r="T18" s="217"/>
      <c r="U18" s="10" t="s">
        <v>572</v>
      </c>
      <c r="V18" s="10"/>
      <c r="W18" s="10" t="s">
        <v>803</v>
      </c>
      <c r="X18" s="10" t="s">
        <v>952</v>
      </c>
      <c r="Y18" s="10" t="s">
        <v>29</v>
      </c>
      <c r="Z18" s="10"/>
      <c r="AA18" s="10"/>
      <c r="AB18" s="10"/>
      <c r="AC18" s="15" t="s">
        <v>870</v>
      </c>
    </row>
    <row r="19" spans="1:29" ht="15.75" customHeight="1" x14ac:dyDescent="0.2">
      <c r="A19" s="205">
        <v>2566296</v>
      </c>
      <c r="B19" s="7" t="s">
        <v>89</v>
      </c>
      <c r="C19" s="8">
        <v>41635</v>
      </c>
      <c r="D19" s="10">
        <v>1</v>
      </c>
      <c r="E19" s="10" t="s">
        <v>61</v>
      </c>
      <c r="F19" s="10" t="s">
        <v>28</v>
      </c>
      <c r="G19" s="10" t="s">
        <v>29</v>
      </c>
      <c r="H19" s="11">
        <v>41690</v>
      </c>
      <c r="I19" s="15">
        <f t="shared" si="0"/>
        <v>55</v>
      </c>
      <c r="J19" s="187">
        <v>41697</v>
      </c>
      <c r="K19" s="187">
        <v>41704</v>
      </c>
      <c r="L19" s="15">
        <f t="shared" si="1"/>
        <v>7</v>
      </c>
      <c r="M19" s="10">
        <f t="shared" si="2"/>
        <v>7</v>
      </c>
      <c r="N19" s="10" t="s">
        <v>35</v>
      </c>
      <c r="O19" s="10">
        <v>29.4</v>
      </c>
      <c r="P19" s="10">
        <v>30.3</v>
      </c>
      <c r="Q19" s="10">
        <v>30.5</v>
      </c>
      <c r="R19" s="10">
        <v>29.8</v>
      </c>
      <c r="S19" s="217">
        <f t="shared" si="3"/>
        <v>30</v>
      </c>
      <c r="T19" s="217"/>
      <c r="U19" s="209" t="s">
        <v>34</v>
      </c>
      <c r="V19" s="10" t="s">
        <v>904</v>
      </c>
      <c r="W19" s="10" t="s">
        <v>808</v>
      </c>
      <c r="X19" s="10" t="s">
        <v>951</v>
      </c>
      <c r="Y19" s="10" t="s">
        <v>99</v>
      </c>
      <c r="Z19" s="10"/>
      <c r="AA19" s="10"/>
      <c r="AB19" s="10"/>
      <c r="AC19" s="15" t="s">
        <v>875</v>
      </c>
    </row>
    <row r="20" spans="1:29" ht="15.75" customHeight="1" x14ac:dyDescent="0.25">
      <c r="A20" s="7">
        <v>5169917</v>
      </c>
      <c r="B20" s="7" t="s">
        <v>92</v>
      </c>
      <c r="C20" s="8">
        <v>41732</v>
      </c>
      <c r="D20" s="10">
        <v>1</v>
      </c>
      <c r="E20" s="10" t="s">
        <v>27</v>
      </c>
      <c r="F20" s="10" t="s">
        <v>101</v>
      </c>
      <c r="G20" s="10" t="s">
        <v>29</v>
      </c>
      <c r="H20" s="11">
        <v>41857</v>
      </c>
      <c r="I20" s="15">
        <f t="shared" si="0"/>
        <v>125</v>
      </c>
      <c r="J20" s="187">
        <v>41900</v>
      </c>
      <c r="K20" s="187">
        <v>41929</v>
      </c>
      <c r="L20" s="15">
        <f t="shared" si="1"/>
        <v>43</v>
      </c>
      <c r="M20" s="10">
        <f t="shared" si="2"/>
        <v>29</v>
      </c>
      <c r="N20" s="10" t="s">
        <v>35</v>
      </c>
      <c r="O20" s="10">
        <v>33.1</v>
      </c>
      <c r="P20" s="10">
        <v>32</v>
      </c>
      <c r="Q20" s="212">
        <v>26.2</v>
      </c>
      <c r="R20" s="10">
        <v>25.3</v>
      </c>
      <c r="S20" s="217">
        <f t="shared" si="3"/>
        <v>29.15</v>
      </c>
      <c r="T20" s="217"/>
      <c r="U20" s="10" t="s">
        <v>34</v>
      </c>
      <c r="V20" s="10" t="s">
        <v>904</v>
      </c>
      <c r="W20" s="10" t="s">
        <v>803</v>
      </c>
      <c r="X20" s="263" t="s">
        <v>949</v>
      </c>
      <c r="Y20" s="10" t="s">
        <v>29</v>
      </c>
      <c r="Z20" s="10"/>
      <c r="AA20" s="10"/>
      <c r="AB20" s="10"/>
      <c r="AC20" s="15" t="s">
        <v>855</v>
      </c>
    </row>
    <row r="21" spans="1:29" ht="15.75" customHeight="1" x14ac:dyDescent="0.2">
      <c r="A21" s="7">
        <v>5602309</v>
      </c>
      <c r="B21" s="7" t="s">
        <v>95</v>
      </c>
      <c r="C21" s="8">
        <v>41786</v>
      </c>
      <c r="D21" s="10">
        <v>1</v>
      </c>
      <c r="E21" s="10" t="s">
        <v>45</v>
      </c>
      <c r="F21" s="10" t="s">
        <v>50</v>
      </c>
      <c r="G21" s="10" t="s">
        <v>29</v>
      </c>
      <c r="H21" s="11">
        <v>41841</v>
      </c>
      <c r="I21" s="15">
        <f t="shared" si="0"/>
        <v>55</v>
      </c>
      <c r="J21" s="187">
        <v>41936</v>
      </c>
      <c r="K21" s="187">
        <v>41969</v>
      </c>
      <c r="L21" s="15">
        <f t="shared" si="1"/>
        <v>95</v>
      </c>
      <c r="M21" s="10">
        <f t="shared" si="2"/>
        <v>33</v>
      </c>
      <c r="N21" s="10" t="s">
        <v>35</v>
      </c>
      <c r="O21" s="10">
        <v>26.9</v>
      </c>
      <c r="P21" s="10">
        <v>22.6</v>
      </c>
      <c r="Q21" s="212">
        <v>28.1</v>
      </c>
      <c r="R21" s="10">
        <v>27.6</v>
      </c>
      <c r="S21" s="217">
        <f t="shared" si="3"/>
        <v>26.299999999999997</v>
      </c>
      <c r="T21" s="217"/>
      <c r="U21" s="10" t="s">
        <v>34</v>
      </c>
      <c r="V21" s="10" t="s">
        <v>898</v>
      </c>
      <c r="W21" s="10" t="s">
        <v>806</v>
      </c>
      <c r="X21" s="10" t="s">
        <v>944</v>
      </c>
      <c r="Y21" s="10" t="s">
        <v>29</v>
      </c>
      <c r="Z21" s="10"/>
      <c r="AA21" s="10"/>
      <c r="AB21" s="10"/>
      <c r="AC21" s="15" t="s">
        <v>874</v>
      </c>
    </row>
    <row r="22" spans="1:29" s="232" customFormat="1" ht="15.75" customHeight="1" x14ac:dyDescent="0.2">
      <c r="A22" s="225">
        <v>3166610</v>
      </c>
      <c r="B22" s="225" t="s">
        <v>96</v>
      </c>
      <c r="C22" s="249">
        <v>41818</v>
      </c>
      <c r="D22" s="227">
        <v>1</v>
      </c>
      <c r="E22" s="227" t="s">
        <v>76</v>
      </c>
      <c r="F22" s="227" t="s">
        <v>50</v>
      </c>
      <c r="G22" s="227" t="s">
        <v>29</v>
      </c>
      <c r="H22" s="250">
        <v>41859</v>
      </c>
      <c r="I22" s="231">
        <f t="shared" si="0"/>
        <v>41</v>
      </c>
      <c r="J22" s="251">
        <v>41894</v>
      </c>
      <c r="K22" s="251">
        <v>41943</v>
      </c>
      <c r="L22" s="231">
        <f t="shared" si="1"/>
        <v>35</v>
      </c>
      <c r="M22" s="227">
        <f t="shared" si="2"/>
        <v>49</v>
      </c>
      <c r="N22" s="227" t="s">
        <v>35</v>
      </c>
      <c r="O22" s="227">
        <v>20.2</v>
      </c>
      <c r="P22" s="227">
        <v>19.600000000000001</v>
      </c>
      <c r="Q22" s="227">
        <v>18.5</v>
      </c>
      <c r="R22" s="227">
        <v>19</v>
      </c>
      <c r="S22" s="252">
        <f t="shared" si="3"/>
        <v>19.324999999999999</v>
      </c>
      <c r="T22" s="260">
        <v>17.3</v>
      </c>
      <c r="U22" s="227" t="s">
        <v>572</v>
      </c>
      <c r="V22" s="227" t="s">
        <v>900</v>
      </c>
      <c r="W22" s="227" t="s">
        <v>806</v>
      </c>
      <c r="X22" s="227" t="s">
        <v>944</v>
      </c>
      <c r="Y22" s="227" t="s">
        <v>29</v>
      </c>
      <c r="Z22" s="227"/>
      <c r="AA22" s="227"/>
      <c r="AB22" s="227"/>
      <c r="AC22" s="231" t="s">
        <v>846</v>
      </c>
    </row>
    <row r="23" spans="1:29" ht="15.75" customHeight="1" x14ac:dyDescent="0.2">
      <c r="A23" s="205">
        <v>2904830</v>
      </c>
      <c r="B23" s="7" t="s">
        <v>98</v>
      </c>
      <c r="C23" s="8">
        <v>41846</v>
      </c>
      <c r="D23" s="10">
        <v>1</v>
      </c>
      <c r="E23" s="10" t="s">
        <v>76</v>
      </c>
      <c r="F23" s="10" t="s">
        <v>117</v>
      </c>
      <c r="G23" s="10" t="s">
        <v>29</v>
      </c>
      <c r="H23" s="11">
        <v>41859</v>
      </c>
      <c r="I23" s="15">
        <f t="shared" si="0"/>
        <v>13</v>
      </c>
      <c r="J23" s="187">
        <v>41877</v>
      </c>
      <c r="K23" s="187">
        <v>41912</v>
      </c>
      <c r="L23" s="15">
        <f t="shared" si="1"/>
        <v>18</v>
      </c>
      <c r="M23" s="10">
        <f t="shared" si="2"/>
        <v>35</v>
      </c>
      <c r="N23" s="10" t="s">
        <v>35</v>
      </c>
      <c r="O23" s="10">
        <v>18.600000000000001</v>
      </c>
      <c r="P23" s="10">
        <v>19.7</v>
      </c>
      <c r="Q23" s="10">
        <v>20.399999999999999</v>
      </c>
      <c r="R23" s="10">
        <v>18.3</v>
      </c>
      <c r="S23" s="256">
        <f t="shared" si="3"/>
        <v>19.25</v>
      </c>
      <c r="T23" s="259">
        <v>17.3</v>
      </c>
      <c r="U23" s="10" t="s">
        <v>31</v>
      </c>
      <c r="V23" s="10" t="s">
        <v>899</v>
      </c>
      <c r="W23" s="10" t="s">
        <v>803</v>
      </c>
      <c r="X23" s="10" t="s">
        <v>938</v>
      </c>
      <c r="Y23" s="10" t="s">
        <v>121</v>
      </c>
      <c r="Z23" s="10"/>
      <c r="AA23" s="10" t="s">
        <v>122</v>
      </c>
      <c r="AB23" s="10"/>
      <c r="AC23" s="15" t="s">
        <v>838</v>
      </c>
    </row>
    <row r="24" spans="1:29" ht="15.75" customHeight="1" x14ac:dyDescent="0.2">
      <c r="A24" s="7">
        <v>3978985</v>
      </c>
      <c r="B24" s="7" t="s">
        <v>102</v>
      </c>
      <c r="C24" s="8">
        <v>41858</v>
      </c>
      <c r="D24" s="10">
        <v>1</v>
      </c>
      <c r="E24" s="10" t="s">
        <v>27</v>
      </c>
      <c r="F24" s="10" t="s">
        <v>83</v>
      </c>
      <c r="G24" s="10" t="s">
        <v>29</v>
      </c>
      <c r="H24" s="11">
        <v>41874</v>
      </c>
      <c r="I24" s="15">
        <f t="shared" si="0"/>
        <v>16</v>
      </c>
      <c r="J24" s="187">
        <v>41899</v>
      </c>
      <c r="K24" s="187">
        <v>41926</v>
      </c>
      <c r="L24" s="15">
        <f t="shared" si="1"/>
        <v>25</v>
      </c>
      <c r="M24" s="10">
        <f t="shared" si="2"/>
        <v>27</v>
      </c>
      <c r="N24" s="10" t="s">
        <v>35</v>
      </c>
      <c r="O24" s="10">
        <v>28.5</v>
      </c>
      <c r="P24" s="10">
        <v>33</v>
      </c>
      <c r="Q24" s="10">
        <v>27.4</v>
      </c>
      <c r="R24" s="10">
        <v>33.200000000000003</v>
      </c>
      <c r="S24" s="217">
        <f t="shared" si="3"/>
        <v>30.525000000000002</v>
      </c>
      <c r="T24" s="217"/>
      <c r="U24" s="10" t="s">
        <v>722</v>
      </c>
      <c r="V24" s="10" t="s">
        <v>901</v>
      </c>
      <c r="W24" s="10" t="s">
        <v>816</v>
      </c>
      <c r="X24" s="10" t="s">
        <v>940</v>
      </c>
      <c r="Y24" s="10" t="s">
        <v>769</v>
      </c>
      <c r="Z24" s="10"/>
      <c r="AA24" s="10" t="s">
        <v>127</v>
      </c>
      <c r="AB24" s="10"/>
      <c r="AC24" s="15" t="s">
        <v>854</v>
      </c>
    </row>
    <row r="25" spans="1:29" ht="15.75" customHeight="1" x14ac:dyDescent="0.2">
      <c r="A25" s="7" t="s">
        <v>104</v>
      </c>
      <c r="B25" s="7" t="s">
        <v>105</v>
      </c>
      <c r="C25" s="8">
        <v>41870</v>
      </c>
      <c r="D25" s="10">
        <v>1</v>
      </c>
      <c r="E25" s="10" t="s">
        <v>129</v>
      </c>
      <c r="F25" s="10" t="s">
        <v>50</v>
      </c>
      <c r="G25" s="10" t="s">
        <v>29</v>
      </c>
      <c r="H25" s="11">
        <v>41941</v>
      </c>
      <c r="I25" s="15">
        <f t="shared" si="0"/>
        <v>71</v>
      </c>
      <c r="J25" s="187">
        <v>41998</v>
      </c>
      <c r="K25" s="187">
        <v>41998</v>
      </c>
      <c r="L25" s="15">
        <f t="shared" si="1"/>
        <v>57</v>
      </c>
      <c r="M25" s="10">
        <f t="shared" si="2"/>
        <v>0</v>
      </c>
      <c r="N25" s="10" t="s">
        <v>35</v>
      </c>
      <c r="O25" s="10">
        <v>32.1</v>
      </c>
      <c r="P25" s="10">
        <v>24.6</v>
      </c>
      <c r="Q25" s="212">
        <v>27.8</v>
      </c>
      <c r="R25" s="10">
        <v>26.1</v>
      </c>
      <c r="S25" s="217">
        <f t="shared" si="3"/>
        <v>27.65</v>
      </c>
      <c r="T25" s="217"/>
      <c r="U25" s="10" t="s">
        <v>34</v>
      </c>
      <c r="V25" s="10" t="s">
        <v>900</v>
      </c>
      <c r="W25" s="10" t="s">
        <v>802</v>
      </c>
      <c r="X25" s="10" t="s">
        <v>944</v>
      </c>
      <c r="Y25" s="10" t="s">
        <v>29</v>
      </c>
      <c r="Z25" s="10"/>
      <c r="AA25" s="10"/>
      <c r="AB25" s="10"/>
      <c r="AC25" s="15" t="s">
        <v>853</v>
      </c>
    </row>
    <row r="26" spans="1:29" ht="15.75" customHeight="1" x14ac:dyDescent="0.2">
      <c r="A26" s="7" t="s">
        <v>107</v>
      </c>
      <c r="B26" s="7" t="s">
        <v>108</v>
      </c>
      <c r="C26" s="8">
        <v>41877</v>
      </c>
      <c r="D26" s="10">
        <v>1</v>
      </c>
      <c r="E26" s="10" t="s">
        <v>45</v>
      </c>
      <c r="F26" s="10" t="s">
        <v>50</v>
      </c>
      <c r="G26" s="10" t="s">
        <v>29</v>
      </c>
      <c r="H26" s="11">
        <v>41906</v>
      </c>
      <c r="I26" s="15">
        <f t="shared" si="0"/>
        <v>29</v>
      </c>
      <c r="J26" s="187">
        <v>41913</v>
      </c>
      <c r="K26" s="187">
        <v>41941</v>
      </c>
      <c r="L26" s="15">
        <f t="shared" si="1"/>
        <v>7</v>
      </c>
      <c r="M26" s="10">
        <f t="shared" si="2"/>
        <v>28</v>
      </c>
      <c r="N26" s="10" t="s">
        <v>35</v>
      </c>
      <c r="O26" s="10">
        <v>29</v>
      </c>
      <c r="P26" s="10">
        <v>28.5</v>
      </c>
      <c r="Q26" s="10">
        <v>28.1</v>
      </c>
      <c r="R26" s="10">
        <v>29.5</v>
      </c>
      <c r="S26" s="217">
        <f t="shared" si="3"/>
        <v>28.774999999999999</v>
      </c>
      <c r="T26" s="217"/>
      <c r="U26" s="10" t="s">
        <v>34</v>
      </c>
      <c r="V26" s="10" t="s">
        <v>898</v>
      </c>
      <c r="W26" s="10" t="s">
        <v>803</v>
      </c>
      <c r="X26" s="10" t="s">
        <v>940</v>
      </c>
      <c r="Y26" s="10" t="s">
        <v>809</v>
      </c>
      <c r="Z26" s="10"/>
      <c r="AA26" s="10"/>
      <c r="AB26" s="10"/>
      <c r="AC26" s="15" t="s">
        <v>852</v>
      </c>
    </row>
    <row r="27" spans="1:29" ht="15.75" customHeight="1" x14ac:dyDescent="0.2">
      <c r="A27" s="7" t="s">
        <v>110</v>
      </c>
      <c r="B27" s="7" t="s">
        <v>111</v>
      </c>
      <c r="C27" s="8">
        <v>41888</v>
      </c>
      <c r="D27" s="10">
        <v>1</v>
      </c>
      <c r="E27" s="10" t="s">
        <v>54</v>
      </c>
      <c r="F27" s="10" t="s">
        <v>50</v>
      </c>
      <c r="G27" s="10" t="s">
        <v>29</v>
      </c>
      <c r="H27" s="11">
        <v>41906</v>
      </c>
      <c r="I27" s="15">
        <f t="shared" si="0"/>
        <v>18</v>
      </c>
      <c r="J27" s="187">
        <v>41941</v>
      </c>
      <c r="K27" s="187">
        <v>41962</v>
      </c>
      <c r="L27" s="15">
        <f t="shared" si="1"/>
        <v>35</v>
      </c>
      <c r="M27" s="10">
        <f t="shared" si="2"/>
        <v>21</v>
      </c>
      <c r="N27" s="10" t="s">
        <v>35</v>
      </c>
      <c r="O27" s="10">
        <v>18.3</v>
      </c>
      <c r="P27" s="10">
        <v>18.100000000000001</v>
      </c>
      <c r="Q27" s="10">
        <v>19.3</v>
      </c>
      <c r="R27" s="10">
        <v>19.399999999999999</v>
      </c>
      <c r="S27" s="256">
        <f t="shared" si="3"/>
        <v>18.774999999999999</v>
      </c>
      <c r="T27" s="259">
        <v>13.4</v>
      </c>
      <c r="U27" s="10" t="s">
        <v>31</v>
      </c>
      <c r="V27" s="10" t="s">
        <v>900</v>
      </c>
      <c r="W27" s="10" t="s">
        <v>807</v>
      </c>
      <c r="X27" s="10" t="s">
        <v>938</v>
      </c>
      <c r="Y27" s="10" t="s">
        <v>29</v>
      </c>
      <c r="Z27" s="10"/>
      <c r="AA27" s="10" t="s">
        <v>79</v>
      </c>
      <c r="AB27" s="10"/>
      <c r="AC27" s="15" t="s">
        <v>848</v>
      </c>
    </row>
    <row r="28" spans="1:29" ht="15.75" customHeight="1" x14ac:dyDescent="0.2">
      <c r="A28" s="7" t="s">
        <v>113</v>
      </c>
      <c r="B28" s="7" t="s">
        <v>114</v>
      </c>
      <c r="C28" s="8">
        <v>41921</v>
      </c>
      <c r="D28" s="10">
        <v>1</v>
      </c>
      <c r="E28" s="10" t="s">
        <v>137</v>
      </c>
      <c r="F28" s="10" t="s">
        <v>50</v>
      </c>
      <c r="G28" s="10" t="s">
        <v>29</v>
      </c>
      <c r="H28" s="11">
        <v>41921</v>
      </c>
      <c r="I28" s="15">
        <f t="shared" si="0"/>
        <v>0</v>
      </c>
      <c r="J28" s="187">
        <v>41964</v>
      </c>
      <c r="K28" s="187">
        <v>41964</v>
      </c>
      <c r="L28" s="15">
        <f t="shared" si="1"/>
        <v>43</v>
      </c>
      <c r="M28" s="10">
        <f t="shared" si="2"/>
        <v>0</v>
      </c>
      <c r="N28" s="10" t="s">
        <v>35</v>
      </c>
      <c r="O28" s="10">
        <v>29.9</v>
      </c>
      <c r="P28" s="10">
        <v>24.5</v>
      </c>
      <c r="Q28" s="212">
        <v>29</v>
      </c>
      <c r="R28" s="10">
        <v>25.9</v>
      </c>
      <c r="S28" s="217">
        <f t="shared" si="3"/>
        <v>27.325000000000003</v>
      </c>
      <c r="T28" s="217"/>
      <c r="U28" s="10" t="s">
        <v>34</v>
      </c>
      <c r="V28" s="10"/>
      <c r="W28" s="10" t="s">
        <v>803</v>
      </c>
      <c r="X28" s="10" t="s">
        <v>943</v>
      </c>
      <c r="Y28" s="10" t="s">
        <v>29</v>
      </c>
      <c r="Z28" s="10"/>
      <c r="AA28" s="10"/>
      <c r="AB28" s="10"/>
      <c r="AC28" s="15" t="s">
        <v>846</v>
      </c>
    </row>
    <row r="29" spans="1:29" ht="15.75" customHeight="1" x14ac:dyDescent="0.2">
      <c r="A29" s="7" t="s">
        <v>115</v>
      </c>
      <c r="B29" s="7" t="s">
        <v>116</v>
      </c>
      <c r="C29" s="8">
        <v>41935</v>
      </c>
      <c r="D29" s="10">
        <v>1</v>
      </c>
      <c r="E29" s="10" t="s">
        <v>27</v>
      </c>
      <c r="F29" s="10" t="s">
        <v>50</v>
      </c>
      <c r="G29" s="10" t="s">
        <v>29</v>
      </c>
      <c r="H29" s="11">
        <v>41942</v>
      </c>
      <c r="I29" s="15">
        <f t="shared" si="0"/>
        <v>7</v>
      </c>
      <c r="J29" s="187">
        <v>41974</v>
      </c>
      <c r="K29" s="187">
        <v>41988</v>
      </c>
      <c r="L29" s="15">
        <f t="shared" si="1"/>
        <v>32</v>
      </c>
      <c r="M29" s="10">
        <f t="shared" si="2"/>
        <v>14</v>
      </c>
      <c r="N29" s="10" t="s">
        <v>35</v>
      </c>
      <c r="O29" s="10">
        <v>17.2</v>
      </c>
      <c r="P29" s="10">
        <v>18.3</v>
      </c>
      <c r="Q29" s="10">
        <v>19.100000000000001</v>
      </c>
      <c r="R29" s="10">
        <v>18.600000000000001</v>
      </c>
      <c r="S29" s="256">
        <f t="shared" si="3"/>
        <v>18.3</v>
      </c>
      <c r="T29" s="259">
        <v>15.1</v>
      </c>
      <c r="U29" s="10" t="s">
        <v>31</v>
      </c>
      <c r="V29" s="10" t="s">
        <v>906</v>
      </c>
      <c r="W29" s="10" t="s">
        <v>802</v>
      </c>
      <c r="X29" s="10" t="s">
        <v>940</v>
      </c>
      <c r="Y29" s="10" t="s">
        <v>29</v>
      </c>
      <c r="Z29" s="10"/>
      <c r="AA29" s="10"/>
      <c r="AB29" s="10"/>
      <c r="AC29" s="15" t="s">
        <v>851</v>
      </c>
    </row>
    <row r="30" spans="1:29" ht="15.75" customHeight="1" x14ac:dyDescent="0.2">
      <c r="A30" s="7" t="s">
        <v>119</v>
      </c>
      <c r="B30" s="7" t="s">
        <v>120</v>
      </c>
      <c r="C30" s="8">
        <v>41942</v>
      </c>
      <c r="D30" s="10">
        <v>1</v>
      </c>
      <c r="E30" s="10" t="s">
        <v>27</v>
      </c>
      <c r="F30" s="10" t="s">
        <v>50</v>
      </c>
      <c r="G30" s="10" t="s">
        <v>29</v>
      </c>
      <c r="H30" s="11">
        <v>41989</v>
      </c>
      <c r="I30" s="15">
        <f t="shared" si="0"/>
        <v>47</v>
      </c>
      <c r="J30" s="187">
        <v>42013</v>
      </c>
      <c r="K30" s="187">
        <v>42045</v>
      </c>
      <c r="L30" s="15">
        <f t="shared" si="1"/>
        <v>24</v>
      </c>
      <c r="M30" s="10">
        <f t="shared" si="2"/>
        <v>32</v>
      </c>
      <c r="N30" s="10" t="s">
        <v>35</v>
      </c>
      <c r="O30" s="10">
        <v>22.8</v>
      </c>
      <c r="P30" s="10">
        <v>19.7</v>
      </c>
      <c r="Q30" s="10">
        <v>22.2</v>
      </c>
      <c r="R30" s="10">
        <v>21.5</v>
      </c>
      <c r="S30" s="256">
        <f t="shared" si="3"/>
        <v>21.55</v>
      </c>
      <c r="T30" s="259">
        <v>33</v>
      </c>
      <c r="U30" s="10" t="s">
        <v>34</v>
      </c>
      <c r="V30" s="10" t="s">
        <v>901</v>
      </c>
      <c r="W30" s="10" t="s">
        <v>810</v>
      </c>
      <c r="X30" s="10" t="s">
        <v>934</v>
      </c>
      <c r="Y30" s="10" t="s">
        <v>29</v>
      </c>
      <c r="Z30" s="10"/>
      <c r="AA30" s="10"/>
      <c r="AB30" s="10"/>
      <c r="AC30" s="15" t="s">
        <v>850</v>
      </c>
    </row>
    <row r="31" spans="1:29" ht="15.75" customHeight="1" x14ac:dyDescent="0.2">
      <c r="A31" s="7">
        <v>3830023</v>
      </c>
      <c r="B31" s="7" t="s">
        <v>125</v>
      </c>
      <c r="C31" s="8">
        <v>41949</v>
      </c>
      <c r="D31" s="10">
        <v>1</v>
      </c>
      <c r="E31" s="10" t="s">
        <v>76</v>
      </c>
      <c r="F31" s="10" t="s">
        <v>28</v>
      </c>
      <c r="G31" s="10" t="s">
        <v>29</v>
      </c>
      <c r="H31" s="11">
        <v>41976</v>
      </c>
      <c r="I31" s="15">
        <f t="shared" si="0"/>
        <v>27</v>
      </c>
      <c r="J31" s="187">
        <v>41998</v>
      </c>
      <c r="K31" s="187">
        <v>42018</v>
      </c>
      <c r="L31" s="15">
        <f t="shared" si="1"/>
        <v>22</v>
      </c>
      <c r="M31" s="10">
        <f t="shared" si="2"/>
        <v>20</v>
      </c>
      <c r="N31" s="10" t="s">
        <v>35</v>
      </c>
      <c r="O31" s="10">
        <v>29.9</v>
      </c>
      <c r="P31" s="10">
        <v>34.799999999999997</v>
      </c>
      <c r="Q31" s="10">
        <v>31.4</v>
      </c>
      <c r="R31" s="10">
        <v>33.700000000000003</v>
      </c>
      <c r="S31" s="217">
        <f t="shared" si="3"/>
        <v>32.450000000000003</v>
      </c>
      <c r="T31" s="217"/>
      <c r="U31" s="10" t="s">
        <v>34</v>
      </c>
      <c r="V31" s="10" t="s">
        <v>901</v>
      </c>
      <c r="W31" s="10" t="s">
        <v>817</v>
      </c>
      <c r="X31" s="10" t="s">
        <v>942</v>
      </c>
      <c r="Y31" s="10" t="s">
        <v>29</v>
      </c>
      <c r="Z31" s="10"/>
      <c r="AA31" s="10" t="s">
        <v>122</v>
      </c>
      <c r="AB31" s="10"/>
      <c r="AC31" s="15" t="s">
        <v>845</v>
      </c>
    </row>
    <row r="32" spans="1:29" ht="15.75" customHeight="1" x14ac:dyDescent="0.2">
      <c r="A32" s="7">
        <v>6105631</v>
      </c>
      <c r="B32" s="7" t="s">
        <v>126</v>
      </c>
      <c r="C32" s="8">
        <v>41963</v>
      </c>
      <c r="D32" s="10">
        <v>1</v>
      </c>
      <c r="E32" s="10" t="s">
        <v>54</v>
      </c>
      <c r="F32" s="10" t="s">
        <v>50</v>
      </c>
      <c r="G32" s="10" t="s">
        <v>29</v>
      </c>
      <c r="H32" s="11">
        <v>41998</v>
      </c>
      <c r="I32" s="15">
        <f t="shared" si="0"/>
        <v>35</v>
      </c>
      <c r="J32" s="187">
        <v>42019</v>
      </c>
      <c r="K32" s="187">
        <v>42024</v>
      </c>
      <c r="L32" s="15">
        <f t="shared" si="1"/>
        <v>21</v>
      </c>
      <c r="M32" s="10">
        <f t="shared" si="2"/>
        <v>5</v>
      </c>
      <c r="N32" s="10" t="s">
        <v>35</v>
      </c>
      <c r="O32" s="120">
        <v>16.2</v>
      </c>
      <c r="P32" s="211">
        <v>10.4</v>
      </c>
      <c r="Q32" s="215">
        <v>18.399999999999999</v>
      </c>
      <c r="R32" s="214">
        <v>13.8</v>
      </c>
      <c r="S32" s="218">
        <f t="shared" si="3"/>
        <v>14.7</v>
      </c>
      <c r="T32" s="218"/>
      <c r="U32" s="210" t="s">
        <v>31</v>
      </c>
      <c r="V32" s="214" t="s">
        <v>907</v>
      </c>
      <c r="W32" s="185" t="s">
        <v>818</v>
      </c>
      <c r="X32" s="262" t="s">
        <v>945</v>
      </c>
      <c r="Y32" s="10" t="s">
        <v>29</v>
      </c>
      <c r="Z32" s="10"/>
      <c r="AA32" s="10"/>
      <c r="AB32" s="10"/>
      <c r="AC32" s="15" t="s">
        <v>849</v>
      </c>
    </row>
    <row r="33" spans="1:29" ht="15.75" customHeight="1" x14ac:dyDescent="0.2">
      <c r="A33" s="205">
        <v>6105631</v>
      </c>
      <c r="B33" s="7" t="s">
        <v>126</v>
      </c>
      <c r="C33" s="8">
        <v>41963</v>
      </c>
      <c r="D33" s="10">
        <v>1</v>
      </c>
      <c r="E33" s="10" t="s">
        <v>54</v>
      </c>
      <c r="F33" s="10" t="s">
        <v>50</v>
      </c>
      <c r="G33" s="10" t="s">
        <v>29</v>
      </c>
      <c r="H33" s="11">
        <v>41984</v>
      </c>
      <c r="I33" s="15">
        <f t="shared" si="0"/>
        <v>21</v>
      </c>
      <c r="J33" s="187">
        <v>41997</v>
      </c>
      <c r="K33" s="187">
        <v>42016</v>
      </c>
      <c r="L33" s="15">
        <f t="shared" si="1"/>
        <v>13</v>
      </c>
      <c r="M33" s="10">
        <f t="shared" si="2"/>
        <v>19</v>
      </c>
      <c r="N33" s="10" t="s">
        <v>35</v>
      </c>
      <c r="O33" s="10">
        <v>14.9</v>
      </c>
      <c r="P33" s="10">
        <v>18.2</v>
      </c>
      <c r="Q33" s="10">
        <v>16.2</v>
      </c>
      <c r="R33" s="10">
        <v>16.7</v>
      </c>
      <c r="S33" s="217">
        <f t="shared" si="3"/>
        <v>16.5</v>
      </c>
      <c r="T33" s="217"/>
      <c r="U33" s="10" t="s">
        <v>572</v>
      </c>
      <c r="V33" s="10" t="s">
        <v>901</v>
      </c>
      <c r="W33" s="10" t="s">
        <v>803</v>
      </c>
      <c r="X33" s="10" t="s">
        <v>940</v>
      </c>
      <c r="Y33" s="10" t="s">
        <v>29</v>
      </c>
      <c r="Z33" s="10"/>
      <c r="AA33" s="10"/>
      <c r="AB33" s="10"/>
      <c r="AC33" s="15" t="s">
        <v>849</v>
      </c>
    </row>
    <row r="34" spans="1:29" s="183" customFormat="1" ht="15.75" customHeight="1" x14ac:dyDescent="0.2">
      <c r="A34" s="169">
        <v>5213708</v>
      </c>
      <c r="B34" s="169" t="s">
        <v>131</v>
      </c>
      <c r="C34" s="179">
        <v>41956</v>
      </c>
      <c r="D34" s="178">
        <v>1</v>
      </c>
      <c r="E34" s="178" t="s">
        <v>27</v>
      </c>
      <c r="F34" s="178" t="s">
        <v>28</v>
      </c>
      <c r="G34" s="178" t="s">
        <v>150</v>
      </c>
      <c r="H34" s="180">
        <v>41983</v>
      </c>
      <c r="I34" s="181">
        <f t="shared" si="0"/>
        <v>27</v>
      </c>
      <c r="J34" s="190">
        <v>41986</v>
      </c>
      <c r="K34" s="190">
        <v>42009</v>
      </c>
      <c r="L34" s="181">
        <f t="shared" ref="L34:L65" si="4">_xlfn.DAYS(J34,H34)</f>
        <v>3</v>
      </c>
      <c r="M34" s="178">
        <f t="shared" si="2"/>
        <v>23</v>
      </c>
      <c r="N34" s="178" t="s">
        <v>35</v>
      </c>
      <c r="O34" s="178">
        <v>31.1</v>
      </c>
      <c r="P34" s="178">
        <v>37.9</v>
      </c>
      <c r="Q34" s="213">
        <v>34.4</v>
      </c>
      <c r="R34" s="178">
        <v>34.6</v>
      </c>
      <c r="S34" s="219">
        <f t="shared" ref="S34:S65" si="5">AVERAGE(O34:R34)</f>
        <v>34.5</v>
      </c>
      <c r="T34" s="219"/>
      <c r="U34" s="178" t="s">
        <v>34</v>
      </c>
      <c r="V34" s="178" t="s">
        <v>900</v>
      </c>
      <c r="W34" s="178" t="s">
        <v>803</v>
      </c>
      <c r="X34" s="178" t="s">
        <v>940</v>
      </c>
      <c r="Y34" s="178" t="s">
        <v>29</v>
      </c>
      <c r="Z34" s="182" t="s">
        <v>34</v>
      </c>
      <c r="AA34" s="178"/>
      <c r="AB34" s="178"/>
      <c r="AC34" s="181" t="s">
        <v>838</v>
      </c>
    </row>
    <row r="35" spans="1:29" ht="15.75" customHeight="1" x14ac:dyDescent="0.2">
      <c r="A35" s="7">
        <v>8040518</v>
      </c>
      <c r="B35" s="7" t="s">
        <v>132</v>
      </c>
      <c r="C35" s="8">
        <v>41984</v>
      </c>
      <c r="D35" s="10">
        <v>3</v>
      </c>
      <c r="E35" s="10" t="s">
        <v>153</v>
      </c>
      <c r="F35" s="10" t="s">
        <v>28</v>
      </c>
      <c r="G35" s="10" t="s">
        <v>29</v>
      </c>
      <c r="H35" s="11">
        <v>42000</v>
      </c>
      <c r="I35" s="15">
        <f t="shared" si="0"/>
        <v>16</v>
      </c>
      <c r="J35" s="187">
        <v>42037</v>
      </c>
      <c r="K35" s="187">
        <v>42082</v>
      </c>
      <c r="L35" s="15">
        <f t="shared" si="4"/>
        <v>37</v>
      </c>
      <c r="M35" s="10">
        <f t="shared" si="2"/>
        <v>45</v>
      </c>
      <c r="N35" s="10" t="s">
        <v>35</v>
      </c>
      <c r="O35" s="10">
        <v>0</v>
      </c>
      <c r="P35" s="10">
        <v>0</v>
      </c>
      <c r="Q35" s="10">
        <v>0</v>
      </c>
      <c r="R35" s="10">
        <v>0</v>
      </c>
      <c r="S35" s="217">
        <f t="shared" si="5"/>
        <v>0</v>
      </c>
      <c r="T35" s="217"/>
      <c r="U35" s="10" t="s">
        <v>572</v>
      </c>
      <c r="V35" s="10"/>
      <c r="W35" s="10" t="s">
        <v>803</v>
      </c>
      <c r="X35" s="10" t="s">
        <v>935</v>
      </c>
      <c r="Y35" s="10" t="s">
        <v>29</v>
      </c>
      <c r="Z35" s="10"/>
      <c r="AA35" s="10"/>
      <c r="AB35" s="10"/>
      <c r="AC35" s="188" t="s">
        <v>849</v>
      </c>
    </row>
    <row r="36" spans="1:29" ht="15.75" customHeight="1" x14ac:dyDescent="0.2">
      <c r="A36" s="7">
        <v>6178831</v>
      </c>
      <c r="B36" s="7" t="s">
        <v>135</v>
      </c>
      <c r="C36" s="8">
        <v>42021</v>
      </c>
      <c r="D36" s="10">
        <v>1</v>
      </c>
      <c r="E36" s="10" t="s">
        <v>159</v>
      </c>
      <c r="F36" s="10" t="s">
        <v>28</v>
      </c>
      <c r="G36" s="10" t="s">
        <v>161</v>
      </c>
      <c r="H36" s="11">
        <v>42031</v>
      </c>
      <c r="I36" s="15">
        <f t="shared" si="0"/>
        <v>10</v>
      </c>
      <c r="J36" s="187">
        <v>42048</v>
      </c>
      <c r="K36" s="187">
        <v>42096</v>
      </c>
      <c r="L36" s="15">
        <f t="shared" si="4"/>
        <v>17</v>
      </c>
      <c r="M36" s="10">
        <f t="shared" si="2"/>
        <v>48</v>
      </c>
      <c r="N36" s="10" t="s">
        <v>35</v>
      </c>
      <c r="O36" s="10">
        <v>18.8</v>
      </c>
      <c r="P36" s="10">
        <v>18.8</v>
      </c>
      <c r="Q36" s="10">
        <v>17.2</v>
      </c>
      <c r="R36" s="10">
        <v>19.5</v>
      </c>
      <c r="S36" s="256">
        <f t="shared" si="5"/>
        <v>18.574999999999999</v>
      </c>
      <c r="T36" s="259">
        <v>17.5</v>
      </c>
      <c r="U36" s="10" t="s">
        <v>31</v>
      </c>
      <c r="V36" s="10" t="s">
        <v>901</v>
      </c>
      <c r="W36" s="10" t="s">
        <v>806</v>
      </c>
      <c r="X36" s="10" t="s">
        <v>935</v>
      </c>
      <c r="Y36" s="10" t="s">
        <v>164</v>
      </c>
      <c r="Z36" s="10"/>
      <c r="AA36" s="10"/>
      <c r="AB36" s="10"/>
      <c r="AC36" s="15" t="s">
        <v>848</v>
      </c>
    </row>
    <row r="37" spans="1:29" ht="15.75" customHeight="1" x14ac:dyDescent="0.2">
      <c r="A37" s="7">
        <v>5401412</v>
      </c>
      <c r="B37" s="7" t="s">
        <v>138</v>
      </c>
      <c r="C37" s="8">
        <v>42059</v>
      </c>
      <c r="D37" s="10">
        <v>1</v>
      </c>
      <c r="E37" s="10" t="s">
        <v>129</v>
      </c>
      <c r="F37" s="10" t="s">
        <v>50</v>
      </c>
      <c r="G37" s="10" t="s">
        <v>29</v>
      </c>
      <c r="H37" s="11">
        <v>42074</v>
      </c>
      <c r="I37" s="15">
        <f t="shared" si="0"/>
        <v>15</v>
      </c>
      <c r="J37" s="187">
        <v>42096</v>
      </c>
      <c r="K37" s="187">
        <v>42118</v>
      </c>
      <c r="L37" s="15">
        <f t="shared" si="4"/>
        <v>22</v>
      </c>
      <c r="M37" s="10">
        <f t="shared" si="2"/>
        <v>22</v>
      </c>
      <c r="N37" s="10" t="s">
        <v>35</v>
      </c>
      <c r="O37" s="10">
        <v>24.1</v>
      </c>
      <c r="P37" s="10">
        <v>26</v>
      </c>
      <c r="Q37" s="10">
        <v>25.2</v>
      </c>
      <c r="R37" s="10">
        <v>27.3</v>
      </c>
      <c r="S37" s="217">
        <f t="shared" si="5"/>
        <v>25.65</v>
      </c>
      <c r="T37" s="217"/>
      <c r="U37" s="10" t="s">
        <v>722</v>
      </c>
      <c r="V37" s="10" t="s">
        <v>898</v>
      </c>
      <c r="W37" s="10" t="s">
        <v>806</v>
      </c>
      <c r="X37" s="10" t="s">
        <v>940</v>
      </c>
      <c r="Y37" s="10" t="s">
        <v>770</v>
      </c>
      <c r="Z37" s="10"/>
      <c r="AA37" s="10" t="s">
        <v>122</v>
      </c>
      <c r="AB37" s="10"/>
      <c r="AC37" s="15" t="s">
        <v>847</v>
      </c>
    </row>
    <row r="38" spans="1:29" ht="15.75" customHeight="1" x14ac:dyDescent="0.25">
      <c r="A38" s="7">
        <v>3303227</v>
      </c>
      <c r="B38" s="134" t="s">
        <v>771</v>
      </c>
      <c r="C38" s="8">
        <v>42096</v>
      </c>
      <c r="D38" s="10">
        <v>1</v>
      </c>
      <c r="E38" s="10" t="s">
        <v>27</v>
      </c>
      <c r="F38" s="10" t="s">
        <v>28</v>
      </c>
      <c r="G38" s="10" t="s">
        <v>29</v>
      </c>
      <c r="H38" s="11">
        <v>42125</v>
      </c>
      <c r="I38" s="15">
        <f t="shared" si="0"/>
        <v>29</v>
      </c>
      <c r="J38" s="187">
        <v>42136</v>
      </c>
      <c r="K38" s="187">
        <v>42156</v>
      </c>
      <c r="L38" s="15">
        <f t="shared" si="4"/>
        <v>11</v>
      </c>
      <c r="M38" s="10">
        <f t="shared" si="2"/>
        <v>20</v>
      </c>
      <c r="N38" s="10" t="s">
        <v>35</v>
      </c>
      <c r="O38" s="10">
        <v>5.2</v>
      </c>
      <c r="P38" s="10">
        <v>4.7</v>
      </c>
      <c r="Q38" s="10">
        <v>5.8</v>
      </c>
      <c r="R38" s="10">
        <v>5.5</v>
      </c>
      <c r="S38" s="217">
        <f t="shared" si="5"/>
        <v>5.3</v>
      </c>
      <c r="T38" s="217"/>
      <c r="U38" s="10" t="s">
        <v>572</v>
      </c>
      <c r="V38" s="10"/>
      <c r="W38" s="10" t="s">
        <v>803</v>
      </c>
      <c r="X38" s="10" t="s">
        <v>938</v>
      </c>
      <c r="Y38" s="10" t="s">
        <v>29</v>
      </c>
      <c r="Z38" s="10"/>
      <c r="AA38" s="10"/>
      <c r="AB38" s="10"/>
      <c r="AC38" s="15" t="s">
        <v>846</v>
      </c>
    </row>
    <row r="39" spans="1:29" ht="15.75" customHeight="1" x14ac:dyDescent="0.2">
      <c r="A39" s="7">
        <v>6195772</v>
      </c>
      <c r="B39" s="7" t="s">
        <v>143</v>
      </c>
      <c r="C39" s="8">
        <v>42171</v>
      </c>
      <c r="D39" s="10">
        <v>1</v>
      </c>
      <c r="E39" s="10" t="s">
        <v>182</v>
      </c>
      <c r="F39" s="10" t="s">
        <v>101</v>
      </c>
      <c r="G39" s="10" t="s">
        <v>71</v>
      </c>
      <c r="H39" s="11">
        <v>42180</v>
      </c>
      <c r="I39" s="15">
        <f t="shared" si="0"/>
        <v>9</v>
      </c>
      <c r="J39" s="187">
        <v>42231</v>
      </c>
      <c r="K39" s="187">
        <v>42231</v>
      </c>
      <c r="L39" s="15">
        <f t="shared" si="4"/>
        <v>51</v>
      </c>
      <c r="M39" s="10">
        <f t="shared" si="2"/>
        <v>0</v>
      </c>
      <c r="N39" s="10" t="s">
        <v>35</v>
      </c>
      <c r="O39" s="10">
        <v>21.8</v>
      </c>
      <c r="P39" s="10">
        <v>22.4</v>
      </c>
      <c r="Q39" s="10">
        <v>19.2</v>
      </c>
      <c r="R39" s="10">
        <v>19.8</v>
      </c>
      <c r="S39" s="256">
        <f t="shared" si="5"/>
        <v>20.8</v>
      </c>
      <c r="T39" s="259">
        <v>19.399999999999999</v>
      </c>
      <c r="U39" s="31" t="s">
        <v>572</v>
      </c>
      <c r="V39" s="10" t="s">
        <v>904</v>
      </c>
      <c r="W39" s="10" t="s">
        <v>802</v>
      </c>
      <c r="X39" s="10" t="s">
        <v>941</v>
      </c>
      <c r="Y39" s="10" t="s">
        <v>772</v>
      </c>
      <c r="Z39" s="10"/>
      <c r="AA39" s="10"/>
      <c r="AB39" s="10" t="s">
        <v>184</v>
      </c>
      <c r="AC39" s="15" t="s">
        <v>845</v>
      </c>
    </row>
    <row r="40" spans="1:29" ht="15.75" customHeight="1" x14ac:dyDescent="0.2">
      <c r="A40" s="7">
        <v>6103098</v>
      </c>
      <c r="B40" s="7" t="s">
        <v>145</v>
      </c>
      <c r="C40" s="32">
        <v>42185</v>
      </c>
      <c r="D40" s="10">
        <v>1</v>
      </c>
      <c r="E40" s="10" t="s">
        <v>27</v>
      </c>
      <c r="F40" s="10" t="s">
        <v>28</v>
      </c>
      <c r="G40" s="10" t="s">
        <v>29</v>
      </c>
      <c r="H40" s="11">
        <v>42201</v>
      </c>
      <c r="I40" s="15">
        <f t="shared" si="0"/>
        <v>16</v>
      </c>
      <c r="J40" s="187">
        <v>42213</v>
      </c>
      <c r="K40" s="187">
        <v>42226</v>
      </c>
      <c r="L40" s="15">
        <f t="shared" si="4"/>
        <v>12</v>
      </c>
      <c r="M40" s="10">
        <f t="shared" si="2"/>
        <v>13</v>
      </c>
      <c r="N40" s="10" t="s">
        <v>35</v>
      </c>
      <c r="O40" s="10">
        <v>16.3</v>
      </c>
      <c r="P40" s="10">
        <v>17.2</v>
      </c>
      <c r="Q40" s="10">
        <v>17.100000000000001</v>
      </c>
      <c r="R40" s="10">
        <v>17.3</v>
      </c>
      <c r="S40" s="217">
        <f t="shared" si="5"/>
        <v>16.975000000000001</v>
      </c>
      <c r="T40" s="259">
        <v>19.2</v>
      </c>
      <c r="U40" s="10" t="s">
        <v>572</v>
      </c>
      <c r="V40" s="10"/>
      <c r="W40" s="10" t="s">
        <v>806</v>
      </c>
      <c r="X40" s="10" t="s">
        <v>937</v>
      </c>
      <c r="Y40" s="10" t="s">
        <v>29</v>
      </c>
      <c r="Z40" s="10"/>
      <c r="AA40" s="10"/>
      <c r="AB40" s="10"/>
      <c r="AC40" s="15" t="s">
        <v>830</v>
      </c>
    </row>
    <row r="41" spans="1:29" ht="15.75" customHeight="1" x14ac:dyDescent="0.2">
      <c r="A41" s="7" t="s">
        <v>148</v>
      </c>
      <c r="B41" s="7" t="s">
        <v>149</v>
      </c>
      <c r="C41" s="8">
        <v>42187</v>
      </c>
      <c r="D41" s="10">
        <v>1</v>
      </c>
      <c r="E41" s="10" t="s">
        <v>188</v>
      </c>
      <c r="F41" s="10" t="s">
        <v>189</v>
      </c>
      <c r="G41" s="10" t="s">
        <v>29</v>
      </c>
      <c r="H41" s="11">
        <v>42206</v>
      </c>
      <c r="I41" s="15">
        <f t="shared" si="0"/>
        <v>19</v>
      </c>
      <c r="J41" s="187">
        <v>42221</v>
      </c>
      <c r="K41" s="187">
        <v>42402</v>
      </c>
      <c r="L41" s="15">
        <f t="shared" si="4"/>
        <v>15</v>
      </c>
      <c r="M41" s="10">
        <f t="shared" si="2"/>
        <v>181</v>
      </c>
      <c r="N41" s="10" t="s">
        <v>35</v>
      </c>
      <c r="O41" s="10">
        <v>24.5</v>
      </c>
      <c r="P41" s="10">
        <v>29.4</v>
      </c>
      <c r="Q41" s="10">
        <v>25.4</v>
      </c>
      <c r="R41" s="10">
        <v>27.6</v>
      </c>
      <c r="S41" s="217">
        <f t="shared" si="5"/>
        <v>26.725000000000001</v>
      </c>
      <c r="T41" s="217"/>
      <c r="U41" s="10" t="s">
        <v>34</v>
      </c>
      <c r="V41" s="10" t="s">
        <v>901</v>
      </c>
      <c r="W41" s="10" t="s">
        <v>802</v>
      </c>
      <c r="X41" s="10" t="s">
        <v>934</v>
      </c>
      <c r="Y41" s="10" t="s">
        <v>742</v>
      </c>
      <c r="Z41" s="10"/>
      <c r="AA41" s="10"/>
      <c r="AB41" s="10"/>
      <c r="AC41" s="15" t="s">
        <v>830</v>
      </c>
    </row>
    <row r="42" spans="1:29" ht="15.75" customHeight="1" x14ac:dyDescent="0.2">
      <c r="A42" s="7">
        <v>2707911</v>
      </c>
      <c r="B42" s="7" t="s">
        <v>151</v>
      </c>
      <c r="C42" s="8">
        <v>42203</v>
      </c>
      <c r="D42" s="10">
        <v>1</v>
      </c>
      <c r="E42" s="10" t="s">
        <v>193</v>
      </c>
      <c r="F42" s="10" t="s">
        <v>194</v>
      </c>
      <c r="G42" s="10" t="s">
        <v>29</v>
      </c>
      <c r="H42" s="11">
        <v>42220</v>
      </c>
      <c r="I42" s="15">
        <f t="shared" si="0"/>
        <v>17</v>
      </c>
      <c r="J42" s="187">
        <v>42244</v>
      </c>
      <c r="K42" s="187">
        <v>42300</v>
      </c>
      <c r="L42" s="15">
        <f t="shared" si="4"/>
        <v>24</v>
      </c>
      <c r="M42" s="10">
        <f t="shared" si="2"/>
        <v>56</v>
      </c>
      <c r="N42" s="10" t="s">
        <v>35</v>
      </c>
      <c r="O42" s="10">
        <v>26.1</v>
      </c>
      <c r="P42" s="10">
        <v>30.7</v>
      </c>
      <c r="Q42" s="10">
        <v>25.4</v>
      </c>
      <c r="R42" s="10">
        <v>31.4</v>
      </c>
      <c r="S42" s="217">
        <f t="shared" si="5"/>
        <v>28.4</v>
      </c>
      <c r="T42" s="217"/>
      <c r="U42" s="10" t="s">
        <v>722</v>
      </c>
      <c r="V42" s="10" t="s">
        <v>904</v>
      </c>
      <c r="W42" s="10" t="s">
        <v>815</v>
      </c>
      <c r="X42" s="10" t="s">
        <v>938</v>
      </c>
      <c r="Y42" s="10" t="s">
        <v>773</v>
      </c>
      <c r="Z42" s="10"/>
      <c r="AA42" s="10"/>
      <c r="AB42" s="10"/>
      <c r="AC42" s="15" t="s">
        <v>839</v>
      </c>
    </row>
    <row r="43" spans="1:29" ht="15.75" customHeight="1" x14ac:dyDescent="0.2">
      <c r="A43" s="7">
        <v>4027922</v>
      </c>
      <c r="B43" s="7" t="s">
        <v>155</v>
      </c>
      <c r="C43" s="8">
        <v>42206</v>
      </c>
      <c r="D43" s="10">
        <v>1</v>
      </c>
      <c r="E43" s="10" t="s">
        <v>182</v>
      </c>
      <c r="F43" s="10" t="s">
        <v>194</v>
      </c>
      <c r="G43" s="10" t="s">
        <v>29</v>
      </c>
      <c r="H43" s="11">
        <v>42220</v>
      </c>
      <c r="I43" s="15">
        <f t="shared" si="0"/>
        <v>14</v>
      </c>
      <c r="J43" s="187">
        <v>42241</v>
      </c>
      <c r="K43" s="187">
        <v>42272</v>
      </c>
      <c r="L43" s="15">
        <f t="shared" si="4"/>
        <v>21</v>
      </c>
      <c r="M43" s="10">
        <f t="shared" si="2"/>
        <v>31</v>
      </c>
      <c r="N43" s="10" t="s">
        <v>35</v>
      </c>
      <c r="O43" s="10">
        <v>14.1</v>
      </c>
      <c r="P43" s="10">
        <v>13.1</v>
      </c>
      <c r="Q43" s="10">
        <v>12</v>
      </c>
      <c r="R43" s="10">
        <v>14.4</v>
      </c>
      <c r="S43" s="217">
        <f t="shared" si="5"/>
        <v>13.4</v>
      </c>
      <c r="T43" s="217"/>
      <c r="U43" s="10" t="s">
        <v>572</v>
      </c>
      <c r="V43" s="10" t="s">
        <v>904</v>
      </c>
      <c r="W43" s="10" t="s">
        <v>806</v>
      </c>
      <c r="X43" s="10" t="s">
        <v>940</v>
      </c>
      <c r="Y43" s="10" t="s">
        <v>29</v>
      </c>
      <c r="Z43" s="10"/>
      <c r="AA43" s="10"/>
      <c r="AB43" s="10" t="s">
        <v>199</v>
      </c>
      <c r="AC43" s="15" t="s">
        <v>830</v>
      </c>
    </row>
    <row r="44" spans="1:29" ht="15.75" customHeight="1" x14ac:dyDescent="0.2">
      <c r="A44" s="7" t="s">
        <v>157</v>
      </c>
      <c r="B44" s="7" t="s">
        <v>158</v>
      </c>
      <c r="C44" s="8">
        <v>42203</v>
      </c>
      <c r="D44" s="10">
        <v>1</v>
      </c>
      <c r="E44" s="10" t="s">
        <v>188</v>
      </c>
      <c r="F44" s="10" t="s">
        <v>28</v>
      </c>
      <c r="G44" s="10" t="s">
        <v>29</v>
      </c>
      <c r="H44" s="11">
        <v>42222</v>
      </c>
      <c r="I44" s="15">
        <f t="shared" si="0"/>
        <v>19</v>
      </c>
      <c r="J44" s="187">
        <v>42300</v>
      </c>
      <c r="K44" s="187">
        <v>42307</v>
      </c>
      <c r="L44" s="15">
        <f t="shared" si="4"/>
        <v>78</v>
      </c>
      <c r="M44" s="10">
        <f t="shared" si="2"/>
        <v>7</v>
      </c>
      <c r="N44" s="10" t="s">
        <v>35</v>
      </c>
      <c r="O44" s="10">
        <v>13</v>
      </c>
      <c r="P44" s="10">
        <v>17.8</v>
      </c>
      <c r="Q44" s="212">
        <v>13.2</v>
      </c>
      <c r="R44" s="10">
        <v>17</v>
      </c>
      <c r="S44" s="217">
        <f t="shared" si="5"/>
        <v>15.25</v>
      </c>
      <c r="T44" s="217"/>
      <c r="U44" s="10" t="s">
        <v>572</v>
      </c>
      <c r="V44" s="10" t="s">
        <v>900</v>
      </c>
      <c r="W44" s="10" t="s">
        <v>806</v>
      </c>
      <c r="X44" s="10" t="s">
        <v>940</v>
      </c>
      <c r="Y44" s="10" t="s">
        <v>29</v>
      </c>
      <c r="Z44" s="10"/>
      <c r="AA44" s="10"/>
      <c r="AB44" s="10"/>
      <c r="AC44" s="15" t="s">
        <v>833</v>
      </c>
    </row>
    <row r="45" spans="1:29" ht="15.75" customHeight="1" x14ac:dyDescent="0.2">
      <c r="A45" s="12">
        <v>6212776</v>
      </c>
      <c r="B45" s="7" t="s">
        <v>162</v>
      </c>
      <c r="C45" s="8">
        <v>42199</v>
      </c>
      <c r="D45" s="10">
        <v>1</v>
      </c>
      <c r="E45" s="10" t="s">
        <v>27</v>
      </c>
      <c r="F45" s="10" t="s">
        <v>50</v>
      </c>
      <c r="G45" s="10" t="s">
        <v>204</v>
      </c>
      <c r="H45" s="11">
        <v>42206</v>
      </c>
      <c r="I45" s="15">
        <f t="shared" si="0"/>
        <v>7</v>
      </c>
      <c r="J45" s="187">
        <v>42236</v>
      </c>
      <c r="K45" s="187">
        <v>42258</v>
      </c>
      <c r="L45" s="15">
        <f t="shared" si="4"/>
        <v>30</v>
      </c>
      <c r="M45" s="10">
        <f t="shared" si="2"/>
        <v>22</v>
      </c>
      <c r="N45" s="10" t="s">
        <v>35</v>
      </c>
      <c r="O45" s="10">
        <v>26.6</v>
      </c>
      <c r="P45" s="10">
        <v>25</v>
      </c>
      <c r="Q45" s="10">
        <v>27.2</v>
      </c>
      <c r="R45" s="10">
        <v>25.8</v>
      </c>
      <c r="S45" s="217">
        <f t="shared" si="5"/>
        <v>26.15</v>
      </c>
      <c r="T45" s="217"/>
      <c r="U45" s="10" t="s">
        <v>722</v>
      </c>
      <c r="V45" s="10" t="s">
        <v>900</v>
      </c>
      <c r="W45" s="10" t="s">
        <v>802</v>
      </c>
      <c r="X45" s="10" t="s">
        <v>937</v>
      </c>
      <c r="Y45" s="10" t="s">
        <v>774</v>
      </c>
      <c r="Z45" s="10"/>
      <c r="AA45" s="10"/>
      <c r="AB45" s="10"/>
      <c r="AC45" s="15" t="s">
        <v>844</v>
      </c>
    </row>
    <row r="46" spans="1:29" ht="15.75" customHeight="1" x14ac:dyDescent="0.2">
      <c r="A46" s="7" t="s">
        <v>165</v>
      </c>
      <c r="B46" s="7" t="s">
        <v>166</v>
      </c>
      <c r="C46" s="8">
        <v>42236</v>
      </c>
      <c r="D46" s="10">
        <v>1</v>
      </c>
      <c r="E46" s="10" t="s">
        <v>188</v>
      </c>
      <c r="F46" s="10" t="s">
        <v>28</v>
      </c>
      <c r="G46" s="10" t="s">
        <v>29</v>
      </c>
      <c r="H46" s="11">
        <v>42257</v>
      </c>
      <c r="I46" s="15">
        <f t="shared" si="0"/>
        <v>21</v>
      </c>
      <c r="J46" s="187">
        <v>42292</v>
      </c>
      <c r="K46" s="187">
        <v>42313</v>
      </c>
      <c r="L46" s="15">
        <f t="shared" si="4"/>
        <v>35</v>
      </c>
      <c r="M46" s="10">
        <f t="shared" si="2"/>
        <v>21</v>
      </c>
      <c r="N46" s="10" t="s">
        <v>35</v>
      </c>
      <c r="O46" s="10">
        <v>24</v>
      </c>
      <c r="P46" s="10">
        <v>20.7</v>
      </c>
      <c r="Q46" s="212">
        <v>23.7</v>
      </c>
      <c r="R46" s="10">
        <v>25.9</v>
      </c>
      <c r="S46" s="217">
        <f t="shared" si="5"/>
        <v>23.575000000000003</v>
      </c>
      <c r="T46" s="259">
        <v>28.3</v>
      </c>
      <c r="U46" s="10" t="s">
        <v>34</v>
      </c>
      <c r="V46" s="10" t="s">
        <v>901</v>
      </c>
      <c r="W46" s="10" t="s">
        <v>811</v>
      </c>
      <c r="X46" s="10" t="s">
        <v>937</v>
      </c>
      <c r="Y46" s="10" t="s">
        <v>29</v>
      </c>
      <c r="Z46" s="10"/>
      <c r="AA46" s="10" t="s">
        <v>210</v>
      </c>
      <c r="AB46" s="10"/>
      <c r="AC46" s="15" t="s">
        <v>834</v>
      </c>
    </row>
    <row r="47" spans="1:29" ht="15.75" customHeight="1" x14ac:dyDescent="0.2">
      <c r="A47" s="7">
        <v>447814</v>
      </c>
      <c r="B47" s="7" t="s">
        <v>169</v>
      </c>
      <c r="C47" s="8">
        <v>42244</v>
      </c>
      <c r="D47" s="10">
        <v>3</v>
      </c>
      <c r="E47" s="10" t="s">
        <v>213</v>
      </c>
      <c r="F47" s="10" t="s">
        <v>194</v>
      </c>
      <c r="G47" s="10" t="s">
        <v>29</v>
      </c>
      <c r="H47" s="11">
        <v>42272</v>
      </c>
      <c r="I47" s="15">
        <f t="shared" si="0"/>
        <v>28</v>
      </c>
      <c r="J47" s="187">
        <v>42272</v>
      </c>
      <c r="K47" s="187">
        <v>42272</v>
      </c>
      <c r="L47" s="15">
        <f t="shared" si="4"/>
        <v>0</v>
      </c>
      <c r="M47" s="10">
        <f t="shared" si="2"/>
        <v>0</v>
      </c>
      <c r="N47" s="10" t="s">
        <v>35</v>
      </c>
      <c r="O47" s="10">
        <v>12.1</v>
      </c>
      <c r="P47" s="10">
        <v>12</v>
      </c>
      <c r="Q47" s="10">
        <v>15.2</v>
      </c>
      <c r="R47" s="10">
        <v>12.6</v>
      </c>
      <c r="S47" s="217">
        <f t="shared" si="5"/>
        <v>12.975</v>
      </c>
      <c r="T47" s="217"/>
      <c r="U47" s="10" t="s">
        <v>572</v>
      </c>
      <c r="V47" s="10"/>
      <c r="W47" s="10" t="s">
        <v>803</v>
      </c>
      <c r="X47" s="10" t="s">
        <v>934</v>
      </c>
      <c r="Y47" s="10" t="s">
        <v>216</v>
      </c>
      <c r="Z47" s="10"/>
      <c r="AA47" s="10"/>
      <c r="AB47" s="10"/>
      <c r="AC47" s="15" t="s">
        <v>825</v>
      </c>
    </row>
    <row r="48" spans="1:29" ht="15.75" customHeight="1" x14ac:dyDescent="0.2">
      <c r="A48" s="7">
        <v>1942359</v>
      </c>
      <c r="B48" s="7" t="s">
        <v>172</v>
      </c>
      <c r="C48" s="8">
        <v>42266</v>
      </c>
      <c r="D48" s="10">
        <v>1</v>
      </c>
      <c r="E48" s="10" t="s">
        <v>218</v>
      </c>
      <c r="F48" s="10" t="s">
        <v>194</v>
      </c>
      <c r="G48" s="10" t="s">
        <v>29</v>
      </c>
      <c r="H48" s="11">
        <v>42278</v>
      </c>
      <c r="I48" s="15">
        <f t="shared" si="0"/>
        <v>12</v>
      </c>
      <c r="J48" s="187">
        <v>42336</v>
      </c>
      <c r="K48" s="187">
        <v>42434</v>
      </c>
      <c r="L48" s="15">
        <f t="shared" si="4"/>
        <v>58</v>
      </c>
      <c r="M48" s="10">
        <f>_xlfn.DAYS(K48,J58)</f>
        <v>37</v>
      </c>
      <c r="N48" s="10" t="s">
        <v>221</v>
      </c>
      <c r="O48" s="10">
        <v>22</v>
      </c>
      <c r="P48" s="10">
        <v>22.8</v>
      </c>
      <c r="Q48" s="10">
        <v>22.4</v>
      </c>
      <c r="R48" s="10">
        <v>23.5</v>
      </c>
      <c r="S48" s="217">
        <f t="shared" si="5"/>
        <v>22.674999999999997</v>
      </c>
      <c r="T48" s="259">
        <v>23.2</v>
      </c>
      <c r="U48" s="10" t="s">
        <v>34</v>
      </c>
      <c r="V48" s="10" t="s">
        <v>899</v>
      </c>
      <c r="W48" s="10" t="s">
        <v>802</v>
      </c>
      <c r="X48" s="10" t="s">
        <v>937</v>
      </c>
      <c r="Y48" s="10" t="s">
        <v>775</v>
      </c>
      <c r="Z48" s="10"/>
      <c r="AA48" s="10"/>
      <c r="AB48" s="10"/>
      <c r="AC48" s="15" t="s">
        <v>825</v>
      </c>
    </row>
    <row r="49" spans="1:29" ht="15.75" customHeight="1" x14ac:dyDescent="0.2">
      <c r="A49" s="7" t="s">
        <v>174</v>
      </c>
      <c r="B49" s="7" t="s">
        <v>175</v>
      </c>
      <c r="C49" s="8">
        <v>42255</v>
      </c>
      <c r="D49" s="10">
        <v>1</v>
      </c>
      <c r="E49" s="10" t="s">
        <v>182</v>
      </c>
      <c r="F49" s="10" t="s">
        <v>194</v>
      </c>
      <c r="G49" s="10" t="s">
        <v>29</v>
      </c>
      <c r="H49" s="11">
        <v>42265</v>
      </c>
      <c r="I49" s="15">
        <f t="shared" si="0"/>
        <v>10</v>
      </c>
      <c r="J49" s="187">
        <v>42335</v>
      </c>
      <c r="K49" s="187">
        <v>42342</v>
      </c>
      <c r="L49" s="15">
        <f t="shared" si="4"/>
        <v>70</v>
      </c>
      <c r="M49" s="10">
        <f t="shared" ref="M49:M80" si="6">_xlfn.DAYS(K49,J49)</f>
        <v>7</v>
      </c>
      <c r="N49" s="10" t="s">
        <v>221</v>
      </c>
      <c r="O49" s="10">
        <v>54.6</v>
      </c>
      <c r="P49" s="10">
        <v>43</v>
      </c>
      <c r="Q49" s="212">
        <v>50.4</v>
      </c>
      <c r="R49" s="10">
        <v>40.200000000000003</v>
      </c>
      <c r="S49" s="217">
        <f t="shared" si="5"/>
        <v>47.05</v>
      </c>
      <c r="T49" s="217"/>
      <c r="U49" s="10" t="s">
        <v>722</v>
      </c>
      <c r="V49" s="10" t="s">
        <v>901</v>
      </c>
      <c r="W49" s="10" t="s">
        <v>803</v>
      </c>
      <c r="X49" s="10" t="s">
        <v>939</v>
      </c>
      <c r="Y49" s="10" t="s">
        <v>776</v>
      </c>
      <c r="Z49" s="10"/>
      <c r="AA49" s="10" t="s">
        <v>79</v>
      </c>
      <c r="AB49" s="10"/>
      <c r="AC49" s="15" t="s">
        <v>827</v>
      </c>
    </row>
    <row r="50" spans="1:29" ht="15.75" customHeight="1" x14ac:dyDescent="0.2">
      <c r="A50" s="7">
        <v>5684690</v>
      </c>
      <c r="B50" s="7" t="s">
        <v>179</v>
      </c>
      <c r="C50" s="8">
        <v>42264</v>
      </c>
      <c r="D50" s="10">
        <v>3</v>
      </c>
      <c r="E50" s="10" t="s">
        <v>226</v>
      </c>
      <c r="F50" s="10" t="s">
        <v>194</v>
      </c>
      <c r="G50" s="10" t="s">
        <v>29</v>
      </c>
      <c r="H50" s="11">
        <v>42278</v>
      </c>
      <c r="I50" s="15">
        <f t="shared" si="0"/>
        <v>14</v>
      </c>
      <c r="J50" s="187">
        <v>42314</v>
      </c>
      <c r="K50" s="187">
        <v>42321</v>
      </c>
      <c r="L50" s="15">
        <f t="shared" si="4"/>
        <v>36</v>
      </c>
      <c r="M50" s="10">
        <f t="shared" si="6"/>
        <v>7</v>
      </c>
      <c r="N50" s="10" t="s">
        <v>35</v>
      </c>
      <c r="O50" s="10">
        <v>14.6</v>
      </c>
      <c r="P50" s="10">
        <v>18.7</v>
      </c>
      <c r="Q50" s="212">
        <v>16</v>
      </c>
      <c r="R50" s="10">
        <v>19.7</v>
      </c>
      <c r="S50" s="217">
        <f t="shared" si="5"/>
        <v>17.25</v>
      </c>
      <c r="T50" s="259">
        <v>22.4</v>
      </c>
      <c r="U50" s="31" t="s">
        <v>687</v>
      </c>
      <c r="V50" s="10" t="s">
        <v>907</v>
      </c>
      <c r="W50" s="10" t="s">
        <v>803</v>
      </c>
      <c r="X50" s="10" t="s">
        <v>938</v>
      </c>
      <c r="Y50" s="10" t="s">
        <v>29</v>
      </c>
      <c r="Z50" s="10"/>
      <c r="AA50" s="16"/>
      <c r="AB50" s="10"/>
      <c r="AC50" s="15" t="s">
        <v>825</v>
      </c>
    </row>
    <row r="51" spans="1:29" ht="15.75" customHeight="1" x14ac:dyDescent="0.2">
      <c r="A51" s="7">
        <v>6233893</v>
      </c>
      <c r="B51" s="7" t="s">
        <v>181</v>
      </c>
      <c r="C51" s="8">
        <v>42367</v>
      </c>
      <c r="D51" s="10">
        <v>1</v>
      </c>
      <c r="E51" s="10" t="s">
        <v>54</v>
      </c>
      <c r="F51" s="10" t="s">
        <v>28</v>
      </c>
      <c r="G51" s="10" t="s">
        <v>29</v>
      </c>
      <c r="H51" s="11">
        <v>42403</v>
      </c>
      <c r="I51" s="15">
        <f t="shared" si="0"/>
        <v>36</v>
      </c>
      <c r="J51" s="187">
        <v>42500</v>
      </c>
      <c r="K51" s="187">
        <v>42506</v>
      </c>
      <c r="L51" s="15">
        <f t="shared" si="4"/>
        <v>97</v>
      </c>
      <c r="M51" s="10">
        <f t="shared" si="6"/>
        <v>6</v>
      </c>
      <c r="N51" s="10" t="s">
        <v>35</v>
      </c>
      <c r="O51" s="10">
        <v>14.9</v>
      </c>
      <c r="P51" s="10">
        <v>19.600000000000001</v>
      </c>
      <c r="Q51" s="10">
        <v>16.7</v>
      </c>
      <c r="R51" s="10">
        <v>18.3</v>
      </c>
      <c r="S51" s="217">
        <f t="shared" si="5"/>
        <v>17.375</v>
      </c>
      <c r="T51" s="259">
        <v>23.1</v>
      </c>
      <c r="U51" s="31" t="s">
        <v>687</v>
      </c>
      <c r="V51" s="10" t="s">
        <v>908</v>
      </c>
      <c r="W51" s="10" t="s">
        <v>803</v>
      </c>
      <c r="X51" s="10" t="s">
        <v>937</v>
      </c>
      <c r="Y51" s="10" t="s">
        <v>29</v>
      </c>
      <c r="Z51" s="10"/>
      <c r="AA51" s="16"/>
      <c r="AB51" s="10"/>
      <c r="AC51" s="15" t="s">
        <v>843</v>
      </c>
    </row>
    <row r="52" spans="1:29" ht="15.75" customHeight="1" x14ac:dyDescent="0.2">
      <c r="A52" s="7">
        <v>5217217</v>
      </c>
      <c r="B52" s="7" t="s">
        <v>186</v>
      </c>
      <c r="C52" s="8">
        <v>42367</v>
      </c>
      <c r="D52" s="10">
        <v>1</v>
      </c>
      <c r="E52" s="10" t="s">
        <v>231</v>
      </c>
      <c r="F52" s="10" t="s">
        <v>28</v>
      </c>
      <c r="G52" s="10" t="s">
        <v>232</v>
      </c>
      <c r="H52" s="11">
        <v>42375</v>
      </c>
      <c r="I52" s="15">
        <f t="shared" si="0"/>
        <v>8</v>
      </c>
      <c r="J52" s="187">
        <v>42818</v>
      </c>
      <c r="K52" s="187">
        <v>42831</v>
      </c>
      <c r="L52" s="15">
        <f t="shared" si="4"/>
        <v>443</v>
      </c>
      <c r="M52" s="10">
        <f t="shared" si="6"/>
        <v>13</v>
      </c>
      <c r="N52" s="10" t="s">
        <v>35</v>
      </c>
      <c r="O52" s="10">
        <v>26.8</v>
      </c>
      <c r="P52" s="10">
        <v>32.1</v>
      </c>
      <c r="Q52" s="212">
        <v>28.1</v>
      </c>
      <c r="R52" s="10">
        <v>27</v>
      </c>
      <c r="S52" s="217">
        <f t="shared" si="5"/>
        <v>28.5</v>
      </c>
      <c r="T52" s="217"/>
      <c r="U52" s="10" t="s">
        <v>722</v>
      </c>
      <c r="V52" s="10" t="s">
        <v>901</v>
      </c>
      <c r="W52" s="10" t="s">
        <v>803</v>
      </c>
      <c r="X52" s="10" t="s">
        <v>936</v>
      </c>
      <c r="Y52" s="10" t="s">
        <v>777</v>
      </c>
      <c r="Z52" s="10"/>
      <c r="AA52" s="10"/>
      <c r="AB52" s="10"/>
      <c r="AC52" s="15" t="s">
        <v>834</v>
      </c>
    </row>
    <row r="53" spans="1:29" ht="15.75" customHeight="1" x14ac:dyDescent="0.2">
      <c r="A53" s="7">
        <v>5206994</v>
      </c>
      <c r="B53" s="7" t="s">
        <v>190</v>
      </c>
      <c r="C53" s="8">
        <v>42341</v>
      </c>
      <c r="D53" s="10">
        <v>3</v>
      </c>
      <c r="E53" s="10" t="s">
        <v>233</v>
      </c>
      <c r="F53" s="10" t="s">
        <v>28</v>
      </c>
      <c r="G53" s="10" t="s">
        <v>29</v>
      </c>
      <c r="H53" s="11">
        <v>42368</v>
      </c>
      <c r="I53" s="15">
        <f t="shared" si="0"/>
        <v>27</v>
      </c>
      <c r="J53" s="187">
        <v>42390</v>
      </c>
      <c r="K53" s="187">
        <v>42396</v>
      </c>
      <c r="L53" s="15">
        <f t="shared" si="4"/>
        <v>22</v>
      </c>
      <c r="M53" s="10">
        <f t="shared" si="6"/>
        <v>6</v>
      </c>
      <c r="N53" s="10" t="s">
        <v>35</v>
      </c>
      <c r="O53" s="10">
        <v>22.1</v>
      </c>
      <c r="P53" s="10">
        <v>25.2</v>
      </c>
      <c r="Q53" s="10">
        <v>19.8</v>
      </c>
      <c r="R53" s="10">
        <v>24.6</v>
      </c>
      <c r="S53" s="217">
        <f t="shared" si="5"/>
        <v>22.924999999999997</v>
      </c>
      <c r="T53" s="259">
        <v>22</v>
      </c>
      <c r="U53" s="10" t="s">
        <v>722</v>
      </c>
      <c r="V53" s="10" t="s">
        <v>909</v>
      </c>
      <c r="W53" s="10" t="s">
        <v>812</v>
      </c>
      <c r="X53" s="10" t="s">
        <v>935</v>
      </c>
      <c r="Y53" s="10" t="s">
        <v>778</v>
      </c>
      <c r="Z53" s="10"/>
      <c r="AA53" s="10"/>
      <c r="AB53" s="10"/>
      <c r="AC53" s="15" t="s">
        <v>825</v>
      </c>
    </row>
    <row r="54" spans="1:29" ht="15.75" customHeight="1" x14ac:dyDescent="0.2">
      <c r="A54" s="7">
        <v>3086170</v>
      </c>
      <c r="B54" s="7" t="s">
        <v>192</v>
      </c>
      <c r="C54" s="8">
        <v>42339</v>
      </c>
      <c r="D54" s="10">
        <v>1</v>
      </c>
      <c r="E54" s="10" t="s">
        <v>45</v>
      </c>
      <c r="F54" s="10" t="s">
        <v>28</v>
      </c>
      <c r="G54" s="10" t="s">
        <v>237</v>
      </c>
      <c r="H54" s="11">
        <v>42348</v>
      </c>
      <c r="I54" s="15">
        <f t="shared" si="0"/>
        <v>9</v>
      </c>
      <c r="J54" s="187">
        <v>42397</v>
      </c>
      <c r="K54" s="187">
        <v>42417</v>
      </c>
      <c r="L54" s="15">
        <f t="shared" si="4"/>
        <v>49</v>
      </c>
      <c r="M54" s="10">
        <f t="shared" si="6"/>
        <v>20</v>
      </c>
      <c r="N54" s="10" t="s">
        <v>35</v>
      </c>
      <c r="O54" s="10">
        <v>26.8</v>
      </c>
      <c r="P54" s="10">
        <v>29.9</v>
      </c>
      <c r="Q54" s="10">
        <v>27.4</v>
      </c>
      <c r="R54" s="10">
        <v>28.2</v>
      </c>
      <c r="S54" s="217">
        <f t="shared" si="5"/>
        <v>28.074999999999999</v>
      </c>
      <c r="T54" s="217"/>
      <c r="U54" s="10" t="s">
        <v>722</v>
      </c>
      <c r="V54" s="10" t="s">
        <v>910</v>
      </c>
      <c r="W54" s="10" t="s">
        <v>803</v>
      </c>
      <c r="X54" s="10" t="s">
        <v>934</v>
      </c>
      <c r="Y54" s="10" t="s">
        <v>779</v>
      </c>
      <c r="Z54" s="10"/>
      <c r="AA54" s="10"/>
      <c r="AB54" s="10"/>
      <c r="AC54" s="15" t="s">
        <v>823</v>
      </c>
    </row>
    <row r="55" spans="1:29" ht="15.75" customHeight="1" x14ac:dyDescent="0.2">
      <c r="A55" s="7">
        <v>6256856</v>
      </c>
      <c r="B55" s="7" t="s">
        <v>196</v>
      </c>
      <c r="C55" s="8">
        <v>42348</v>
      </c>
      <c r="D55" s="10">
        <v>1</v>
      </c>
      <c r="E55" s="10" t="s">
        <v>231</v>
      </c>
      <c r="F55" s="10" t="s">
        <v>28</v>
      </c>
      <c r="G55" s="10" t="s">
        <v>29</v>
      </c>
      <c r="H55" s="11">
        <v>42356</v>
      </c>
      <c r="I55" s="15">
        <f t="shared" si="0"/>
        <v>8</v>
      </c>
      <c r="J55" s="187">
        <v>42556</v>
      </c>
      <c r="K55" s="187">
        <v>42562</v>
      </c>
      <c r="L55" s="15">
        <f t="shared" si="4"/>
        <v>200</v>
      </c>
      <c r="M55" s="10">
        <f t="shared" si="6"/>
        <v>6</v>
      </c>
      <c r="N55" s="10" t="s">
        <v>35</v>
      </c>
      <c r="O55" s="120">
        <v>28.8</v>
      </c>
      <c r="P55" s="120">
        <v>30.1</v>
      </c>
      <c r="Q55" s="120">
        <v>29.5</v>
      </c>
      <c r="R55" s="120">
        <v>30.5</v>
      </c>
      <c r="S55" s="220">
        <f t="shared" si="5"/>
        <v>29.725000000000001</v>
      </c>
      <c r="T55" s="220"/>
      <c r="U55" s="120" t="s">
        <v>722</v>
      </c>
      <c r="V55" s="120" t="s">
        <v>901</v>
      </c>
      <c r="W55" s="120" t="s">
        <v>803</v>
      </c>
      <c r="X55" s="120" t="s">
        <v>934</v>
      </c>
      <c r="Y55" s="184" t="s">
        <v>780</v>
      </c>
      <c r="Z55" s="10"/>
      <c r="AA55" s="10" t="s">
        <v>242</v>
      </c>
      <c r="AB55" s="10"/>
      <c r="AC55" s="15" t="s">
        <v>842</v>
      </c>
    </row>
    <row r="56" spans="1:29" ht="15.75" customHeight="1" x14ac:dyDescent="0.2">
      <c r="A56" s="7">
        <v>5463324</v>
      </c>
      <c r="B56" s="7" t="s">
        <v>200</v>
      </c>
      <c r="C56" s="8">
        <v>42294</v>
      </c>
      <c r="D56" s="10">
        <v>1</v>
      </c>
      <c r="E56" s="10" t="s">
        <v>246</v>
      </c>
      <c r="F56" s="10" t="s">
        <v>50</v>
      </c>
      <c r="G56" s="10" t="s">
        <v>29</v>
      </c>
      <c r="H56" s="11">
        <v>42306</v>
      </c>
      <c r="I56" s="15">
        <f t="shared" si="0"/>
        <v>12</v>
      </c>
      <c r="J56" s="187">
        <v>42376</v>
      </c>
      <c r="K56" s="187">
        <v>42415</v>
      </c>
      <c r="L56" s="15">
        <f t="shared" si="4"/>
        <v>70</v>
      </c>
      <c r="M56" s="10">
        <f t="shared" si="6"/>
        <v>39</v>
      </c>
      <c r="N56" s="10" t="s">
        <v>35</v>
      </c>
      <c r="O56" s="10">
        <v>0</v>
      </c>
      <c r="P56" s="10">
        <v>0</v>
      </c>
      <c r="Q56" s="10">
        <v>0</v>
      </c>
      <c r="R56" s="10">
        <v>0</v>
      </c>
      <c r="S56" s="217">
        <f t="shared" si="5"/>
        <v>0</v>
      </c>
      <c r="T56" s="217"/>
      <c r="U56" s="10" t="s">
        <v>572</v>
      </c>
      <c r="V56" s="10"/>
      <c r="W56" s="10" t="s">
        <v>803</v>
      </c>
      <c r="X56" s="10" t="s">
        <v>934</v>
      </c>
      <c r="Y56" s="10" t="s">
        <v>250</v>
      </c>
      <c r="Z56" s="10"/>
      <c r="AA56" s="10" t="s">
        <v>122</v>
      </c>
      <c r="AB56" s="10"/>
      <c r="AC56" s="15" t="s">
        <v>827</v>
      </c>
    </row>
    <row r="57" spans="1:29" ht="15.75" customHeight="1" x14ac:dyDescent="0.2">
      <c r="A57" s="7" t="s">
        <v>202</v>
      </c>
      <c r="B57" s="7" t="s">
        <v>203</v>
      </c>
      <c r="C57" s="8">
        <v>42395</v>
      </c>
      <c r="D57" s="10">
        <v>1</v>
      </c>
      <c r="E57" s="10" t="s">
        <v>27</v>
      </c>
      <c r="F57" s="10" t="s">
        <v>28</v>
      </c>
      <c r="G57" s="10" t="s">
        <v>29</v>
      </c>
      <c r="H57" s="11">
        <v>42404</v>
      </c>
      <c r="I57" s="15">
        <f t="shared" si="0"/>
        <v>9</v>
      </c>
      <c r="J57" s="187">
        <v>42446</v>
      </c>
      <c r="K57" s="187">
        <v>42446</v>
      </c>
      <c r="L57" s="15">
        <f t="shared" si="4"/>
        <v>42</v>
      </c>
      <c r="M57" s="10">
        <f t="shared" si="6"/>
        <v>0</v>
      </c>
      <c r="N57" s="10" t="s">
        <v>35</v>
      </c>
      <c r="O57" s="10">
        <v>29.4</v>
      </c>
      <c r="P57" s="10">
        <v>33.1</v>
      </c>
      <c r="Q57" s="10">
        <v>31.3</v>
      </c>
      <c r="R57" s="10">
        <v>34.5</v>
      </c>
      <c r="S57" s="217">
        <f t="shared" si="5"/>
        <v>32.075000000000003</v>
      </c>
      <c r="T57" s="217"/>
      <c r="U57" s="10" t="s">
        <v>722</v>
      </c>
      <c r="V57" s="10" t="s">
        <v>907</v>
      </c>
      <c r="W57" s="10" t="s">
        <v>808</v>
      </c>
      <c r="X57" s="10" t="s">
        <v>933</v>
      </c>
      <c r="Y57" s="10" t="s">
        <v>781</v>
      </c>
      <c r="Z57" s="10"/>
      <c r="AA57" s="10"/>
      <c r="AB57" s="10"/>
      <c r="AC57" s="15" t="s">
        <v>841</v>
      </c>
    </row>
    <row r="58" spans="1:29" s="232" customFormat="1" ht="15.75" customHeight="1" x14ac:dyDescent="0.2">
      <c r="A58" s="225">
        <v>6285046</v>
      </c>
      <c r="B58" s="225" t="s">
        <v>205</v>
      </c>
      <c r="C58" s="249">
        <v>42381</v>
      </c>
      <c r="D58" s="227">
        <v>1</v>
      </c>
      <c r="E58" s="227" t="s">
        <v>45</v>
      </c>
      <c r="F58" s="227" t="s">
        <v>50</v>
      </c>
      <c r="G58" s="227" t="s">
        <v>29</v>
      </c>
      <c r="H58" s="250">
        <v>42397</v>
      </c>
      <c r="I58" s="231">
        <f t="shared" si="0"/>
        <v>16</v>
      </c>
      <c r="J58" s="251">
        <v>42397</v>
      </c>
      <c r="K58" s="251">
        <v>42468</v>
      </c>
      <c r="L58" s="231">
        <f t="shared" si="4"/>
        <v>0</v>
      </c>
      <c r="M58" s="227">
        <f t="shared" si="6"/>
        <v>71</v>
      </c>
      <c r="N58" s="227" t="s">
        <v>35</v>
      </c>
      <c r="O58" s="227">
        <v>0</v>
      </c>
      <c r="P58" s="227">
        <v>0</v>
      </c>
      <c r="Q58" s="227">
        <v>0</v>
      </c>
      <c r="R58" s="227">
        <v>0</v>
      </c>
      <c r="S58" s="252">
        <f t="shared" si="5"/>
        <v>0</v>
      </c>
      <c r="T58" s="252"/>
      <c r="U58" s="227" t="s">
        <v>572</v>
      </c>
      <c r="V58" s="227"/>
      <c r="W58" s="227" t="s">
        <v>802</v>
      </c>
      <c r="X58" s="227" t="s">
        <v>924</v>
      </c>
      <c r="Y58" s="227" t="s">
        <v>259</v>
      </c>
      <c r="Z58" s="227"/>
      <c r="AA58" s="227"/>
      <c r="AB58" s="227"/>
      <c r="AC58" s="231" t="s">
        <v>838</v>
      </c>
    </row>
    <row r="59" spans="1:29" ht="15.75" customHeight="1" x14ac:dyDescent="0.2">
      <c r="A59" s="7" t="s">
        <v>206</v>
      </c>
      <c r="B59" s="7" t="s">
        <v>207</v>
      </c>
      <c r="C59" s="8">
        <v>42374</v>
      </c>
      <c r="D59" s="10">
        <v>1</v>
      </c>
      <c r="E59" s="10" t="s">
        <v>27</v>
      </c>
      <c r="F59" s="10" t="s">
        <v>28</v>
      </c>
      <c r="G59" s="10" t="s">
        <v>29</v>
      </c>
      <c r="H59" s="11">
        <v>42390</v>
      </c>
      <c r="I59" s="15">
        <f t="shared" si="0"/>
        <v>16</v>
      </c>
      <c r="J59" s="187">
        <v>42488</v>
      </c>
      <c r="K59" s="187">
        <v>42488</v>
      </c>
      <c r="L59" s="15">
        <f t="shared" si="4"/>
        <v>98</v>
      </c>
      <c r="M59" s="10">
        <f t="shared" si="6"/>
        <v>0</v>
      </c>
      <c r="N59" s="10" t="s">
        <v>35</v>
      </c>
      <c r="O59" s="10">
        <v>18.5</v>
      </c>
      <c r="P59" s="10">
        <v>18.7</v>
      </c>
      <c r="Q59" s="212">
        <v>17</v>
      </c>
      <c r="R59" s="10">
        <v>17.100000000000001</v>
      </c>
      <c r="S59" s="256">
        <f t="shared" si="5"/>
        <v>17.825000000000003</v>
      </c>
      <c r="T59" s="259">
        <v>24.7</v>
      </c>
      <c r="U59" s="31" t="s">
        <v>687</v>
      </c>
      <c r="V59" s="10"/>
      <c r="W59" s="10" t="s">
        <v>803</v>
      </c>
      <c r="X59" s="10" t="s">
        <v>931</v>
      </c>
      <c r="Y59" s="10" t="s">
        <v>29</v>
      </c>
      <c r="Z59" s="10"/>
      <c r="AA59" s="10" t="s">
        <v>210</v>
      </c>
      <c r="AB59" s="10"/>
      <c r="AC59" s="15" t="s">
        <v>840</v>
      </c>
    </row>
    <row r="60" spans="1:29" ht="15.75" customHeight="1" x14ac:dyDescent="0.2">
      <c r="A60" s="7">
        <v>6005470</v>
      </c>
      <c r="B60" s="7" t="s">
        <v>209</v>
      </c>
      <c r="C60" s="8">
        <v>42458</v>
      </c>
      <c r="D60" s="10">
        <v>1</v>
      </c>
      <c r="E60" s="10" t="s">
        <v>27</v>
      </c>
      <c r="F60" s="10" t="s">
        <v>50</v>
      </c>
      <c r="G60" s="10" t="s">
        <v>29</v>
      </c>
      <c r="H60" s="11">
        <v>42474</v>
      </c>
      <c r="I60" s="15">
        <f t="shared" si="0"/>
        <v>16</v>
      </c>
      <c r="J60" s="187">
        <v>42494</v>
      </c>
      <c r="K60" s="187">
        <v>42522</v>
      </c>
      <c r="L60" s="15">
        <f t="shared" si="4"/>
        <v>20</v>
      </c>
      <c r="M60" s="10">
        <f t="shared" si="6"/>
        <v>28</v>
      </c>
      <c r="N60" s="10" t="s">
        <v>35</v>
      </c>
      <c r="O60" s="10">
        <v>0</v>
      </c>
      <c r="P60" s="10">
        <v>0</v>
      </c>
      <c r="Q60" s="10">
        <v>0</v>
      </c>
      <c r="R60" s="10">
        <v>0</v>
      </c>
      <c r="S60" s="217">
        <f t="shared" si="5"/>
        <v>0</v>
      </c>
      <c r="T60" s="217"/>
      <c r="U60" s="10" t="s">
        <v>572</v>
      </c>
      <c r="V60" s="10"/>
      <c r="W60" s="10" t="s">
        <v>803</v>
      </c>
      <c r="X60" s="10" t="s">
        <v>924</v>
      </c>
      <c r="Y60" s="10" t="s">
        <v>269</v>
      </c>
      <c r="Z60" s="10"/>
      <c r="AA60" s="10"/>
      <c r="AB60" s="10"/>
      <c r="AC60" s="15" t="s">
        <v>839</v>
      </c>
    </row>
    <row r="61" spans="1:29" ht="15.75" customHeight="1" x14ac:dyDescent="0.2">
      <c r="A61" s="7" t="s">
        <v>211</v>
      </c>
      <c r="B61" s="7" t="s">
        <v>212</v>
      </c>
      <c r="C61" s="8">
        <v>42453</v>
      </c>
      <c r="D61" s="10">
        <v>1</v>
      </c>
      <c r="E61" s="10" t="s">
        <v>27</v>
      </c>
      <c r="F61" s="10" t="s">
        <v>28</v>
      </c>
      <c r="G61" s="10" t="s">
        <v>29</v>
      </c>
      <c r="H61" s="11">
        <v>42467</v>
      </c>
      <c r="I61" s="15">
        <f t="shared" si="0"/>
        <v>14</v>
      </c>
      <c r="J61" s="187">
        <v>42503</v>
      </c>
      <c r="K61" s="187">
        <v>42523</v>
      </c>
      <c r="L61" s="15">
        <f t="shared" si="4"/>
        <v>36</v>
      </c>
      <c r="M61" s="10">
        <f t="shared" si="6"/>
        <v>20</v>
      </c>
      <c r="N61" s="10" t="s">
        <v>65</v>
      </c>
      <c r="O61" s="10">
        <v>19.899999999999999</v>
      </c>
      <c r="P61" s="10">
        <v>18.7</v>
      </c>
      <c r="Q61" s="10">
        <v>19.2</v>
      </c>
      <c r="R61" s="10">
        <v>18.8</v>
      </c>
      <c r="S61" s="256">
        <f t="shared" si="5"/>
        <v>19.149999999999999</v>
      </c>
      <c r="T61" s="259">
        <v>20.7</v>
      </c>
      <c r="U61" s="31" t="s">
        <v>687</v>
      </c>
      <c r="V61" s="10" t="s">
        <v>899</v>
      </c>
      <c r="W61" s="10" t="s">
        <v>808</v>
      </c>
      <c r="X61" s="10" t="s">
        <v>926</v>
      </c>
      <c r="Y61" s="10" t="s">
        <v>272</v>
      </c>
      <c r="Z61" s="10"/>
      <c r="AA61" s="10"/>
      <c r="AB61" s="10"/>
      <c r="AC61" s="15" t="s">
        <v>838</v>
      </c>
    </row>
    <row r="62" spans="1:29" ht="15.75" customHeight="1" x14ac:dyDescent="0.2">
      <c r="A62" s="7">
        <v>6205073</v>
      </c>
      <c r="B62" s="7" t="s">
        <v>215</v>
      </c>
      <c r="C62" s="8">
        <v>42444</v>
      </c>
      <c r="D62" s="10">
        <v>1</v>
      </c>
      <c r="E62" s="10" t="s">
        <v>27</v>
      </c>
      <c r="F62" s="10" t="s">
        <v>274</v>
      </c>
      <c r="G62" s="10" t="s">
        <v>29</v>
      </c>
      <c r="H62" s="11">
        <v>42460</v>
      </c>
      <c r="I62" s="15">
        <f t="shared" si="0"/>
        <v>16</v>
      </c>
      <c r="J62" s="187">
        <v>42460</v>
      </c>
      <c r="K62" s="187">
        <v>42495</v>
      </c>
      <c r="L62" s="15">
        <f t="shared" si="4"/>
        <v>0</v>
      </c>
      <c r="M62" s="10">
        <f t="shared" si="6"/>
        <v>35</v>
      </c>
      <c r="N62" s="10" t="s">
        <v>35</v>
      </c>
      <c r="O62" s="10">
        <v>18.399999999999999</v>
      </c>
      <c r="P62" s="10">
        <v>12.4</v>
      </c>
      <c r="Q62" s="212">
        <v>15.6</v>
      </c>
      <c r="R62" s="10">
        <v>13.7</v>
      </c>
      <c r="S62" s="217">
        <f t="shared" si="5"/>
        <v>15.024999999999999</v>
      </c>
      <c r="T62" s="217"/>
      <c r="U62" s="10" t="s">
        <v>572</v>
      </c>
      <c r="V62" s="10"/>
      <c r="W62" s="10" t="s">
        <v>803</v>
      </c>
      <c r="X62" s="10" t="s">
        <v>924</v>
      </c>
      <c r="Y62" s="10" t="s">
        <v>29</v>
      </c>
      <c r="Z62" s="10"/>
      <c r="AA62" s="10" t="s">
        <v>276</v>
      </c>
      <c r="AB62" s="10"/>
      <c r="AC62" s="15" t="s">
        <v>830</v>
      </c>
    </row>
    <row r="63" spans="1:29" ht="15.75" customHeight="1" x14ac:dyDescent="0.2">
      <c r="A63" s="7">
        <v>6285568</v>
      </c>
      <c r="B63" s="7" t="s">
        <v>217</v>
      </c>
      <c r="C63" s="8">
        <v>42439</v>
      </c>
      <c r="D63" s="10">
        <v>3</v>
      </c>
      <c r="E63" s="10" t="s">
        <v>277</v>
      </c>
      <c r="F63" s="10" t="s">
        <v>28</v>
      </c>
      <c r="G63" s="10" t="s">
        <v>29</v>
      </c>
      <c r="H63" s="11">
        <v>42439</v>
      </c>
      <c r="I63" s="15">
        <f t="shared" si="0"/>
        <v>0</v>
      </c>
      <c r="J63" s="187">
        <v>42460</v>
      </c>
      <c r="K63" s="187">
        <v>42481</v>
      </c>
      <c r="L63" s="15">
        <f t="shared" si="4"/>
        <v>21</v>
      </c>
      <c r="M63" s="10">
        <f t="shared" si="6"/>
        <v>21</v>
      </c>
      <c r="N63" s="10" t="s">
        <v>35</v>
      </c>
      <c r="O63" s="10">
        <v>13.1</v>
      </c>
      <c r="P63" s="10">
        <v>13.4</v>
      </c>
      <c r="Q63" s="10">
        <v>13.1</v>
      </c>
      <c r="R63" s="10">
        <v>13.5</v>
      </c>
      <c r="S63" s="217">
        <f t="shared" si="5"/>
        <v>13.275</v>
      </c>
      <c r="T63" s="217"/>
      <c r="U63" s="10" t="s">
        <v>572</v>
      </c>
      <c r="V63" s="10" t="s">
        <v>911</v>
      </c>
      <c r="W63" s="10" t="s">
        <v>803</v>
      </c>
      <c r="X63" s="10" t="s">
        <v>924</v>
      </c>
      <c r="Y63" s="10" t="s">
        <v>29</v>
      </c>
      <c r="Z63" s="10"/>
      <c r="AA63" s="10"/>
      <c r="AB63" s="10"/>
      <c r="AC63" s="15" t="s">
        <v>827</v>
      </c>
    </row>
    <row r="64" spans="1:29" ht="15.75" customHeight="1" x14ac:dyDescent="0.2">
      <c r="A64" s="7">
        <v>3682529</v>
      </c>
      <c r="B64" s="7" t="s">
        <v>220</v>
      </c>
      <c r="C64" s="8">
        <v>42430</v>
      </c>
      <c r="D64" s="10">
        <v>1</v>
      </c>
      <c r="E64" s="10" t="s">
        <v>45</v>
      </c>
      <c r="F64" s="10" t="s">
        <v>28</v>
      </c>
      <c r="G64" s="10" t="s">
        <v>29</v>
      </c>
      <c r="H64" s="11">
        <v>42439</v>
      </c>
      <c r="I64" s="15">
        <f t="shared" si="0"/>
        <v>9</v>
      </c>
      <c r="J64" s="187">
        <v>42488</v>
      </c>
      <c r="K64" s="187">
        <v>42488</v>
      </c>
      <c r="L64" s="15">
        <f t="shared" si="4"/>
        <v>49</v>
      </c>
      <c r="M64" s="10">
        <f t="shared" si="6"/>
        <v>0</v>
      </c>
      <c r="N64" s="10" t="s">
        <v>35</v>
      </c>
      <c r="O64" s="10">
        <v>38.4</v>
      </c>
      <c r="P64" s="10">
        <v>37.5</v>
      </c>
      <c r="Q64" s="10">
        <v>38.200000000000003</v>
      </c>
      <c r="R64" s="10">
        <v>38.1</v>
      </c>
      <c r="S64" s="217">
        <f t="shared" si="5"/>
        <v>38.050000000000004</v>
      </c>
      <c r="T64" s="217"/>
      <c r="U64" s="10" t="s">
        <v>722</v>
      </c>
      <c r="V64" s="10" t="s">
        <v>901</v>
      </c>
      <c r="W64" s="10" t="s">
        <v>802</v>
      </c>
      <c r="X64" s="10" t="s">
        <v>929</v>
      </c>
      <c r="Y64" s="10" t="s">
        <v>782</v>
      </c>
      <c r="Z64" s="10"/>
      <c r="AA64" s="10"/>
      <c r="AB64" s="10"/>
      <c r="AC64" s="188" t="s">
        <v>825</v>
      </c>
    </row>
    <row r="65" spans="1:29" ht="15.75" customHeight="1" x14ac:dyDescent="0.2">
      <c r="A65" s="7">
        <v>6284500</v>
      </c>
      <c r="B65" s="7" t="s">
        <v>223</v>
      </c>
      <c r="C65" s="8">
        <v>42458</v>
      </c>
      <c r="D65" s="10">
        <v>2</v>
      </c>
      <c r="E65" s="10" t="s">
        <v>286</v>
      </c>
      <c r="F65" s="10" t="s">
        <v>50</v>
      </c>
      <c r="G65" s="10" t="s">
        <v>29</v>
      </c>
      <c r="H65" s="11">
        <v>42467</v>
      </c>
      <c r="I65" s="15">
        <f t="shared" si="0"/>
        <v>9</v>
      </c>
      <c r="J65" s="187">
        <v>42489</v>
      </c>
      <c r="K65" s="187">
        <v>42497</v>
      </c>
      <c r="L65" s="15">
        <f t="shared" si="4"/>
        <v>22</v>
      </c>
      <c r="M65" s="10">
        <f t="shared" si="6"/>
        <v>8</v>
      </c>
      <c r="N65" s="10" t="s">
        <v>35</v>
      </c>
      <c r="O65" s="10">
        <v>0</v>
      </c>
      <c r="P65" s="10">
        <v>0</v>
      </c>
      <c r="Q65" s="10">
        <v>0</v>
      </c>
      <c r="R65" s="10">
        <v>0</v>
      </c>
      <c r="S65" s="217">
        <f t="shared" si="5"/>
        <v>0</v>
      </c>
      <c r="T65" s="217"/>
      <c r="U65" s="10" t="s">
        <v>572</v>
      </c>
      <c r="V65" s="10"/>
      <c r="W65" s="10" t="s">
        <v>803</v>
      </c>
      <c r="X65" s="10" t="s">
        <v>925</v>
      </c>
      <c r="Y65" s="10" t="s">
        <v>29</v>
      </c>
      <c r="Z65" s="10"/>
      <c r="AA65" s="10"/>
      <c r="AB65" s="10"/>
      <c r="AC65" s="15" t="s">
        <v>823</v>
      </c>
    </row>
    <row r="66" spans="1:29" ht="15.75" customHeight="1" x14ac:dyDescent="0.2">
      <c r="A66" s="7">
        <v>6332655</v>
      </c>
      <c r="B66" s="7" t="s">
        <v>225</v>
      </c>
      <c r="C66" s="8">
        <v>42481</v>
      </c>
      <c r="D66" s="10">
        <v>1</v>
      </c>
      <c r="E66" s="10" t="s">
        <v>27</v>
      </c>
      <c r="F66" s="10" t="s">
        <v>28</v>
      </c>
      <c r="G66" s="10" t="s">
        <v>29</v>
      </c>
      <c r="H66" s="11">
        <v>42495</v>
      </c>
      <c r="I66" s="15">
        <f t="shared" si="0"/>
        <v>14</v>
      </c>
      <c r="J66" s="187">
        <v>42513</v>
      </c>
      <c r="K66" s="187">
        <v>42520</v>
      </c>
      <c r="L66" s="15">
        <f t="shared" ref="L66:L97" si="7">_xlfn.DAYS(J66,H66)</f>
        <v>18</v>
      </c>
      <c r="M66" s="10">
        <f t="shared" si="6"/>
        <v>7</v>
      </c>
      <c r="N66" s="10" t="s">
        <v>35</v>
      </c>
      <c r="O66" s="10">
        <v>34.4</v>
      </c>
      <c r="P66" s="10">
        <v>36.200000000000003</v>
      </c>
      <c r="Q66" s="10">
        <v>34.200000000000003</v>
      </c>
      <c r="R66" s="10">
        <v>35.700000000000003</v>
      </c>
      <c r="S66" s="217">
        <f t="shared" ref="S66:S97" si="8">AVERAGE(O66:R66)</f>
        <v>35.125</v>
      </c>
      <c r="T66" s="217"/>
      <c r="U66" s="10" t="s">
        <v>722</v>
      </c>
      <c r="V66" s="10" t="s">
        <v>900</v>
      </c>
      <c r="W66" s="10" t="s">
        <v>803</v>
      </c>
      <c r="X66" s="10" t="s">
        <v>926</v>
      </c>
      <c r="Y66" s="10" t="s">
        <v>783</v>
      </c>
      <c r="Z66" s="10"/>
      <c r="AA66" s="10"/>
      <c r="AB66" s="10"/>
      <c r="AC66" s="15" t="s">
        <v>837</v>
      </c>
    </row>
    <row r="67" spans="1:29" ht="15.75" customHeight="1" x14ac:dyDescent="0.2">
      <c r="A67" s="7" t="s">
        <v>227</v>
      </c>
      <c r="B67" s="7" t="s">
        <v>228</v>
      </c>
      <c r="C67" s="8">
        <v>42490</v>
      </c>
      <c r="D67" s="10">
        <v>1</v>
      </c>
      <c r="E67" s="10" t="s">
        <v>61</v>
      </c>
      <c r="F67" s="10" t="s">
        <v>50</v>
      </c>
      <c r="G67" s="10" t="s">
        <v>294</v>
      </c>
      <c r="H67" s="11">
        <v>42502</v>
      </c>
      <c r="I67" s="15">
        <f t="shared" si="0"/>
        <v>12</v>
      </c>
      <c r="J67" s="187">
        <v>42642</v>
      </c>
      <c r="K67" s="187">
        <v>42692</v>
      </c>
      <c r="L67" s="15">
        <f t="shared" si="7"/>
        <v>140</v>
      </c>
      <c r="M67" s="10">
        <f t="shared" si="6"/>
        <v>50</v>
      </c>
      <c r="N67" s="10" t="s">
        <v>35</v>
      </c>
      <c r="O67" s="10">
        <v>26</v>
      </c>
      <c r="P67" s="10">
        <v>24.2</v>
      </c>
      <c r="Q67" s="10">
        <v>24.8</v>
      </c>
      <c r="R67" s="10">
        <v>24.5</v>
      </c>
      <c r="S67" s="217">
        <f t="shared" si="8"/>
        <v>24.875</v>
      </c>
      <c r="T67" s="217"/>
      <c r="U67" s="10" t="s">
        <v>34</v>
      </c>
      <c r="V67" s="10" t="s">
        <v>901</v>
      </c>
      <c r="W67" s="10" t="s">
        <v>802</v>
      </c>
      <c r="X67" s="10" t="s">
        <v>926</v>
      </c>
      <c r="Y67" s="10" t="s">
        <v>296</v>
      </c>
      <c r="Z67" s="10"/>
      <c r="AA67" s="10"/>
      <c r="AB67" s="10"/>
      <c r="AC67" s="15" t="s">
        <v>830</v>
      </c>
    </row>
    <row r="68" spans="1:29" ht="15.75" customHeight="1" x14ac:dyDescent="0.2">
      <c r="A68" s="7">
        <v>3840208</v>
      </c>
      <c r="B68" s="7" t="s">
        <v>229</v>
      </c>
      <c r="C68" s="8">
        <v>42508</v>
      </c>
      <c r="D68" s="10">
        <v>1</v>
      </c>
      <c r="E68" s="10" t="s">
        <v>27</v>
      </c>
      <c r="F68" s="10" t="s">
        <v>298</v>
      </c>
      <c r="G68" s="10" t="s">
        <v>29</v>
      </c>
      <c r="H68" s="11">
        <v>42522</v>
      </c>
      <c r="I68" s="15">
        <f t="shared" si="0"/>
        <v>14</v>
      </c>
      <c r="J68" s="187">
        <v>42558</v>
      </c>
      <c r="K68" s="187">
        <v>42723</v>
      </c>
      <c r="L68" s="15">
        <f t="shared" si="7"/>
        <v>36</v>
      </c>
      <c r="M68" s="10">
        <f t="shared" si="6"/>
        <v>165</v>
      </c>
      <c r="N68" s="10" t="s">
        <v>35</v>
      </c>
      <c r="O68" s="10">
        <v>26.5</v>
      </c>
      <c r="P68" s="10">
        <v>23.5</v>
      </c>
      <c r="Q68" s="212">
        <v>31.9</v>
      </c>
      <c r="R68" s="10">
        <v>33.1</v>
      </c>
      <c r="S68" s="217">
        <f t="shared" si="8"/>
        <v>28.75</v>
      </c>
      <c r="T68" s="217"/>
      <c r="U68" s="10" t="s">
        <v>34</v>
      </c>
      <c r="V68" s="10" t="s">
        <v>912</v>
      </c>
      <c r="W68" s="10" t="s">
        <v>813</v>
      </c>
      <c r="X68" s="10" t="s">
        <v>931</v>
      </c>
      <c r="Y68" s="10" t="s">
        <v>29</v>
      </c>
      <c r="Z68" s="10"/>
      <c r="AA68" s="10"/>
      <c r="AB68" s="10"/>
      <c r="AC68" s="15" t="s">
        <v>825</v>
      </c>
    </row>
    <row r="69" spans="1:29" ht="15.75" customHeight="1" x14ac:dyDescent="0.2">
      <c r="A69" s="7">
        <v>3277607</v>
      </c>
      <c r="B69" s="7" t="s">
        <v>234</v>
      </c>
      <c r="C69" s="8">
        <v>42493</v>
      </c>
      <c r="D69" s="10">
        <v>1</v>
      </c>
      <c r="E69" s="10" t="s">
        <v>45</v>
      </c>
      <c r="F69" s="10" t="s">
        <v>50</v>
      </c>
      <c r="G69" s="10" t="s">
        <v>29</v>
      </c>
      <c r="H69" s="11">
        <v>42502</v>
      </c>
      <c r="I69" s="15">
        <f t="shared" si="0"/>
        <v>9</v>
      </c>
      <c r="J69" s="187">
        <v>42569</v>
      </c>
      <c r="K69" s="187">
        <v>42569</v>
      </c>
      <c r="L69" s="15">
        <f t="shared" si="7"/>
        <v>67</v>
      </c>
      <c r="M69" s="10">
        <f t="shared" si="6"/>
        <v>0</v>
      </c>
      <c r="N69" s="10" t="s">
        <v>35</v>
      </c>
      <c r="O69" s="10">
        <v>22.2</v>
      </c>
      <c r="P69" s="10">
        <v>25.2</v>
      </c>
      <c r="Q69" s="10">
        <v>23.2</v>
      </c>
      <c r="R69" s="10">
        <v>25.2</v>
      </c>
      <c r="S69" s="217">
        <f t="shared" si="8"/>
        <v>23.95</v>
      </c>
      <c r="T69" s="217"/>
      <c r="U69" s="10" t="s">
        <v>34</v>
      </c>
      <c r="V69" s="10" t="s">
        <v>913</v>
      </c>
      <c r="W69" s="10" t="s">
        <v>803</v>
      </c>
      <c r="X69" s="10" t="s">
        <v>924</v>
      </c>
      <c r="Y69" s="10" t="s">
        <v>29</v>
      </c>
      <c r="Z69" s="10"/>
      <c r="AA69" s="10"/>
      <c r="AB69" s="10"/>
      <c r="AC69" s="15" t="s">
        <v>830</v>
      </c>
    </row>
    <row r="70" spans="1:29" ht="15.75" customHeight="1" x14ac:dyDescent="0.2">
      <c r="A70" s="7">
        <v>6328310</v>
      </c>
      <c r="B70" s="7" t="s">
        <v>236</v>
      </c>
      <c r="C70" s="8">
        <v>42501</v>
      </c>
      <c r="D70" s="10">
        <v>1</v>
      </c>
      <c r="E70" s="10" t="s">
        <v>27</v>
      </c>
      <c r="F70" s="10" t="s">
        <v>50</v>
      </c>
      <c r="G70" s="10" t="s">
        <v>29</v>
      </c>
      <c r="H70" s="11">
        <v>42543</v>
      </c>
      <c r="I70" s="15">
        <f t="shared" si="0"/>
        <v>42</v>
      </c>
      <c r="J70" s="187">
        <v>42543</v>
      </c>
      <c r="K70" s="187">
        <v>42550</v>
      </c>
      <c r="L70" s="15">
        <f t="shared" si="7"/>
        <v>0</v>
      </c>
      <c r="M70" s="10">
        <f t="shared" si="6"/>
        <v>7</v>
      </c>
      <c r="N70" s="10" t="s">
        <v>65</v>
      </c>
      <c r="O70" s="10">
        <v>29.5</v>
      </c>
      <c r="P70" s="10">
        <v>29.4</v>
      </c>
      <c r="Q70" s="10">
        <v>29.8</v>
      </c>
      <c r="R70" s="10">
        <v>29.1</v>
      </c>
      <c r="S70" s="217">
        <f t="shared" si="8"/>
        <v>29.450000000000003</v>
      </c>
      <c r="T70" s="217"/>
      <c r="U70" s="10" t="s">
        <v>722</v>
      </c>
      <c r="V70" s="10" t="s">
        <v>912</v>
      </c>
      <c r="W70" s="10" t="s">
        <v>803</v>
      </c>
      <c r="X70" s="10" t="s">
        <v>924</v>
      </c>
      <c r="Y70" s="10" t="s">
        <v>784</v>
      </c>
      <c r="Z70" s="10"/>
      <c r="AA70" s="10"/>
      <c r="AB70" s="10"/>
      <c r="AC70" s="15" t="s">
        <v>836</v>
      </c>
    </row>
    <row r="71" spans="1:29" ht="15.75" customHeight="1" x14ac:dyDescent="0.2">
      <c r="A71" s="7" t="s">
        <v>239</v>
      </c>
      <c r="B71" s="7" t="s">
        <v>240</v>
      </c>
      <c r="C71" s="8">
        <v>42493</v>
      </c>
      <c r="D71" s="10">
        <v>1</v>
      </c>
      <c r="E71" s="10" t="s">
        <v>27</v>
      </c>
      <c r="F71" s="10" t="s">
        <v>28</v>
      </c>
      <c r="G71" s="10" t="s">
        <v>29</v>
      </c>
      <c r="H71" s="11">
        <v>42509</v>
      </c>
      <c r="I71" s="15">
        <f t="shared" si="0"/>
        <v>16</v>
      </c>
      <c r="J71" s="187">
        <v>42615</v>
      </c>
      <c r="K71" s="187">
        <v>42626</v>
      </c>
      <c r="L71" s="15">
        <f t="shared" si="7"/>
        <v>106</v>
      </c>
      <c r="M71" s="10">
        <f t="shared" si="6"/>
        <v>11</v>
      </c>
      <c r="N71" s="10" t="s">
        <v>35</v>
      </c>
      <c r="O71" s="10">
        <v>31.4</v>
      </c>
      <c r="P71" s="10">
        <v>33.799999999999997</v>
      </c>
      <c r="Q71" s="10">
        <v>32.200000000000003</v>
      </c>
      <c r="R71" s="10">
        <v>34.200000000000003</v>
      </c>
      <c r="S71" s="217">
        <f t="shared" si="8"/>
        <v>32.9</v>
      </c>
      <c r="T71" s="217"/>
      <c r="U71" s="10" t="s">
        <v>722</v>
      </c>
      <c r="V71" s="10" t="s">
        <v>914</v>
      </c>
      <c r="W71" s="10" t="s">
        <v>803</v>
      </c>
      <c r="X71" s="10" t="s">
        <v>926</v>
      </c>
      <c r="Y71" s="10" t="s">
        <v>785</v>
      </c>
      <c r="Z71" s="10"/>
      <c r="AA71" s="10"/>
      <c r="AB71" s="10"/>
      <c r="AC71" s="15" t="s">
        <v>827</v>
      </c>
    </row>
    <row r="72" spans="1:29" ht="15.75" customHeight="1" x14ac:dyDescent="0.2">
      <c r="A72" s="7">
        <v>6310104</v>
      </c>
      <c r="B72" s="7" t="s">
        <v>244</v>
      </c>
      <c r="C72" s="8">
        <v>42507</v>
      </c>
      <c r="D72" s="10">
        <v>1</v>
      </c>
      <c r="E72" s="10" t="s">
        <v>27</v>
      </c>
      <c r="F72" s="10" t="s">
        <v>28</v>
      </c>
      <c r="G72" s="10" t="s">
        <v>29</v>
      </c>
      <c r="H72" s="11">
        <v>42516</v>
      </c>
      <c r="I72" s="15">
        <f t="shared" si="0"/>
        <v>9</v>
      </c>
      <c r="J72" s="187">
        <v>42551</v>
      </c>
      <c r="K72" s="187">
        <v>42558</v>
      </c>
      <c r="L72" s="15">
        <f t="shared" si="7"/>
        <v>35</v>
      </c>
      <c r="M72" s="10">
        <f t="shared" si="6"/>
        <v>7</v>
      </c>
      <c r="N72" s="10" t="s">
        <v>35</v>
      </c>
      <c r="O72" s="10">
        <v>23.1</v>
      </c>
      <c r="P72" s="10">
        <v>26.4</v>
      </c>
      <c r="Q72" s="212">
        <v>23.5</v>
      </c>
      <c r="R72" s="10">
        <v>27.5</v>
      </c>
      <c r="S72" s="217">
        <f t="shared" si="8"/>
        <v>25.125</v>
      </c>
      <c r="T72" s="217"/>
      <c r="U72" s="10" t="s">
        <v>722</v>
      </c>
      <c r="V72" s="10" t="s">
        <v>900</v>
      </c>
      <c r="W72" s="10" t="s">
        <v>803</v>
      </c>
      <c r="X72" s="10" t="s">
        <v>924</v>
      </c>
      <c r="Y72" s="10" t="s">
        <v>786</v>
      </c>
      <c r="Z72" s="10"/>
      <c r="AA72" s="10"/>
      <c r="AB72" s="10"/>
      <c r="AC72" s="15" t="s">
        <v>827</v>
      </c>
    </row>
    <row r="73" spans="1:29" ht="15.75" customHeight="1" x14ac:dyDescent="0.2">
      <c r="A73" s="7">
        <v>3215929</v>
      </c>
      <c r="B73" s="7" t="s">
        <v>248</v>
      </c>
      <c r="C73" s="8">
        <v>42493</v>
      </c>
      <c r="D73" s="10">
        <v>1</v>
      </c>
      <c r="E73" s="10" t="s">
        <v>45</v>
      </c>
      <c r="F73" s="10" t="s">
        <v>50</v>
      </c>
      <c r="G73" s="10" t="s">
        <v>310</v>
      </c>
      <c r="H73" s="11">
        <v>42502</v>
      </c>
      <c r="I73" s="15">
        <f t="shared" si="0"/>
        <v>9</v>
      </c>
      <c r="J73" s="187">
        <v>42562</v>
      </c>
      <c r="K73" s="187">
        <v>42606</v>
      </c>
      <c r="L73" s="15">
        <f t="shared" si="7"/>
        <v>60</v>
      </c>
      <c r="M73" s="10">
        <f t="shared" si="6"/>
        <v>44</v>
      </c>
      <c r="N73" s="10" t="s">
        <v>35</v>
      </c>
      <c r="O73" s="10">
        <v>22.8</v>
      </c>
      <c r="P73" s="10">
        <v>28.7</v>
      </c>
      <c r="Q73" s="10">
        <v>24.2</v>
      </c>
      <c r="R73" s="10">
        <v>27.7</v>
      </c>
      <c r="S73" s="217">
        <f t="shared" si="8"/>
        <v>25.85</v>
      </c>
      <c r="T73" s="217"/>
      <c r="U73" s="10" t="s">
        <v>722</v>
      </c>
      <c r="V73" s="10" t="s">
        <v>900</v>
      </c>
      <c r="W73" s="10" t="s">
        <v>802</v>
      </c>
      <c r="X73" s="10" t="s">
        <v>932</v>
      </c>
      <c r="Y73" s="10" t="s">
        <v>787</v>
      </c>
      <c r="Z73" s="10"/>
      <c r="AA73" s="10" t="s">
        <v>314</v>
      </c>
      <c r="AB73" s="10"/>
      <c r="AC73" s="15" t="s">
        <v>823</v>
      </c>
    </row>
    <row r="74" spans="1:29" ht="15.75" customHeight="1" x14ac:dyDescent="0.2">
      <c r="A74" s="7">
        <v>2802762</v>
      </c>
      <c r="B74" s="7" t="s">
        <v>251</v>
      </c>
      <c r="C74" s="8">
        <v>42551</v>
      </c>
      <c r="D74" s="10">
        <v>1</v>
      </c>
      <c r="E74" s="10" t="s">
        <v>27</v>
      </c>
      <c r="F74" s="10" t="s">
        <v>50</v>
      </c>
      <c r="G74" s="10" t="s">
        <v>29</v>
      </c>
      <c r="H74" s="11">
        <v>42565</v>
      </c>
      <c r="I74" s="15">
        <f t="shared" si="0"/>
        <v>14</v>
      </c>
      <c r="J74" s="187">
        <v>42573</v>
      </c>
      <c r="K74" s="187">
        <v>42580</v>
      </c>
      <c r="L74" s="15">
        <f t="shared" si="7"/>
        <v>8</v>
      </c>
      <c r="M74" s="10">
        <f t="shared" si="6"/>
        <v>7</v>
      </c>
      <c r="N74" s="10" t="s">
        <v>35</v>
      </c>
      <c r="O74" s="10">
        <v>19.3</v>
      </c>
      <c r="P74" s="10">
        <v>23.7</v>
      </c>
      <c r="Q74" s="10">
        <v>22.5</v>
      </c>
      <c r="R74" s="10">
        <v>23.1</v>
      </c>
      <c r="S74" s="256">
        <f t="shared" si="8"/>
        <v>22.15</v>
      </c>
      <c r="T74" s="259">
        <v>21.5</v>
      </c>
      <c r="U74" s="31" t="s">
        <v>34</v>
      </c>
      <c r="V74" s="10" t="s">
        <v>915</v>
      </c>
      <c r="W74" s="10" t="s">
        <v>803</v>
      </c>
      <c r="X74" s="10" t="s">
        <v>931</v>
      </c>
      <c r="Y74" s="10" t="s">
        <v>29</v>
      </c>
      <c r="Z74" s="10"/>
      <c r="AA74" s="10"/>
      <c r="AB74" s="10"/>
      <c r="AC74" s="15" t="s">
        <v>835</v>
      </c>
    </row>
    <row r="75" spans="1:29" ht="15.75" customHeight="1" x14ac:dyDescent="0.2">
      <c r="A75" s="7">
        <v>6312486</v>
      </c>
      <c r="B75" s="7" t="s">
        <v>253</v>
      </c>
      <c r="C75" s="8">
        <v>42537</v>
      </c>
      <c r="D75" s="10">
        <v>1</v>
      </c>
      <c r="E75" s="10" t="s">
        <v>27</v>
      </c>
      <c r="F75" s="10" t="s">
        <v>50</v>
      </c>
      <c r="G75" s="10" t="s">
        <v>29</v>
      </c>
      <c r="H75" s="11">
        <v>42551</v>
      </c>
      <c r="I75" s="15">
        <f t="shared" si="0"/>
        <v>14</v>
      </c>
      <c r="J75" s="187">
        <v>42572</v>
      </c>
      <c r="K75" s="187">
        <v>42585</v>
      </c>
      <c r="L75" s="15">
        <f t="shared" si="7"/>
        <v>21</v>
      </c>
      <c r="M75" s="10">
        <f t="shared" si="6"/>
        <v>13</v>
      </c>
      <c r="N75" s="10" t="s">
        <v>35</v>
      </c>
      <c r="O75" s="10">
        <v>10.4</v>
      </c>
      <c r="P75" s="10">
        <v>15.8</v>
      </c>
      <c r="Q75" s="212">
        <v>15.8</v>
      </c>
      <c r="R75" s="10">
        <v>18</v>
      </c>
      <c r="S75" s="217">
        <f t="shared" si="8"/>
        <v>15</v>
      </c>
      <c r="T75" s="217"/>
      <c r="U75" s="10" t="s">
        <v>572</v>
      </c>
      <c r="V75" s="10"/>
      <c r="W75" s="10" t="s">
        <v>802</v>
      </c>
      <c r="X75" s="178" t="s">
        <v>950</v>
      </c>
      <c r="Y75" s="10" t="s">
        <v>29</v>
      </c>
      <c r="Z75" s="10" t="s">
        <v>318</v>
      </c>
      <c r="AA75" s="10"/>
      <c r="AB75" s="10"/>
      <c r="AC75" s="181" t="s">
        <v>866</v>
      </c>
    </row>
    <row r="76" spans="1:29" ht="15.75" customHeight="1" x14ac:dyDescent="0.2">
      <c r="A76" s="7" t="s">
        <v>255</v>
      </c>
      <c r="B76" s="7" t="s">
        <v>256</v>
      </c>
      <c r="C76" s="8">
        <v>42523</v>
      </c>
      <c r="D76" s="10">
        <v>1</v>
      </c>
      <c r="E76" s="10" t="s">
        <v>54</v>
      </c>
      <c r="F76" s="10" t="s">
        <v>319</v>
      </c>
      <c r="G76" s="10" t="s">
        <v>29</v>
      </c>
      <c r="H76" s="11">
        <v>42537</v>
      </c>
      <c r="I76" s="15">
        <f t="shared" si="0"/>
        <v>14</v>
      </c>
      <c r="J76" s="187">
        <v>42569</v>
      </c>
      <c r="K76" s="187">
        <v>42585</v>
      </c>
      <c r="L76" s="15">
        <f t="shared" si="7"/>
        <v>32</v>
      </c>
      <c r="M76" s="10">
        <f t="shared" si="6"/>
        <v>16</v>
      </c>
      <c r="N76" s="10" t="s">
        <v>35</v>
      </c>
      <c r="O76" s="10">
        <v>0</v>
      </c>
      <c r="P76" s="10">
        <v>0</v>
      </c>
      <c r="Q76" s="10">
        <v>0</v>
      </c>
      <c r="R76" s="10">
        <v>0</v>
      </c>
      <c r="S76" s="217">
        <f t="shared" si="8"/>
        <v>0</v>
      </c>
      <c r="T76" s="217"/>
      <c r="U76" s="10" t="s">
        <v>572</v>
      </c>
      <c r="V76" s="10"/>
      <c r="W76" s="10" t="s">
        <v>807</v>
      </c>
      <c r="X76" s="10" t="s">
        <v>924</v>
      </c>
      <c r="Y76" s="10" t="s">
        <v>744</v>
      </c>
      <c r="Z76" s="10"/>
      <c r="AA76" s="10"/>
      <c r="AB76" s="10"/>
      <c r="AC76" s="15" t="s">
        <v>823</v>
      </c>
    </row>
    <row r="77" spans="1:29" ht="15.75" customHeight="1" x14ac:dyDescent="0.2">
      <c r="A77" s="12">
        <v>1942359</v>
      </c>
      <c r="B77" s="7" t="s">
        <v>172</v>
      </c>
      <c r="C77" s="8">
        <v>42577</v>
      </c>
      <c r="D77" s="10">
        <v>1</v>
      </c>
      <c r="E77" s="10" t="s">
        <v>27</v>
      </c>
      <c r="F77" s="10" t="s">
        <v>50</v>
      </c>
      <c r="G77" s="10" t="s">
        <v>29</v>
      </c>
      <c r="H77" s="11">
        <v>42588</v>
      </c>
      <c r="I77" s="15">
        <f t="shared" si="0"/>
        <v>11</v>
      </c>
      <c r="J77" s="187">
        <v>42623</v>
      </c>
      <c r="K77" s="187">
        <v>42682</v>
      </c>
      <c r="L77" s="15">
        <f t="shared" si="7"/>
        <v>35</v>
      </c>
      <c r="M77" s="10">
        <f t="shared" si="6"/>
        <v>59</v>
      </c>
      <c r="N77" s="10" t="s">
        <v>35</v>
      </c>
      <c r="O77" s="178">
        <v>29.9</v>
      </c>
      <c r="P77" s="10">
        <v>27.3</v>
      </c>
      <c r="Q77" s="10">
        <v>32.5</v>
      </c>
      <c r="R77" s="10">
        <v>27</v>
      </c>
      <c r="S77" s="217">
        <f t="shared" si="8"/>
        <v>29.175000000000001</v>
      </c>
      <c r="T77" s="217"/>
      <c r="U77" s="10" t="s">
        <v>34</v>
      </c>
      <c r="V77" s="10" t="s">
        <v>921</v>
      </c>
      <c r="W77" s="10" t="s">
        <v>803</v>
      </c>
      <c r="X77" s="10" t="s">
        <v>924</v>
      </c>
      <c r="Y77" s="10" t="s">
        <v>767</v>
      </c>
      <c r="Z77" s="10"/>
      <c r="AA77" s="10"/>
      <c r="AB77" s="10" t="s">
        <v>320</v>
      </c>
      <c r="AC77" s="15" t="s">
        <v>830</v>
      </c>
    </row>
    <row r="78" spans="1:29" ht="15.75" customHeight="1" x14ac:dyDescent="0.2">
      <c r="A78" s="7">
        <v>6354252</v>
      </c>
      <c r="B78" s="7" t="s">
        <v>260</v>
      </c>
      <c r="C78" s="8">
        <v>42595</v>
      </c>
      <c r="D78" s="10">
        <v>1</v>
      </c>
      <c r="E78" s="10" t="s">
        <v>76</v>
      </c>
      <c r="F78" s="10" t="s">
        <v>28</v>
      </c>
      <c r="G78" s="10" t="s">
        <v>29</v>
      </c>
      <c r="H78" s="11">
        <v>42625</v>
      </c>
      <c r="I78" s="15">
        <f t="shared" si="0"/>
        <v>30</v>
      </c>
      <c r="J78" s="187">
        <v>42629</v>
      </c>
      <c r="K78" s="187">
        <v>42635</v>
      </c>
      <c r="L78" s="15">
        <f t="shared" si="7"/>
        <v>4</v>
      </c>
      <c r="M78" s="10">
        <f t="shared" si="6"/>
        <v>6</v>
      </c>
      <c r="N78" s="10" t="s">
        <v>35</v>
      </c>
      <c r="O78" s="10">
        <v>22.1</v>
      </c>
      <c r="P78" s="10">
        <v>23.3</v>
      </c>
      <c r="Q78" s="212">
        <v>19.399999999999999</v>
      </c>
      <c r="R78" s="10">
        <v>25.3</v>
      </c>
      <c r="S78" s="217">
        <f t="shared" si="8"/>
        <v>22.525000000000002</v>
      </c>
      <c r="T78" s="259">
        <v>24.2</v>
      </c>
      <c r="U78" s="10" t="s">
        <v>34</v>
      </c>
      <c r="V78" s="10" t="s">
        <v>903</v>
      </c>
      <c r="W78" s="10" t="s">
        <v>802</v>
      </c>
      <c r="X78" s="10" t="s">
        <v>930</v>
      </c>
      <c r="Y78" s="10" t="s">
        <v>29</v>
      </c>
      <c r="Z78" s="10"/>
      <c r="AA78" s="10"/>
      <c r="AB78" s="10"/>
      <c r="AC78" s="15" t="s">
        <v>830</v>
      </c>
    </row>
    <row r="79" spans="1:29" ht="15.75" customHeight="1" x14ac:dyDescent="0.2">
      <c r="A79" s="7">
        <v>5668342</v>
      </c>
      <c r="B79" s="7" t="s">
        <v>263</v>
      </c>
      <c r="C79" s="8">
        <v>42595</v>
      </c>
      <c r="D79" s="10">
        <v>1</v>
      </c>
      <c r="E79" s="10" t="s">
        <v>147</v>
      </c>
      <c r="F79" s="10" t="s">
        <v>298</v>
      </c>
      <c r="G79" s="10" t="s">
        <v>29</v>
      </c>
      <c r="H79" s="11">
        <v>42606</v>
      </c>
      <c r="I79" s="15">
        <f t="shared" si="0"/>
        <v>11</v>
      </c>
      <c r="J79" s="187">
        <v>42629</v>
      </c>
      <c r="K79" s="187">
        <v>42647</v>
      </c>
      <c r="L79" s="15">
        <f t="shared" si="7"/>
        <v>23</v>
      </c>
      <c r="M79" s="10">
        <f t="shared" si="6"/>
        <v>18</v>
      </c>
      <c r="N79" s="10" t="s">
        <v>35</v>
      </c>
      <c r="O79" s="10">
        <v>18.399999999999999</v>
      </c>
      <c r="P79" s="10">
        <v>17.600000000000001</v>
      </c>
      <c r="Q79" s="10">
        <v>19.5</v>
      </c>
      <c r="R79" s="10">
        <v>19</v>
      </c>
      <c r="S79" s="256">
        <f t="shared" si="8"/>
        <v>18.625</v>
      </c>
      <c r="T79" s="259">
        <v>25.4</v>
      </c>
      <c r="U79" s="31" t="s">
        <v>34</v>
      </c>
      <c r="V79" s="10" t="s">
        <v>898</v>
      </c>
      <c r="W79" s="10" t="s">
        <v>802</v>
      </c>
      <c r="X79" s="10" t="s">
        <v>925</v>
      </c>
      <c r="Y79" s="10" t="s">
        <v>237</v>
      </c>
      <c r="Z79" s="10"/>
      <c r="AA79" s="10"/>
      <c r="AB79" s="10"/>
      <c r="AC79" s="15" t="s">
        <v>823</v>
      </c>
    </row>
    <row r="80" spans="1:29" s="183" customFormat="1" ht="15.75" customHeight="1" x14ac:dyDescent="0.2">
      <c r="A80" s="169">
        <v>3693494</v>
      </c>
      <c r="B80" s="169" t="s">
        <v>265</v>
      </c>
      <c r="C80" s="179">
        <v>42600</v>
      </c>
      <c r="D80" s="178">
        <v>1</v>
      </c>
      <c r="E80" s="178" t="s">
        <v>27</v>
      </c>
      <c r="F80" s="178" t="s">
        <v>28</v>
      </c>
      <c r="G80" s="178" t="s">
        <v>29</v>
      </c>
      <c r="H80" s="180">
        <v>42607</v>
      </c>
      <c r="I80" s="181">
        <f t="shared" si="0"/>
        <v>7</v>
      </c>
      <c r="J80" s="190">
        <v>42614</v>
      </c>
      <c r="K80" s="190">
        <v>42642</v>
      </c>
      <c r="L80" s="181">
        <f t="shared" si="7"/>
        <v>7</v>
      </c>
      <c r="M80" s="178">
        <f t="shared" si="6"/>
        <v>28</v>
      </c>
      <c r="N80" s="178" t="s">
        <v>65</v>
      </c>
      <c r="O80" s="178">
        <v>29.1</v>
      </c>
      <c r="P80" s="178">
        <v>29.8</v>
      </c>
      <c r="Q80" s="213">
        <v>27.1</v>
      </c>
      <c r="R80" s="178">
        <v>25.1</v>
      </c>
      <c r="S80" s="219">
        <f t="shared" si="8"/>
        <v>27.774999999999999</v>
      </c>
      <c r="T80" s="219"/>
      <c r="U80" s="178" t="s">
        <v>34</v>
      </c>
      <c r="V80" s="178" t="s">
        <v>899</v>
      </c>
      <c r="W80" s="178" t="s">
        <v>803</v>
      </c>
      <c r="X80" s="178" t="s">
        <v>924</v>
      </c>
      <c r="Y80" s="178" t="s">
        <v>796</v>
      </c>
      <c r="Z80" s="178"/>
      <c r="AA80" s="178"/>
      <c r="AB80" s="178"/>
      <c r="AC80" s="181" t="s">
        <v>832</v>
      </c>
    </row>
    <row r="81" spans="1:29" ht="15.75" customHeight="1" x14ac:dyDescent="0.2">
      <c r="A81" s="7">
        <v>6352265</v>
      </c>
      <c r="B81" s="7" t="s">
        <v>267</v>
      </c>
      <c r="C81" s="8">
        <v>42621</v>
      </c>
      <c r="D81" s="10">
        <v>1</v>
      </c>
      <c r="E81" s="10" t="s">
        <v>76</v>
      </c>
      <c r="F81" s="10" t="s">
        <v>28</v>
      </c>
      <c r="G81" s="10" t="s">
        <v>29</v>
      </c>
      <c r="H81" s="11">
        <v>42635</v>
      </c>
      <c r="I81" s="15">
        <f t="shared" si="0"/>
        <v>14</v>
      </c>
      <c r="J81" s="187">
        <v>42790</v>
      </c>
      <c r="K81" s="187">
        <v>42790</v>
      </c>
      <c r="L81" s="15">
        <f t="shared" si="7"/>
        <v>155</v>
      </c>
      <c r="M81" s="10">
        <f t="shared" ref="M81:M97" si="9">_xlfn.DAYS(K81,J81)</f>
        <v>0</v>
      </c>
      <c r="N81" s="10" t="s">
        <v>35</v>
      </c>
      <c r="O81" s="10">
        <v>38.4</v>
      </c>
      <c r="P81" s="10">
        <v>34.200000000000003</v>
      </c>
      <c r="Q81" s="10">
        <v>35.6</v>
      </c>
      <c r="R81" s="10">
        <v>37.200000000000003</v>
      </c>
      <c r="S81" s="217">
        <f t="shared" si="8"/>
        <v>36.349999999999994</v>
      </c>
      <c r="T81" s="217"/>
      <c r="U81" s="209" t="s">
        <v>34</v>
      </c>
      <c r="V81" s="10" t="s">
        <v>900</v>
      </c>
      <c r="W81" s="10" t="s">
        <v>806</v>
      </c>
      <c r="X81" s="10" t="s">
        <v>924</v>
      </c>
      <c r="Y81" s="10" t="s">
        <v>29</v>
      </c>
      <c r="Z81" s="10"/>
      <c r="AA81" s="10"/>
      <c r="AB81" s="10"/>
      <c r="AC81" s="15" t="s">
        <v>825</v>
      </c>
    </row>
    <row r="82" spans="1:29" s="232" customFormat="1" ht="15.75" customHeight="1" x14ac:dyDescent="0.2">
      <c r="A82" s="225">
        <v>6020464</v>
      </c>
      <c r="B82" s="225" t="s">
        <v>270</v>
      </c>
      <c r="C82" s="249">
        <v>42649</v>
      </c>
      <c r="D82" s="227">
        <v>1</v>
      </c>
      <c r="E82" s="227" t="s">
        <v>27</v>
      </c>
      <c r="F82" s="227" t="s">
        <v>28</v>
      </c>
      <c r="G82" s="227" t="s">
        <v>29</v>
      </c>
      <c r="H82" s="250">
        <v>42657</v>
      </c>
      <c r="I82" s="231">
        <f t="shared" si="0"/>
        <v>8</v>
      </c>
      <c r="J82" s="251">
        <v>42738</v>
      </c>
      <c r="K82" s="251">
        <v>42739</v>
      </c>
      <c r="L82" s="231">
        <f t="shared" si="7"/>
        <v>81</v>
      </c>
      <c r="M82" s="227">
        <f t="shared" si="9"/>
        <v>1</v>
      </c>
      <c r="N82" s="227" t="s">
        <v>35</v>
      </c>
      <c r="O82" s="227">
        <v>37.6</v>
      </c>
      <c r="P82" s="227">
        <v>32.200000000000003</v>
      </c>
      <c r="Q82" s="227">
        <v>34.4</v>
      </c>
      <c r="R82" s="227">
        <v>39.9</v>
      </c>
      <c r="S82" s="252">
        <f t="shared" si="8"/>
        <v>36.025000000000006</v>
      </c>
      <c r="T82" s="252"/>
      <c r="U82" s="227" t="s">
        <v>722</v>
      </c>
      <c r="V82" s="227"/>
      <c r="W82" s="227" t="s">
        <v>814</v>
      </c>
      <c r="X82" s="227" t="s">
        <v>929</v>
      </c>
      <c r="Y82" s="227" t="s">
        <v>797</v>
      </c>
      <c r="Z82" s="227"/>
      <c r="AA82" s="227"/>
      <c r="AB82" s="227"/>
      <c r="AC82" s="231" t="s">
        <v>833</v>
      </c>
    </row>
    <row r="83" spans="1:29" ht="15.75" customHeight="1" x14ac:dyDescent="0.2">
      <c r="A83" s="7">
        <v>5471692</v>
      </c>
      <c r="B83" s="7" t="s">
        <v>273</v>
      </c>
      <c r="C83" s="8">
        <v>42647</v>
      </c>
      <c r="D83" s="10">
        <v>1</v>
      </c>
      <c r="E83" s="10" t="s">
        <v>27</v>
      </c>
      <c r="F83" s="10" t="s">
        <v>50</v>
      </c>
      <c r="G83" s="10" t="s">
        <v>29</v>
      </c>
      <c r="H83" s="11">
        <v>42669</v>
      </c>
      <c r="I83" s="15">
        <f t="shared" si="0"/>
        <v>22</v>
      </c>
      <c r="J83" s="187">
        <v>42692</v>
      </c>
      <c r="K83" s="187">
        <v>42699</v>
      </c>
      <c r="L83" s="15">
        <f t="shared" si="7"/>
        <v>23</v>
      </c>
      <c r="M83" s="10">
        <f t="shared" si="9"/>
        <v>7</v>
      </c>
      <c r="N83" s="10" t="s">
        <v>35</v>
      </c>
      <c r="O83" s="10">
        <v>33.1</v>
      </c>
      <c r="P83" s="10">
        <v>29.3</v>
      </c>
      <c r="Q83" s="10">
        <v>30.2</v>
      </c>
      <c r="R83" s="10">
        <v>32.200000000000003</v>
      </c>
      <c r="S83" s="217">
        <f t="shared" si="8"/>
        <v>31.200000000000003</v>
      </c>
      <c r="T83" s="217"/>
      <c r="U83" s="10" t="s">
        <v>34</v>
      </c>
      <c r="V83" s="10" t="s">
        <v>900</v>
      </c>
      <c r="W83" s="10" t="s">
        <v>802</v>
      </c>
      <c r="X83" s="10" t="s">
        <v>929</v>
      </c>
      <c r="Y83" s="10" t="s">
        <v>29</v>
      </c>
      <c r="Z83" s="10"/>
      <c r="AA83" s="10"/>
      <c r="AB83" s="10"/>
      <c r="AC83" s="15" t="s">
        <v>827</v>
      </c>
    </row>
    <row r="84" spans="1:29" ht="15.75" customHeight="1" x14ac:dyDescent="0.2">
      <c r="A84" s="7" t="s">
        <v>278</v>
      </c>
      <c r="B84" s="7" t="s">
        <v>279</v>
      </c>
      <c r="C84" s="8">
        <v>42688</v>
      </c>
      <c r="D84" s="10">
        <v>1</v>
      </c>
      <c r="E84" s="10" t="s">
        <v>27</v>
      </c>
      <c r="F84" s="10" t="s">
        <v>50</v>
      </c>
      <c r="G84" s="10" t="s">
        <v>29</v>
      </c>
      <c r="H84" s="11">
        <v>42699</v>
      </c>
      <c r="I84" s="15">
        <f t="shared" si="0"/>
        <v>11</v>
      </c>
      <c r="J84" s="187">
        <v>42719</v>
      </c>
      <c r="K84" s="187">
        <v>42726</v>
      </c>
      <c r="L84" s="15">
        <f t="shared" si="7"/>
        <v>20</v>
      </c>
      <c r="M84" s="10">
        <f t="shared" si="9"/>
        <v>7</v>
      </c>
      <c r="N84" s="10" t="s">
        <v>35</v>
      </c>
      <c r="O84" s="10">
        <v>18.3</v>
      </c>
      <c r="P84" s="10">
        <v>17.600000000000001</v>
      </c>
      <c r="Q84" s="10">
        <v>19.7</v>
      </c>
      <c r="R84" s="10">
        <v>17.5</v>
      </c>
      <c r="S84" s="256">
        <f t="shared" si="8"/>
        <v>18.275000000000002</v>
      </c>
      <c r="T84" s="259">
        <v>26.7</v>
      </c>
      <c r="U84" s="31" t="s">
        <v>34</v>
      </c>
      <c r="V84" s="10" t="s">
        <v>900</v>
      </c>
      <c r="W84" s="10" t="s">
        <v>802</v>
      </c>
      <c r="X84" s="10" t="s">
        <v>926</v>
      </c>
      <c r="Y84" s="10" t="s">
        <v>321</v>
      </c>
      <c r="Z84" s="10"/>
      <c r="AA84" s="10" t="s">
        <v>276</v>
      </c>
      <c r="AB84" s="10"/>
      <c r="AC84" s="15" t="s">
        <v>828</v>
      </c>
    </row>
    <row r="85" spans="1:29" ht="15.75" customHeight="1" x14ac:dyDescent="0.2">
      <c r="A85" s="7" t="s">
        <v>281</v>
      </c>
      <c r="B85" s="7" t="s">
        <v>282</v>
      </c>
      <c r="C85" s="8">
        <v>42696</v>
      </c>
      <c r="D85" s="10">
        <v>1</v>
      </c>
      <c r="E85" s="10" t="s">
        <v>27</v>
      </c>
      <c r="F85" s="10" t="s">
        <v>50</v>
      </c>
      <c r="G85" s="10" t="s">
        <v>29</v>
      </c>
      <c r="H85" s="11">
        <v>42706</v>
      </c>
      <c r="I85" s="15">
        <f t="shared" si="0"/>
        <v>10</v>
      </c>
      <c r="J85" s="187">
        <v>42727</v>
      </c>
      <c r="K85" s="187">
        <v>42735</v>
      </c>
      <c r="L85" s="15">
        <f t="shared" si="7"/>
        <v>21</v>
      </c>
      <c r="M85" s="10">
        <f t="shared" si="9"/>
        <v>8</v>
      </c>
      <c r="N85" s="10" t="s">
        <v>35</v>
      </c>
      <c r="O85" s="10">
        <v>24.7</v>
      </c>
      <c r="P85" s="10">
        <v>22.1</v>
      </c>
      <c r="Q85" s="10">
        <v>24.1</v>
      </c>
      <c r="R85" s="10">
        <v>24.9</v>
      </c>
      <c r="S85" s="217">
        <f t="shared" si="8"/>
        <v>23.950000000000003</v>
      </c>
      <c r="T85" s="259">
        <v>21.5</v>
      </c>
      <c r="U85" s="10" t="s">
        <v>34</v>
      </c>
      <c r="V85" s="10" t="s">
        <v>901</v>
      </c>
      <c r="W85" s="10" t="s">
        <v>803</v>
      </c>
      <c r="X85" s="10" t="s">
        <v>925</v>
      </c>
      <c r="Y85" s="10" t="s">
        <v>304</v>
      </c>
      <c r="Z85" s="10"/>
      <c r="AA85" s="10"/>
      <c r="AB85" s="10"/>
      <c r="AC85" s="15" t="s">
        <v>832</v>
      </c>
    </row>
    <row r="86" spans="1:29" ht="15.75" customHeight="1" x14ac:dyDescent="0.2">
      <c r="A86" s="7" t="s">
        <v>284</v>
      </c>
      <c r="B86" s="7" t="s">
        <v>285</v>
      </c>
      <c r="C86" s="8">
        <v>42684</v>
      </c>
      <c r="D86" s="10">
        <v>1</v>
      </c>
      <c r="E86" s="10" t="s">
        <v>27</v>
      </c>
      <c r="F86" s="10" t="s">
        <v>322</v>
      </c>
      <c r="G86" s="10" t="s">
        <v>29</v>
      </c>
      <c r="H86" s="11">
        <v>42698</v>
      </c>
      <c r="I86" s="15">
        <f t="shared" si="0"/>
        <v>14</v>
      </c>
      <c r="J86" s="187">
        <v>42770</v>
      </c>
      <c r="K86" s="187">
        <v>42784</v>
      </c>
      <c r="L86" s="15">
        <f t="shared" si="7"/>
        <v>72</v>
      </c>
      <c r="M86" s="10">
        <f t="shared" si="9"/>
        <v>14</v>
      </c>
      <c r="N86" s="10" t="s">
        <v>35</v>
      </c>
      <c r="O86" s="10">
        <v>19</v>
      </c>
      <c r="P86" s="10">
        <v>17.3</v>
      </c>
      <c r="Q86" s="10">
        <v>19.5</v>
      </c>
      <c r="R86" s="10">
        <v>17.8</v>
      </c>
      <c r="S86" s="256">
        <f t="shared" si="8"/>
        <v>18.399999999999999</v>
      </c>
      <c r="T86" s="259">
        <v>22.9</v>
      </c>
      <c r="U86" s="31" t="s">
        <v>34</v>
      </c>
      <c r="V86" s="10" t="s">
        <v>900</v>
      </c>
      <c r="W86" s="10" t="s">
        <v>808</v>
      </c>
      <c r="X86" s="10" t="s">
        <v>925</v>
      </c>
      <c r="Y86" s="10" t="s">
        <v>323</v>
      </c>
      <c r="Z86" s="10"/>
      <c r="AA86" s="10"/>
      <c r="AB86" s="10"/>
      <c r="AC86" s="15" t="s">
        <v>831</v>
      </c>
    </row>
    <row r="87" spans="1:29" ht="15.75" customHeight="1" x14ac:dyDescent="0.2">
      <c r="A87" s="7" t="s">
        <v>289</v>
      </c>
      <c r="B87" s="7" t="s">
        <v>290</v>
      </c>
      <c r="C87" s="8">
        <v>42733</v>
      </c>
      <c r="D87" s="10">
        <v>1</v>
      </c>
      <c r="E87" s="10" t="s">
        <v>27</v>
      </c>
      <c r="F87" s="10" t="s">
        <v>50</v>
      </c>
      <c r="G87" s="10" t="s">
        <v>29</v>
      </c>
      <c r="H87" s="11">
        <v>42740</v>
      </c>
      <c r="I87" s="15">
        <f t="shared" si="0"/>
        <v>7</v>
      </c>
      <c r="J87" s="187">
        <v>42754</v>
      </c>
      <c r="K87" s="187">
        <v>42777</v>
      </c>
      <c r="L87" s="15">
        <f t="shared" si="7"/>
        <v>14</v>
      </c>
      <c r="M87" s="10">
        <f t="shared" si="9"/>
        <v>23</v>
      </c>
      <c r="N87" s="10" t="s">
        <v>35</v>
      </c>
      <c r="O87" s="178">
        <v>27.5</v>
      </c>
      <c r="P87" s="10">
        <v>27.2</v>
      </c>
      <c r="Q87" s="10">
        <v>35.9</v>
      </c>
      <c r="R87" s="10">
        <v>33</v>
      </c>
      <c r="S87" s="217">
        <f t="shared" si="8"/>
        <v>30.9</v>
      </c>
      <c r="T87" s="217"/>
      <c r="U87" s="10" t="s">
        <v>34</v>
      </c>
      <c r="V87" s="10" t="s">
        <v>920</v>
      </c>
      <c r="W87" s="10" t="s">
        <v>803</v>
      </c>
      <c r="X87" s="10" t="s">
        <v>926</v>
      </c>
      <c r="Y87" s="10" t="s">
        <v>894</v>
      </c>
      <c r="Z87" s="10"/>
      <c r="AA87" s="10"/>
      <c r="AB87" s="10"/>
      <c r="AC87" s="15" t="s">
        <v>827</v>
      </c>
    </row>
    <row r="88" spans="1:29" ht="15.75" customHeight="1" x14ac:dyDescent="0.2">
      <c r="A88" s="7">
        <v>6180034</v>
      </c>
      <c r="B88" s="7" t="s">
        <v>292</v>
      </c>
      <c r="C88" s="8">
        <v>42724</v>
      </c>
      <c r="D88" s="10">
        <v>1</v>
      </c>
      <c r="E88" s="10" t="s">
        <v>27</v>
      </c>
      <c r="F88" s="10" t="s">
        <v>28</v>
      </c>
      <c r="G88" s="10" t="s">
        <v>29</v>
      </c>
      <c r="H88" s="11">
        <v>42732</v>
      </c>
      <c r="I88" s="15">
        <f t="shared" si="0"/>
        <v>8</v>
      </c>
      <c r="J88" s="187">
        <v>42774</v>
      </c>
      <c r="K88" s="187">
        <v>42812</v>
      </c>
      <c r="L88" s="15">
        <f t="shared" si="7"/>
        <v>42</v>
      </c>
      <c r="M88" s="10">
        <f t="shared" si="9"/>
        <v>38</v>
      </c>
      <c r="N88" s="10" t="s">
        <v>35</v>
      </c>
      <c r="O88" s="10">
        <v>45.6</v>
      </c>
      <c r="P88" s="10">
        <v>40.5</v>
      </c>
      <c r="Q88" s="212">
        <v>38.6</v>
      </c>
      <c r="R88" s="10">
        <v>41.5</v>
      </c>
      <c r="S88" s="217">
        <f t="shared" si="8"/>
        <v>41.55</v>
      </c>
      <c r="T88" s="217"/>
      <c r="U88" s="10" t="s">
        <v>722</v>
      </c>
      <c r="V88" s="10"/>
      <c r="W88" s="10" t="s">
        <v>807</v>
      </c>
      <c r="X88" s="10" t="s">
        <v>928</v>
      </c>
      <c r="Y88" s="10" t="s">
        <v>798</v>
      </c>
      <c r="Z88" s="10"/>
      <c r="AA88" s="10"/>
      <c r="AB88" s="10"/>
      <c r="AC88" s="15" t="s">
        <v>830</v>
      </c>
    </row>
    <row r="89" spans="1:29" ht="15.75" customHeight="1" x14ac:dyDescent="0.2">
      <c r="A89" s="7">
        <v>6392313</v>
      </c>
      <c r="B89" s="7" t="s">
        <v>295</v>
      </c>
      <c r="C89" s="8">
        <v>42733</v>
      </c>
      <c r="D89" s="10">
        <v>1</v>
      </c>
      <c r="E89" s="10" t="s">
        <v>27</v>
      </c>
      <c r="F89" s="10" t="s">
        <v>28</v>
      </c>
      <c r="G89" s="10" t="s">
        <v>324</v>
      </c>
      <c r="H89" s="11">
        <v>42741</v>
      </c>
      <c r="I89" s="15">
        <f t="shared" si="0"/>
        <v>8</v>
      </c>
      <c r="J89" s="187">
        <v>42804</v>
      </c>
      <c r="K89" s="187">
        <v>42818</v>
      </c>
      <c r="L89" s="15">
        <f t="shared" si="7"/>
        <v>63</v>
      </c>
      <c r="M89" s="10">
        <f t="shared" si="9"/>
        <v>14</v>
      </c>
      <c r="N89" s="10" t="s">
        <v>35</v>
      </c>
      <c r="O89" s="10">
        <v>0</v>
      </c>
      <c r="P89" s="10">
        <v>0</v>
      </c>
      <c r="Q89" s="10">
        <v>0</v>
      </c>
      <c r="R89" s="10">
        <v>0</v>
      </c>
      <c r="S89" s="217">
        <f t="shared" si="8"/>
        <v>0</v>
      </c>
      <c r="T89" s="217"/>
      <c r="U89" s="10" t="s">
        <v>572</v>
      </c>
      <c r="V89" s="10"/>
      <c r="W89" s="10" t="s">
        <v>803</v>
      </c>
      <c r="X89" s="10" t="s">
        <v>926</v>
      </c>
      <c r="Y89" s="10" t="s">
        <v>325</v>
      </c>
      <c r="Z89" s="10"/>
      <c r="AA89" s="10"/>
      <c r="AB89" s="10"/>
      <c r="AC89" s="15" t="s">
        <v>829</v>
      </c>
    </row>
    <row r="90" spans="1:29" ht="15.75" customHeight="1" x14ac:dyDescent="0.2">
      <c r="A90" s="7">
        <v>5742230</v>
      </c>
      <c r="B90" s="7" t="s">
        <v>326</v>
      </c>
      <c r="C90" s="8">
        <v>42742</v>
      </c>
      <c r="D90" s="10">
        <v>1</v>
      </c>
      <c r="E90" s="10" t="s">
        <v>147</v>
      </c>
      <c r="F90" s="10" t="s">
        <v>50</v>
      </c>
      <c r="G90" s="10" t="s">
        <v>29</v>
      </c>
      <c r="H90" s="11">
        <v>42752</v>
      </c>
      <c r="I90" s="15">
        <f t="shared" si="0"/>
        <v>10</v>
      </c>
      <c r="J90" s="187">
        <v>42760</v>
      </c>
      <c r="K90" s="187">
        <v>42788</v>
      </c>
      <c r="L90" s="15">
        <f t="shared" si="7"/>
        <v>8</v>
      </c>
      <c r="M90" s="10">
        <f t="shared" si="9"/>
        <v>28</v>
      </c>
      <c r="N90" s="10" t="s">
        <v>35</v>
      </c>
      <c r="O90" s="10">
        <v>25.5</v>
      </c>
      <c r="P90" s="10">
        <v>23.9</v>
      </c>
      <c r="Q90" s="10">
        <v>25.5</v>
      </c>
      <c r="R90" s="10">
        <v>24.4</v>
      </c>
      <c r="S90" s="217">
        <f t="shared" si="8"/>
        <v>24.825000000000003</v>
      </c>
      <c r="T90" s="217"/>
      <c r="U90" s="10" t="s">
        <v>722</v>
      </c>
      <c r="V90" s="10" t="s">
        <v>900</v>
      </c>
      <c r="W90" s="10" t="s">
        <v>803</v>
      </c>
      <c r="X90" s="10" t="s">
        <v>926</v>
      </c>
      <c r="Y90" s="10" t="s">
        <v>799</v>
      </c>
      <c r="Z90" s="14" t="s">
        <v>327</v>
      </c>
      <c r="AA90" s="10"/>
      <c r="AB90" s="10"/>
      <c r="AC90" s="15" t="s">
        <v>828</v>
      </c>
    </row>
    <row r="91" spans="1:29" ht="15.75" customHeight="1" x14ac:dyDescent="0.2">
      <c r="A91" s="7">
        <v>6361260</v>
      </c>
      <c r="B91" s="7" t="s">
        <v>301</v>
      </c>
      <c r="C91" s="8">
        <v>42707</v>
      </c>
      <c r="D91" s="10">
        <v>3</v>
      </c>
      <c r="E91" s="10" t="s">
        <v>328</v>
      </c>
      <c r="F91" s="10" t="s">
        <v>50</v>
      </c>
      <c r="G91" s="10" t="s">
        <v>29</v>
      </c>
      <c r="H91" s="11">
        <v>42716</v>
      </c>
      <c r="I91" s="15">
        <f t="shared" si="0"/>
        <v>9</v>
      </c>
      <c r="J91" s="187">
        <v>42774</v>
      </c>
      <c r="K91" s="187">
        <v>42793</v>
      </c>
      <c r="L91" s="15">
        <f t="shared" si="7"/>
        <v>58</v>
      </c>
      <c r="M91" s="10">
        <f t="shared" si="9"/>
        <v>19</v>
      </c>
      <c r="N91" s="10" t="s">
        <v>35</v>
      </c>
      <c r="O91" s="10">
        <v>31.8</v>
      </c>
      <c r="P91" s="10">
        <v>25.8</v>
      </c>
      <c r="Q91" s="212">
        <v>30.2</v>
      </c>
      <c r="R91" s="10">
        <v>27.2</v>
      </c>
      <c r="S91" s="217">
        <f t="shared" si="8"/>
        <v>28.75</v>
      </c>
      <c r="T91" s="217"/>
      <c r="U91" s="10" t="s">
        <v>722</v>
      </c>
      <c r="V91" s="10" t="s">
        <v>901</v>
      </c>
      <c r="W91" s="10" t="s">
        <v>803</v>
      </c>
      <c r="X91" s="10" t="s">
        <v>926</v>
      </c>
      <c r="Y91" s="10" t="s">
        <v>800</v>
      </c>
      <c r="Z91" s="10"/>
      <c r="AA91" s="10"/>
      <c r="AB91" s="10"/>
      <c r="AC91" s="15" t="s">
        <v>823</v>
      </c>
    </row>
    <row r="92" spans="1:29" ht="15.75" customHeight="1" x14ac:dyDescent="0.2">
      <c r="A92" s="7">
        <v>6284579</v>
      </c>
      <c r="B92" s="7" t="s">
        <v>303</v>
      </c>
      <c r="C92" s="8">
        <v>42724</v>
      </c>
      <c r="D92" s="10">
        <v>1</v>
      </c>
      <c r="E92" s="10" t="s">
        <v>129</v>
      </c>
      <c r="F92" s="10" t="s">
        <v>28</v>
      </c>
      <c r="G92" s="10" t="s">
        <v>294</v>
      </c>
      <c r="H92" s="11">
        <v>42732</v>
      </c>
      <c r="I92" s="15">
        <f t="shared" si="0"/>
        <v>8</v>
      </c>
      <c r="J92" s="187">
        <v>42783</v>
      </c>
      <c r="K92" s="187">
        <v>42789</v>
      </c>
      <c r="L92" s="15">
        <f t="shared" si="7"/>
        <v>51</v>
      </c>
      <c r="M92" s="10">
        <f t="shared" si="9"/>
        <v>6</v>
      </c>
      <c r="N92" s="10" t="s">
        <v>35</v>
      </c>
      <c r="O92" s="10">
        <v>20.100000000000001</v>
      </c>
      <c r="P92" s="10">
        <v>19.600000000000001</v>
      </c>
      <c r="Q92" s="10">
        <v>20.5</v>
      </c>
      <c r="R92" s="10">
        <v>18.2</v>
      </c>
      <c r="S92" s="256">
        <f t="shared" si="8"/>
        <v>19.600000000000001</v>
      </c>
      <c r="T92" s="259">
        <v>17.100000000000001</v>
      </c>
      <c r="U92" s="10" t="s">
        <v>572</v>
      </c>
      <c r="V92" s="10" t="s">
        <v>900</v>
      </c>
      <c r="W92" s="10" t="s">
        <v>803</v>
      </c>
      <c r="X92" s="10" t="s">
        <v>925</v>
      </c>
      <c r="Y92" s="10" t="s">
        <v>29</v>
      </c>
      <c r="Z92" s="10"/>
      <c r="AA92" s="10"/>
      <c r="AB92" s="10"/>
      <c r="AC92" s="15" t="s">
        <v>825</v>
      </c>
    </row>
    <row r="93" spans="1:29" ht="15.75" customHeight="1" x14ac:dyDescent="0.2">
      <c r="A93" s="7">
        <v>3303227</v>
      </c>
      <c r="B93" s="7" t="s">
        <v>140</v>
      </c>
      <c r="C93" s="8">
        <v>42733</v>
      </c>
      <c r="D93" s="10">
        <v>1</v>
      </c>
      <c r="E93" s="10" t="s">
        <v>27</v>
      </c>
      <c r="F93" s="10" t="s">
        <v>28</v>
      </c>
      <c r="G93" s="10" t="s">
        <v>29</v>
      </c>
      <c r="H93" s="11">
        <v>42752</v>
      </c>
      <c r="I93" s="15">
        <f t="shared" si="0"/>
        <v>19</v>
      </c>
      <c r="J93" s="187">
        <v>42809</v>
      </c>
      <c r="K93" s="187">
        <v>42816</v>
      </c>
      <c r="L93" s="15">
        <f t="shared" si="7"/>
        <v>57</v>
      </c>
      <c r="M93" s="10">
        <f t="shared" si="9"/>
        <v>7</v>
      </c>
      <c r="N93" s="10" t="s">
        <v>65</v>
      </c>
      <c r="O93" s="10">
        <v>0</v>
      </c>
      <c r="P93" s="10">
        <v>0</v>
      </c>
      <c r="Q93" s="10">
        <v>0</v>
      </c>
      <c r="R93" s="10">
        <v>0</v>
      </c>
      <c r="S93" s="217">
        <f t="shared" si="8"/>
        <v>0</v>
      </c>
      <c r="T93" s="217"/>
      <c r="U93" s="10" t="s">
        <v>572</v>
      </c>
      <c r="V93" s="10"/>
      <c r="W93" s="10" t="s">
        <v>802</v>
      </c>
      <c r="X93" s="10" t="s">
        <v>926</v>
      </c>
      <c r="Y93" s="10" t="s">
        <v>29</v>
      </c>
      <c r="Z93" s="10"/>
      <c r="AA93" s="10"/>
      <c r="AB93" s="10"/>
      <c r="AC93" s="15" t="s">
        <v>825</v>
      </c>
    </row>
    <row r="94" spans="1:29" ht="15.75" customHeight="1" x14ac:dyDescent="0.2">
      <c r="A94" s="7">
        <v>2942176</v>
      </c>
      <c r="B94" s="7" t="s">
        <v>307</v>
      </c>
      <c r="C94" s="8">
        <v>42717</v>
      </c>
      <c r="D94" s="10">
        <v>1</v>
      </c>
      <c r="E94" s="10" t="s">
        <v>54</v>
      </c>
      <c r="F94" s="10" t="s">
        <v>28</v>
      </c>
      <c r="G94" s="10" t="s">
        <v>29</v>
      </c>
      <c r="H94" s="11">
        <v>42732</v>
      </c>
      <c r="I94" s="15">
        <f t="shared" si="0"/>
        <v>15</v>
      </c>
      <c r="J94" s="187">
        <v>42732</v>
      </c>
      <c r="K94" s="187">
        <v>42752</v>
      </c>
      <c r="L94" s="15">
        <f t="shared" si="7"/>
        <v>0</v>
      </c>
      <c r="M94" s="10">
        <f t="shared" si="9"/>
        <v>20</v>
      </c>
      <c r="N94" s="10" t="s">
        <v>65</v>
      </c>
      <c r="O94" s="10">
        <v>0</v>
      </c>
      <c r="P94" s="10">
        <v>0</v>
      </c>
      <c r="Q94" s="10">
        <v>0</v>
      </c>
      <c r="R94" s="10">
        <v>0</v>
      </c>
      <c r="S94" s="217">
        <f t="shared" si="8"/>
        <v>0</v>
      </c>
      <c r="T94" s="217"/>
      <c r="U94" s="10" t="s">
        <v>572</v>
      </c>
      <c r="V94" s="10"/>
      <c r="W94" s="10" t="s">
        <v>812</v>
      </c>
      <c r="X94" s="10" t="s">
        <v>926</v>
      </c>
      <c r="Y94" s="10" t="s">
        <v>29</v>
      </c>
      <c r="Z94" s="10"/>
      <c r="AA94" s="10" t="s">
        <v>329</v>
      </c>
      <c r="AB94" s="10"/>
      <c r="AC94" s="15" t="s">
        <v>827</v>
      </c>
    </row>
    <row r="95" spans="1:29" s="183" customFormat="1" ht="15.75" customHeight="1" x14ac:dyDescent="0.2">
      <c r="A95" s="189">
        <v>6293961</v>
      </c>
      <c r="B95" s="169" t="s">
        <v>308</v>
      </c>
      <c r="C95" s="179">
        <v>42710</v>
      </c>
      <c r="D95" s="178">
        <v>1</v>
      </c>
      <c r="E95" s="178" t="s">
        <v>54</v>
      </c>
      <c r="F95" s="178" t="s">
        <v>322</v>
      </c>
      <c r="G95" s="178" t="s">
        <v>29</v>
      </c>
      <c r="H95" s="180">
        <v>42783</v>
      </c>
      <c r="I95" s="181">
        <f t="shared" si="0"/>
        <v>73</v>
      </c>
      <c r="J95" s="190">
        <v>42795</v>
      </c>
      <c r="K95" s="190">
        <v>42831</v>
      </c>
      <c r="L95" s="181">
        <f t="shared" si="7"/>
        <v>12</v>
      </c>
      <c r="M95" s="178">
        <f t="shared" si="9"/>
        <v>36</v>
      </c>
      <c r="N95" s="178" t="s">
        <v>35</v>
      </c>
      <c r="O95" s="178">
        <v>30.5</v>
      </c>
      <c r="P95" s="178">
        <v>26.6</v>
      </c>
      <c r="Q95" s="213">
        <v>33.700000000000003</v>
      </c>
      <c r="R95" s="178">
        <v>28.8</v>
      </c>
      <c r="S95" s="219">
        <f t="shared" si="8"/>
        <v>29.900000000000002</v>
      </c>
      <c r="T95" s="219"/>
      <c r="U95" s="178" t="s">
        <v>34</v>
      </c>
      <c r="V95" s="178" t="s">
        <v>916</v>
      </c>
      <c r="W95" s="178" t="s">
        <v>807</v>
      </c>
      <c r="X95" s="178" t="s">
        <v>925</v>
      </c>
      <c r="Y95" s="178" t="s">
        <v>743</v>
      </c>
      <c r="Z95" s="178"/>
      <c r="AA95" s="178"/>
      <c r="AB95" s="178"/>
      <c r="AC95" s="181" t="s">
        <v>825</v>
      </c>
    </row>
    <row r="96" spans="1:29" ht="15.75" customHeight="1" x14ac:dyDescent="0.2">
      <c r="A96" s="7" t="s">
        <v>311</v>
      </c>
      <c r="B96" s="7" t="s">
        <v>312</v>
      </c>
      <c r="C96" s="8">
        <v>42761</v>
      </c>
      <c r="D96" s="10">
        <v>1</v>
      </c>
      <c r="E96" s="10" t="s">
        <v>27</v>
      </c>
      <c r="F96" s="10" t="s">
        <v>28</v>
      </c>
      <c r="G96" s="10" t="s">
        <v>29</v>
      </c>
      <c r="H96" s="11">
        <v>42774</v>
      </c>
      <c r="I96" s="15">
        <f t="shared" si="0"/>
        <v>13</v>
      </c>
      <c r="J96" s="187">
        <v>42858</v>
      </c>
      <c r="K96" s="187">
        <v>42872</v>
      </c>
      <c r="L96" s="15">
        <f t="shared" si="7"/>
        <v>84</v>
      </c>
      <c r="M96" s="10">
        <f t="shared" si="9"/>
        <v>14</v>
      </c>
      <c r="N96" s="10" t="s">
        <v>35</v>
      </c>
      <c r="O96" s="10">
        <v>44.3</v>
      </c>
      <c r="P96" s="10">
        <v>36.299999999999997</v>
      </c>
      <c r="Q96" s="212">
        <v>43.8</v>
      </c>
      <c r="R96" s="10">
        <v>39.6</v>
      </c>
      <c r="S96" s="217">
        <f t="shared" si="8"/>
        <v>41</v>
      </c>
      <c r="T96" s="217"/>
      <c r="U96" s="10" t="s">
        <v>34</v>
      </c>
      <c r="V96" s="10" t="s">
        <v>917</v>
      </c>
      <c r="W96" s="10" t="s">
        <v>807</v>
      </c>
      <c r="X96" s="10" t="s">
        <v>924</v>
      </c>
      <c r="Y96" s="10" t="s">
        <v>330</v>
      </c>
      <c r="Z96" s="10"/>
      <c r="AA96" s="10"/>
      <c r="AB96" s="10"/>
      <c r="AC96" s="15" t="s">
        <v>824</v>
      </c>
    </row>
    <row r="97" spans="1:29" ht="15.75" customHeight="1" x14ac:dyDescent="0.2">
      <c r="A97" s="7" t="s">
        <v>315</v>
      </c>
      <c r="B97" s="7" t="s">
        <v>316</v>
      </c>
      <c r="C97" s="8">
        <v>42746</v>
      </c>
      <c r="D97" s="10">
        <v>1</v>
      </c>
      <c r="E97" s="10" t="s">
        <v>27</v>
      </c>
      <c r="F97" s="10" t="s">
        <v>322</v>
      </c>
      <c r="G97" s="10" t="s">
        <v>29</v>
      </c>
      <c r="H97" s="11">
        <v>42760</v>
      </c>
      <c r="I97" s="15">
        <f t="shared" si="0"/>
        <v>14</v>
      </c>
      <c r="J97" s="187">
        <v>42789</v>
      </c>
      <c r="K97" s="187">
        <v>42798</v>
      </c>
      <c r="L97" s="15">
        <f t="shared" si="7"/>
        <v>29</v>
      </c>
      <c r="M97" s="10">
        <f t="shared" si="9"/>
        <v>9</v>
      </c>
      <c r="N97" s="10" t="s">
        <v>35</v>
      </c>
      <c r="O97" s="10">
        <v>18.7</v>
      </c>
      <c r="P97" s="10">
        <v>16.3</v>
      </c>
      <c r="Q97" s="10">
        <v>19.7</v>
      </c>
      <c r="R97" s="10">
        <v>18.399999999999999</v>
      </c>
      <c r="S97" s="256">
        <f t="shared" si="8"/>
        <v>18.274999999999999</v>
      </c>
      <c r="T97" s="259">
        <v>23.5</v>
      </c>
      <c r="U97" s="261" t="s">
        <v>34</v>
      </c>
      <c r="V97" s="10" t="s">
        <v>918</v>
      </c>
      <c r="W97" s="10" t="s">
        <v>802</v>
      </c>
      <c r="X97" s="10" t="s">
        <v>923</v>
      </c>
      <c r="Y97" s="10" t="s">
        <v>29</v>
      </c>
      <c r="Z97" s="10"/>
      <c r="AA97" s="10"/>
      <c r="AB97" s="10"/>
      <c r="AC97" s="15" t="s">
        <v>823</v>
      </c>
    </row>
    <row r="98" spans="1:29" ht="15.75" customHeight="1" x14ac:dyDescent="0.2">
      <c r="A98" s="7"/>
      <c r="B98" s="7"/>
      <c r="C98" s="52"/>
      <c r="D98" s="10"/>
      <c r="E98" s="10"/>
      <c r="F98" s="10"/>
      <c r="G98" s="10"/>
      <c r="H98" s="15"/>
      <c r="I98" s="15"/>
      <c r="J98" s="15"/>
      <c r="K98" s="15"/>
      <c r="L98" s="15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5"/>
    </row>
    <row r="99" spans="1:29" ht="15.75" customHeight="1" x14ac:dyDescent="0.2"/>
  </sheetData>
  <phoneticPr fontId="10" type="noConversion"/>
  <pageMargins left="0.7" right="0.7" top="0.75" bottom="0.75" header="0.3" footer="0.3"/>
  <pageSetup paperSize="9" orientation="portrait" horizontalDpi="4294967292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345"/>
  <sheetViews>
    <sheetView tabSelected="1" zoomScale="88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P355" sqref="P355"/>
    </sheetView>
  </sheetViews>
  <sheetFormatPr defaultColWidth="14.42578125" defaultRowHeight="15" customHeight="1" x14ac:dyDescent="0.2"/>
  <cols>
    <col min="1" max="2" width="9" customWidth="1"/>
    <col min="3" max="3" width="13.42578125" customWidth="1"/>
    <col min="4" max="4" width="11.42578125" customWidth="1"/>
    <col min="5" max="5" width="12.42578125" customWidth="1"/>
    <col min="6" max="6" width="14.140625" customWidth="1"/>
    <col min="7" max="7" width="14.42578125" customWidth="1"/>
    <col min="8" max="9" width="18.42578125" customWidth="1"/>
    <col min="10" max="10" width="10.85546875" customWidth="1"/>
    <col min="11" max="11" width="7.42578125" customWidth="1"/>
    <col min="12" max="12" width="10.42578125" customWidth="1"/>
    <col min="13" max="13" width="17.42578125" customWidth="1"/>
    <col min="14" max="14" width="30.140625" customWidth="1"/>
    <col min="15" max="15" width="17" customWidth="1"/>
    <col min="16" max="17" width="19.42578125" customWidth="1"/>
    <col min="18" max="18" width="21.42578125" customWidth="1"/>
    <col min="19" max="19" width="19" customWidth="1"/>
    <col min="20" max="20" width="27.42578125" customWidth="1"/>
    <col min="21" max="31" width="14.42578125" customWidth="1"/>
  </cols>
  <sheetData>
    <row r="1" spans="1:31" ht="15.75" customHeight="1" x14ac:dyDescent="0.2">
      <c r="A1" s="53" t="s">
        <v>361</v>
      </c>
      <c r="B1" s="54" t="s">
        <v>1</v>
      </c>
      <c r="C1" s="70" t="s">
        <v>362</v>
      </c>
      <c r="D1" s="70" t="s">
        <v>363</v>
      </c>
      <c r="E1" s="54" t="s">
        <v>364</v>
      </c>
      <c r="F1" s="54" t="s">
        <v>365</v>
      </c>
      <c r="G1" s="54" t="s">
        <v>366</v>
      </c>
      <c r="H1" s="71" t="s">
        <v>367</v>
      </c>
      <c r="I1" s="71" t="s">
        <v>368</v>
      </c>
      <c r="J1" s="54" t="s">
        <v>369</v>
      </c>
      <c r="K1" s="54" t="s">
        <v>370</v>
      </c>
      <c r="L1" s="54" t="s">
        <v>371</v>
      </c>
      <c r="M1" s="54" t="s">
        <v>372</v>
      </c>
      <c r="N1" s="54" t="s">
        <v>373</v>
      </c>
      <c r="O1" s="71" t="s">
        <v>374</v>
      </c>
      <c r="P1" s="117" t="s">
        <v>573</v>
      </c>
      <c r="Q1" s="54" t="s">
        <v>375</v>
      </c>
      <c r="R1" s="54" t="s">
        <v>376</v>
      </c>
      <c r="S1" s="54" t="s">
        <v>377</v>
      </c>
      <c r="T1" s="54" t="s">
        <v>378</v>
      </c>
      <c r="U1" s="54" t="s">
        <v>379</v>
      </c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5.75" hidden="1" customHeight="1" x14ac:dyDescent="0.2">
      <c r="A2" s="12">
        <v>5872099</v>
      </c>
      <c r="B2" s="7" t="s">
        <v>16</v>
      </c>
      <c r="C2" s="72">
        <v>41137</v>
      </c>
      <c r="D2" s="73">
        <v>41144</v>
      </c>
      <c r="E2" s="74">
        <v>41281</v>
      </c>
      <c r="F2" s="7">
        <f t="shared" ref="F2:F69" si="0">DATEDIF(C2,E2,"D")</f>
        <v>144</v>
      </c>
      <c r="G2" s="18" t="s">
        <v>380</v>
      </c>
      <c r="H2" s="18" t="s">
        <v>381</v>
      </c>
      <c r="I2" s="18">
        <v>0</v>
      </c>
      <c r="J2" s="18" t="s">
        <v>31</v>
      </c>
      <c r="K2" s="18" t="s">
        <v>29</v>
      </c>
      <c r="L2" s="18" t="s">
        <v>31</v>
      </c>
      <c r="M2" s="18" t="s">
        <v>31</v>
      </c>
      <c r="N2" s="18" t="s">
        <v>382</v>
      </c>
      <c r="O2" s="18" t="s">
        <v>383</v>
      </c>
      <c r="P2" s="18">
        <v>2</v>
      </c>
      <c r="Q2" s="18" t="s">
        <v>384</v>
      </c>
      <c r="R2" s="18" t="s">
        <v>385</v>
      </c>
      <c r="S2" s="18" t="s">
        <v>31</v>
      </c>
      <c r="T2" s="18" t="s">
        <v>31</v>
      </c>
      <c r="U2" s="18" t="s">
        <v>31</v>
      </c>
      <c r="V2" s="18"/>
    </row>
    <row r="3" spans="1:31" ht="15.75" hidden="1" customHeight="1" x14ac:dyDescent="0.2">
      <c r="A3" s="12">
        <v>5872099</v>
      </c>
      <c r="B3" s="7" t="s">
        <v>16</v>
      </c>
      <c r="C3" s="72">
        <v>41137</v>
      </c>
      <c r="D3" s="73">
        <v>41144</v>
      </c>
      <c r="E3" s="74">
        <v>41389</v>
      </c>
      <c r="F3" s="7">
        <f t="shared" si="0"/>
        <v>252</v>
      </c>
      <c r="G3" s="18" t="s">
        <v>29</v>
      </c>
      <c r="H3" s="18" t="s">
        <v>29</v>
      </c>
      <c r="I3" s="18" t="s">
        <v>29</v>
      </c>
      <c r="J3" s="18" t="s">
        <v>29</v>
      </c>
      <c r="K3" s="18" t="s">
        <v>29</v>
      </c>
      <c r="L3" s="18" t="s">
        <v>29</v>
      </c>
      <c r="M3" s="18" t="s">
        <v>29</v>
      </c>
      <c r="N3" s="18" t="s">
        <v>386</v>
      </c>
      <c r="O3" s="18" t="s">
        <v>383</v>
      </c>
      <c r="P3" s="18">
        <v>2</v>
      </c>
      <c r="Q3" s="18" t="s">
        <v>387</v>
      </c>
      <c r="R3" s="18" t="s">
        <v>385</v>
      </c>
      <c r="S3" s="18" t="s">
        <v>31</v>
      </c>
      <c r="T3" s="18" t="s">
        <v>31</v>
      </c>
      <c r="U3" s="18" t="s">
        <v>31</v>
      </c>
      <c r="V3" s="18"/>
    </row>
    <row r="4" spans="1:31" ht="15.75" hidden="1" customHeight="1" x14ac:dyDescent="0.2">
      <c r="A4" s="75">
        <v>5872099</v>
      </c>
      <c r="B4" s="146" t="s">
        <v>16</v>
      </c>
      <c r="C4" s="77">
        <v>41137</v>
      </c>
      <c r="D4" s="78">
        <v>41144</v>
      </c>
      <c r="E4" s="79">
        <v>41515</v>
      </c>
      <c r="F4" s="76">
        <f t="shared" si="0"/>
        <v>378</v>
      </c>
      <c r="G4" s="80" t="s">
        <v>29</v>
      </c>
      <c r="H4" s="80" t="s">
        <v>29</v>
      </c>
      <c r="I4" s="80" t="s">
        <v>29</v>
      </c>
      <c r="J4" s="80" t="s">
        <v>29</v>
      </c>
      <c r="K4" s="80" t="s">
        <v>29</v>
      </c>
      <c r="L4" s="80" t="s">
        <v>29</v>
      </c>
      <c r="M4" s="80" t="s">
        <v>29</v>
      </c>
      <c r="N4" s="80" t="s">
        <v>388</v>
      </c>
      <c r="O4" s="80" t="s">
        <v>389</v>
      </c>
      <c r="P4" s="118">
        <v>3</v>
      </c>
      <c r="Q4" s="80" t="s">
        <v>384</v>
      </c>
      <c r="R4" s="80" t="s">
        <v>390</v>
      </c>
      <c r="S4" s="80" t="s">
        <v>31</v>
      </c>
      <c r="T4" s="80" t="s">
        <v>31</v>
      </c>
      <c r="U4" s="80" t="s">
        <v>31</v>
      </c>
      <c r="V4" s="80"/>
      <c r="W4" s="80"/>
      <c r="X4" s="80"/>
      <c r="Y4" s="80"/>
      <c r="Z4" s="80"/>
      <c r="AA4" s="80"/>
      <c r="AB4" s="80"/>
      <c r="AC4" s="80"/>
      <c r="AD4" s="80"/>
      <c r="AE4" s="80"/>
    </row>
    <row r="5" spans="1:31" s="151" customFormat="1" ht="15.75" hidden="1" customHeight="1" x14ac:dyDescent="0.25">
      <c r="A5" s="147">
        <v>5872099</v>
      </c>
      <c r="B5" s="152" t="s">
        <v>16</v>
      </c>
      <c r="C5" s="168">
        <v>41137</v>
      </c>
      <c r="D5" s="148">
        <v>41144</v>
      </c>
      <c r="E5" s="167">
        <v>43217</v>
      </c>
      <c r="F5" s="152">
        <f t="shared" ref="F5" si="1">DATEDIF(C5,E5,"D")</f>
        <v>2080</v>
      </c>
      <c r="G5" s="139" t="s">
        <v>697</v>
      </c>
      <c r="H5" s="139" t="s">
        <v>741</v>
      </c>
      <c r="I5" s="139">
        <v>1</v>
      </c>
      <c r="J5" s="139" t="s">
        <v>699</v>
      </c>
      <c r="K5" s="139" t="s">
        <v>699</v>
      </c>
      <c r="L5" s="139" t="s">
        <v>707</v>
      </c>
      <c r="M5" s="139" t="s">
        <v>708</v>
      </c>
      <c r="N5" s="116" t="s">
        <v>388</v>
      </c>
      <c r="O5" s="139" t="s">
        <v>709</v>
      </c>
      <c r="P5" s="139">
        <v>3</v>
      </c>
      <c r="Q5" s="139"/>
      <c r="R5" s="139"/>
      <c r="S5" s="139" t="s">
        <v>707</v>
      </c>
      <c r="T5" s="139" t="s">
        <v>699</v>
      </c>
      <c r="U5" s="139" t="s">
        <v>707</v>
      </c>
      <c r="V5" s="139"/>
      <c r="W5" s="139"/>
      <c r="X5" s="139"/>
      <c r="Y5" s="139"/>
      <c r="Z5" s="139"/>
      <c r="AA5" s="139"/>
      <c r="AB5" s="139"/>
      <c r="AC5" s="139"/>
      <c r="AD5" s="139"/>
      <c r="AE5" s="139"/>
    </row>
    <row r="6" spans="1:31" ht="15.75" hidden="1" customHeight="1" x14ac:dyDescent="0.2">
      <c r="A6" s="12">
        <v>5718674</v>
      </c>
      <c r="B6" s="7" t="s">
        <v>36</v>
      </c>
      <c r="C6" s="73">
        <v>41166</v>
      </c>
      <c r="D6" s="73">
        <v>41181</v>
      </c>
      <c r="E6" s="74">
        <v>41275</v>
      </c>
      <c r="F6" s="7">
        <f t="shared" si="0"/>
        <v>109</v>
      </c>
      <c r="G6" s="18" t="s">
        <v>31</v>
      </c>
      <c r="H6" s="18" t="s">
        <v>391</v>
      </c>
      <c r="I6" s="18">
        <v>1</v>
      </c>
      <c r="J6" s="18" t="s">
        <v>31</v>
      </c>
      <c r="K6" s="18" t="s">
        <v>31</v>
      </c>
      <c r="L6" s="18" t="s">
        <v>31</v>
      </c>
      <c r="M6" s="18" t="s">
        <v>29</v>
      </c>
      <c r="N6" s="18" t="s">
        <v>382</v>
      </c>
      <c r="O6" s="18" t="s">
        <v>383</v>
      </c>
      <c r="P6" s="18">
        <v>2</v>
      </c>
      <c r="Q6" s="18" t="s">
        <v>392</v>
      </c>
      <c r="R6" s="18" t="s">
        <v>392</v>
      </c>
      <c r="S6" s="18" t="s">
        <v>31</v>
      </c>
      <c r="T6" s="18" t="s">
        <v>31</v>
      </c>
      <c r="U6" s="18" t="s">
        <v>31</v>
      </c>
      <c r="V6" s="18"/>
    </row>
    <row r="7" spans="1:31" ht="15.75" hidden="1" customHeight="1" x14ac:dyDescent="0.2">
      <c r="A7" s="12">
        <v>5718674</v>
      </c>
      <c r="B7" s="7" t="s">
        <v>36</v>
      </c>
      <c r="C7" s="73">
        <v>41166</v>
      </c>
      <c r="D7" s="73">
        <v>41181</v>
      </c>
      <c r="E7" s="74">
        <v>41363</v>
      </c>
      <c r="F7" s="7">
        <f t="shared" si="0"/>
        <v>197</v>
      </c>
      <c r="G7" s="18" t="s">
        <v>31</v>
      </c>
      <c r="H7" s="18" t="s">
        <v>393</v>
      </c>
      <c r="I7" s="18">
        <v>1</v>
      </c>
      <c r="J7" s="18" t="s">
        <v>31</v>
      </c>
      <c r="K7" s="18" t="s">
        <v>29</v>
      </c>
      <c r="L7" s="18" t="s">
        <v>31</v>
      </c>
      <c r="M7" s="38" t="s">
        <v>34</v>
      </c>
      <c r="N7" s="18" t="s">
        <v>394</v>
      </c>
      <c r="O7" s="18" t="s">
        <v>389</v>
      </c>
      <c r="P7" s="18">
        <v>3</v>
      </c>
      <c r="Q7" s="18" t="s">
        <v>387</v>
      </c>
      <c r="R7" s="18" t="s">
        <v>387</v>
      </c>
      <c r="S7" s="18" t="s">
        <v>31</v>
      </c>
      <c r="T7" s="18" t="s">
        <v>31</v>
      </c>
      <c r="U7" s="18" t="s">
        <v>31</v>
      </c>
      <c r="V7" s="18"/>
    </row>
    <row r="8" spans="1:31" ht="15.75" hidden="1" customHeight="1" x14ac:dyDescent="0.2">
      <c r="A8" s="12">
        <v>5718674</v>
      </c>
      <c r="B8" s="7" t="s">
        <v>36</v>
      </c>
      <c r="C8" s="73">
        <v>41166</v>
      </c>
      <c r="D8" s="73">
        <v>41181</v>
      </c>
      <c r="E8" s="74">
        <v>41446</v>
      </c>
      <c r="F8" s="7">
        <f t="shared" si="0"/>
        <v>280</v>
      </c>
      <c r="G8" s="18" t="s">
        <v>31</v>
      </c>
      <c r="H8" s="18" t="s">
        <v>391</v>
      </c>
      <c r="I8" s="18">
        <v>1</v>
      </c>
      <c r="J8" s="18" t="s">
        <v>31</v>
      </c>
      <c r="K8" s="18" t="s">
        <v>29</v>
      </c>
      <c r="L8" s="18" t="s">
        <v>31</v>
      </c>
      <c r="M8" s="38" t="s">
        <v>34</v>
      </c>
      <c r="N8" s="18" t="s">
        <v>394</v>
      </c>
      <c r="O8" s="18" t="s">
        <v>389</v>
      </c>
      <c r="P8" s="18">
        <v>3</v>
      </c>
      <c r="Q8" s="18" t="s">
        <v>395</v>
      </c>
      <c r="R8" s="18" t="s">
        <v>396</v>
      </c>
      <c r="S8" s="18" t="s">
        <v>31</v>
      </c>
      <c r="T8" s="18" t="s">
        <v>31</v>
      </c>
      <c r="U8" s="18" t="s">
        <v>31</v>
      </c>
      <c r="V8" s="18"/>
    </row>
    <row r="9" spans="1:31" ht="15.75" hidden="1" customHeight="1" x14ac:dyDescent="0.2">
      <c r="A9" s="75">
        <v>5718674</v>
      </c>
      <c r="B9" s="76" t="s">
        <v>36</v>
      </c>
      <c r="C9" s="78">
        <v>41166</v>
      </c>
      <c r="D9" s="78">
        <v>41181</v>
      </c>
      <c r="E9" s="79">
        <v>41573</v>
      </c>
      <c r="F9" s="76">
        <f t="shared" si="0"/>
        <v>407</v>
      </c>
      <c r="G9" s="80" t="s">
        <v>31</v>
      </c>
      <c r="H9" s="80" t="s">
        <v>391</v>
      </c>
      <c r="I9" s="18">
        <v>1</v>
      </c>
      <c r="J9" s="80" t="s">
        <v>31</v>
      </c>
      <c r="K9" s="80" t="s">
        <v>29</v>
      </c>
      <c r="L9" s="80" t="s">
        <v>31</v>
      </c>
      <c r="M9" s="81" t="s">
        <v>34</v>
      </c>
      <c r="N9" s="80" t="s">
        <v>394</v>
      </c>
      <c r="O9" s="80" t="s">
        <v>389</v>
      </c>
      <c r="P9" s="118">
        <v>3</v>
      </c>
      <c r="Q9" s="80" t="s">
        <v>387</v>
      </c>
      <c r="R9" s="80" t="s">
        <v>387</v>
      </c>
      <c r="S9" s="80" t="s">
        <v>31</v>
      </c>
      <c r="T9" s="80" t="s">
        <v>31</v>
      </c>
      <c r="U9" s="80" t="s">
        <v>31</v>
      </c>
      <c r="V9" s="80"/>
      <c r="W9" s="80"/>
      <c r="X9" s="80"/>
      <c r="Y9" s="80"/>
      <c r="Z9" s="80"/>
      <c r="AA9" s="80"/>
      <c r="AB9" s="80"/>
      <c r="AC9" s="80"/>
      <c r="AD9" s="80"/>
      <c r="AE9" s="80"/>
    </row>
    <row r="10" spans="1:31" ht="15.75" hidden="1" customHeight="1" x14ac:dyDescent="0.2">
      <c r="A10" s="12" t="s">
        <v>39</v>
      </c>
      <c r="B10" s="7" t="s">
        <v>40</v>
      </c>
      <c r="C10" s="73">
        <v>41214</v>
      </c>
      <c r="D10" s="73">
        <v>41261</v>
      </c>
      <c r="E10" s="74">
        <v>41221</v>
      </c>
      <c r="F10" s="82">
        <f t="shared" si="0"/>
        <v>7</v>
      </c>
      <c r="G10" s="18" t="s">
        <v>29</v>
      </c>
      <c r="H10" s="18" t="s">
        <v>29</v>
      </c>
      <c r="I10" s="18" t="s">
        <v>29</v>
      </c>
      <c r="J10" s="18" t="s">
        <v>29</v>
      </c>
      <c r="K10" s="18" t="s">
        <v>29</v>
      </c>
      <c r="L10" s="18" t="s">
        <v>29</v>
      </c>
      <c r="M10" s="18" t="s">
        <v>29</v>
      </c>
      <c r="N10" s="18" t="s">
        <v>382</v>
      </c>
      <c r="O10" s="18" t="s">
        <v>383</v>
      </c>
      <c r="P10" s="18">
        <v>2</v>
      </c>
      <c r="Q10" s="18" t="s">
        <v>397</v>
      </c>
      <c r="R10" s="18" t="s">
        <v>397</v>
      </c>
      <c r="S10" s="18" t="s">
        <v>31</v>
      </c>
      <c r="T10" s="18" t="s">
        <v>31</v>
      </c>
      <c r="U10" s="18" t="s">
        <v>31</v>
      </c>
      <c r="V10" s="18"/>
    </row>
    <row r="11" spans="1:31" ht="15.75" hidden="1" customHeight="1" x14ac:dyDescent="0.2">
      <c r="A11" s="12" t="s">
        <v>39</v>
      </c>
      <c r="B11" s="169" t="s">
        <v>40</v>
      </c>
      <c r="C11" s="73">
        <v>41214</v>
      </c>
      <c r="D11" s="73">
        <v>41261</v>
      </c>
      <c r="E11" s="74">
        <v>41307</v>
      </c>
      <c r="F11" s="7">
        <f t="shared" si="0"/>
        <v>93</v>
      </c>
      <c r="G11" s="38" t="s">
        <v>34</v>
      </c>
      <c r="H11" s="18" t="s">
        <v>29</v>
      </c>
      <c r="I11" s="18" t="s">
        <v>29</v>
      </c>
      <c r="J11" s="18" t="s">
        <v>31</v>
      </c>
      <c r="K11" s="18" t="s">
        <v>29</v>
      </c>
      <c r="L11" s="18" t="s">
        <v>31</v>
      </c>
      <c r="M11" s="18" t="s">
        <v>29</v>
      </c>
      <c r="N11" s="18" t="s">
        <v>382</v>
      </c>
      <c r="O11" s="18" t="s">
        <v>383</v>
      </c>
      <c r="P11" s="18">
        <v>2</v>
      </c>
      <c r="Q11" s="18" t="s">
        <v>397</v>
      </c>
      <c r="R11" s="18" t="s">
        <v>397</v>
      </c>
      <c r="S11" s="18" t="s">
        <v>31</v>
      </c>
      <c r="T11" s="18" t="s">
        <v>31</v>
      </c>
      <c r="U11" s="18" t="s">
        <v>31</v>
      </c>
      <c r="V11" s="18"/>
    </row>
    <row r="12" spans="1:31" s="151" customFormat="1" ht="15.75" hidden="1" customHeight="1" x14ac:dyDescent="0.2">
      <c r="A12" s="170" t="s">
        <v>39</v>
      </c>
      <c r="B12" s="155" t="s">
        <v>40</v>
      </c>
      <c r="C12" s="153">
        <v>41214</v>
      </c>
      <c r="D12" s="153">
        <v>41261</v>
      </c>
      <c r="E12" s="163">
        <v>43220</v>
      </c>
      <c r="F12" s="155">
        <f t="shared" si="0"/>
        <v>2006</v>
      </c>
      <c r="G12" s="164" t="s">
        <v>710</v>
      </c>
      <c r="H12" s="51" t="s">
        <v>739</v>
      </c>
      <c r="I12" s="51">
        <v>0</v>
      </c>
      <c r="J12" s="51" t="s">
        <v>712</v>
      </c>
      <c r="K12" s="51" t="s">
        <v>713</v>
      </c>
      <c r="L12" s="51" t="s">
        <v>710</v>
      </c>
      <c r="M12" s="51" t="s">
        <v>714</v>
      </c>
      <c r="N12" s="51" t="s">
        <v>717</v>
      </c>
      <c r="O12" s="51" t="s">
        <v>719</v>
      </c>
      <c r="P12" s="51">
        <v>2</v>
      </c>
      <c r="Q12" s="51"/>
      <c r="R12" s="51"/>
      <c r="S12" s="51" t="s">
        <v>721</v>
      </c>
      <c r="T12" s="51" t="s">
        <v>710</v>
      </c>
      <c r="U12" s="51" t="s">
        <v>712</v>
      </c>
      <c r="V12" s="51"/>
    </row>
    <row r="13" spans="1:31" ht="15.75" hidden="1" customHeight="1" x14ac:dyDescent="0.2">
      <c r="A13" s="83">
        <v>5010425</v>
      </c>
      <c r="B13" s="82" t="s">
        <v>43</v>
      </c>
      <c r="C13" s="84">
        <v>41166</v>
      </c>
      <c r="D13" s="84">
        <v>41291</v>
      </c>
      <c r="E13" s="85">
        <v>41536</v>
      </c>
      <c r="F13" s="82">
        <f t="shared" si="0"/>
        <v>370</v>
      </c>
      <c r="G13" s="86" t="s">
        <v>29</v>
      </c>
      <c r="H13" s="86" t="s">
        <v>29</v>
      </c>
      <c r="I13" s="86" t="s">
        <v>29</v>
      </c>
      <c r="J13" s="86" t="s">
        <v>31</v>
      </c>
      <c r="K13" s="86" t="s">
        <v>29</v>
      </c>
      <c r="L13" s="86" t="s">
        <v>31</v>
      </c>
      <c r="M13" s="87" t="s">
        <v>34</v>
      </c>
      <c r="N13" s="86" t="s">
        <v>382</v>
      </c>
      <c r="O13" s="86" t="s">
        <v>383</v>
      </c>
      <c r="P13" s="119">
        <v>2</v>
      </c>
      <c r="Q13" s="86" t="s">
        <v>392</v>
      </c>
      <c r="R13" s="86" t="s">
        <v>398</v>
      </c>
      <c r="S13" s="86" t="s">
        <v>31</v>
      </c>
      <c r="T13" s="86" t="s">
        <v>31</v>
      </c>
      <c r="U13" s="86" t="s">
        <v>31</v>
      </c>
      <c r="V13" s="86"/>
      <c r="W13" s="86"/>
      <c r="X13" s="86"/>
      <c r="Y13" s="86"/>
      <c r="Z13" s="86"/>
      <c r="AA13" s="86"/>
      <c r="AB13" s="86"/>
      <c r="AC13" s="86"/>
      <c r="AD13" s="86"/>
      <c r="AE13" s="86"/>
    </row>
    <row r="14" spans="1:31" ht="15.75" hidden="1" customHeight="1" x14ac:dyDescent="0.2">
      <c r="A14" s="75">
        <v>5010425</v>
      </c>
      <c r="B14" s="76" t="s">
        <v>43</v>
      </c>
      <c r="C14" s="78">
        <v>41166</v>
      </c>
      <c r="D14" s="78">
        <v>41291</v>
      </c>
      <c r="E14" s="79">
        <v>41578</v>
      </c>
      <c r="F14" s="76">
        <f t="shared" si="0"/>
        <v>412</v>
      </c>
      <c r="G14" s="80" t="s">
        <v>29</v>
      </c>
      <c r="H14" s="80" t="s">
        <v>399</v>
      </c>
      <c r="I14" s="80">
        <v>0</v>
      </c>
      <c r="J14" s="80" t="s">
        <v>31</v>
      </c>
      <c r="K14" s="80" t="s">
        <v>29</v>
      </c>
      <c r="L14" s="80" t="s">
        <v>31</v>
      </c>
      <c r="M14" s="81" t="s">
        <v>34</v>
      </c>
      <c r="N14" s="80" t="s">
        <v>382</v>
      </c>
      <c r="O14" s="80" t="s">
        <v>383</v>
      </c>
      <c r="P14" s="118">
        <v>2</v>
      </c>
      <c r="Q14" s="80" t="s">
        <v>392</v>
      </c>
      <c r="R14" s="80" t="s">
        <v>398</v>
      </c>
      <c r="S14" s="80" t="s">
        <v>31</v>
      </c>
      <c r="T14" s="80" t="s">
        <v>31</v>
      </c>
      <c r="U14" s="80" t="s">
        <v>31</v>
      </c>
      <c r="V14" s="80"/>
      <c r="W14" s="80"/>
      <c r="X14" s="80"/>
      <c r="Y14" s="80"/>
      <c r="Z14" s="80"/>
      <c r="AA14" s="80"/>
      <c r="AB14" s="80"/>
      <c r="AC14" s="80"/>
      <c r="AD14" s="80"/>
      <c r="AE14" s="80"/>
    </row>
    <row r="15" spans="1:31" ht="15.75" hidden="1" customHeight="1" x14ac:dyDescent="0.2">
      <c r="A15" s="12">
        <v>3543142</v>
      </c>
      <c r="B15" s="7" t="s">
        <v>46</v>
      </c>
      <c r="C15" s="73">
        <v>41265</v>
      </c>
      <c r="D15" s="73">
        <v>41290</v>
      </c>
      <c r="E15" s="74">
        <v>41506</v>
      </c>
      <c r="F15" s="7">
        <f t="shared" si="0"/>
        <v>241</v>
      </c>
      <c r="G15" s="18" t="s">
        <v>391</v>
      </c>
      <c r="H15" s="18" t="s">
        <v>391</v>
      </c>
      <c r="I15" s="18">
        <v>1</v>
      </c>
      <c r="J15" s="18" t="s">
        <v>31</v>
      </c>
      <c r="K15" s="18" t="s">
        <v>29</v>
      </c>
      <c r="L15" s="18" t="s">
        <v>31</v>
      </c>
      <c r="M15" s="18" t="s">
        <v>31</v>
      </c>
      <c r="N15" s="18" t="s">
        <v>382</v>
      </c>
      <c r="O15" s="18" t="s">
        <v>383</v>
      </c>
      <c r="P15" s="18">
        <v>2</v>
      </c>
      <c r="Q15" s="18" t="s">
        <v>400</v>
      </c>
      <c r="R15" s="18" t="s">
        <v>401</v>
      </c>
      <c r="S15" s="18" t="s">
        <v>31</v>
      </c>
      <c r="T15" s="18" t="s">
        <v>31</v>
      </c>
      <c r="U15" s="18" t="s">
        <v>31</v>
      </c>
      <c r="V15" s="18"/>
    </row>
    <row r="16" spans="1:31" ht="15.75" hidden="1" customHeight="1" x14ac:dyDescent="0.2">
      <c r="A16" s="12">
        <v>3543142</v>
      </c>
      <c r="B16" s="7" t="s">
        <v>46</v>
      </c>
      <c r="C16" s="73">
        <v>41265</v>
      </c>
      <c r="D16" s="73">
        <v>41290</v>
      </c>
      <c r="E16" s="74">
        <v>41598</v>
      </c>
      <c r="F16" s="7">
        <f t="shared" si="0"/>
        <v>333</v>
      </c>
      <c r="G16" s="18" t="s">
        <v>391</v>
      </c>
      <c r="H16" s="18" t="s">
        <v>402</v>
      </c>
      <c r="I16" s="18">
        <v>0</v>
      </c>
      <c r="J16" s="18" t="s">
        <v>31</v>
      </c>
      <c r="K16" s="18" t="s">
        <v>29</v>
      </c>
      <c r="L16" s="18" t="s">
        <v>31</v>
      </c>
      <c r="M16" s="18" t="s">
        <v>31</v>
      </c>
      <c r="N16" s="18" t="s">
        <v>382</v>
      </c>
      <c r="O16" s="18" t="s">
        <v>383</v>
      </c>
      <c r="P16" s="18">
        <v>2</v>
      </c>
      <c r="Q16" s="18" t="s">
        <v>400</v>
      </c>
      <c r="R16" s="18" t="s">
        <v>403</v>
      </c>
      <c r="S16" s="18" t="s">
        <v>31</v>
      </c>
      <c r="T16" s="18" t="s">
        <v>31</v>
      </c>
      <c r="U16" s="18" t="s">
        <v>31</v>
      </c>
      <c r="V16" s="18"/>
    </row>
    <row r="17" spans="1:31" ht="15.75" hidden="1" customHeight="1" x14ac:dyDescent="0.2">
      <c r="A17" s="12">
        <v>3543142</v>
      </c>
      <c r="B17" s="7" t="s">
        <v>46</v>
      </c>
      <c r="C17" s="73">
        <v>41265</v>
      </c>
      <c r="D17" s="73">
        <v>41290</v>
      </c>
      <c r="E17" s="74">
        <v>41795</v>
      </c>
      <c r="F17" s="7">
        <f t="shared" si="0"/>
        <v>530</v>
      </c>
      <c r="G17" s="18" t="s">
        <v>31</v>
      </c>
      <c r="H17" s="18" t="s">
        <v>29</v>
      </c>
      <c r="I17" s="18" t="s">
        <v>29</v>
      </c>
      <c r="J17" s="18" t="s">
        <v>29</v>
      </c>
      <c r="K17" s="18" t="s">
        <v>29</v>
      </c>
      <c r="L17" s="18" t="s">
        <v>29</v>
      </c>
      <c r="M17" s="18" t="s">
        <v>31</v>
      </c>
      <c r="N17" s="18" t="s">
        <v>388</v>
      </c>
      <c r="O17" s="18" t="s">
        <v>389</v>
      </c>
      <c r="P17" s="18">
        <v>3</v>
      </c>
      <c r="Q17" s="18" t="s">
        <v>403</v>
      </c>
      <c r="R17" s="18" t="s">
        <v>395</v>
      </c>
      <c r="S17" s="18" t="s">
        <v>31</v>
      </c>
      <c r="T17" s="18" t="s">
        <v>31</v>
      </c>
      <c r="U17" s="18" t="s">
        <v>31</v>
      </c>
      <c r="V17" s="18"/>
    </row>
    <row r="18" spans="1:31" ht="15.75" hidden="1" customHeight="1" x14ac:dyDescent="0.2">
      <c r="A18" s="75">
        <v>3543142</v>
      </c>
      <c r="B18" s="76" t="s">
        <v>46</v>
      </c>
      <c r="C18" s="78">
        <v>41265</v>
      </c>
      <c r="D18" s="78">
        <v>41290</v>
      </c>
      <c r="E18" s="79">
        <v>42124</v>
      </c>
      <c r="F18" s="76">
        <f t="shared" si="0"/>
        <v>859</v>
      </c>
      <c r="G18" s="80" t="s">
        <v>391</v>
      </c>
      <c r="H18" s="80" t="s">
        <v>404</v>
      </c>
      <c r="I18" s="80">
        <v>1</v>
      </c>
      <c r="J18" s="80" t="s">
        <v>31</v>
      </c>
      <c r="K18" s="80" t="s">
        <v>29</v>
      </c>
      <c r="L18" s="80" t="s">
        <v>31</v>
      </c>
      <c r="M18" s="80" t="s">
        <v>29</v>
      </c>
      <c r="N18" s="80" t="s">
        <v>388</v>
      </c>
      <c r="O18" s="80" t="s">
        <v>389</v>
      </c>
      <c r="P18" s="118">
        <v>3</v>
      </c>
      <c r="Q18" s="80" t="s">
        <v>403</v>
      </c>
      <c r="R18" s="80" t="s">
        <v>400</v>
      </c>
      <c r="S18" s="80" t="s">
        <v>31</v>
      </c>
      <c r="T18" s="80" t="s">
        <v>31</v>
      </c>
      <c r="U18" s="80" t="s">
        <v>31</v>
      </c>
      <c r="V18" s="80"/>
      <c r="W18" s="80"/>
      <c r="X18" s="80"/>
      <c r="Y18" s="80"/>
      <c r="Z18" s="80"/>
      <c r="AA18" s="80"/>
      <c r="AB18" s="80"/>
      <c r="AC18" s="80"/>
      <c r="AD18" s="80"/>
      <c r="AE18" s="80"/>
    </row>
    <row r="19" spans="1:31" ht="15.75" hidden="1" customHeight="1" x14ac:dyDescent="0.25">
      <c r="A19" s="12" t="s">
        <v>39</v>
      </c>
      <c r="B19" s="162" t="s">
        <v>640</v>
      </c>
      <c r="C19" s="73">
        <v>41328</v>
      </c>
      <c r="D19" s="73">
        <v>41402</v>
      </c>
      <c r="E19" s="74">
        <v>41340</v>
      </c>
      <c r="F19" s="7">
        <f t="shared" si="0"/>
        <v>12</v>
      </c>
      <c r="G19" s="18" t="s">
        <v>29</v>
      </c>
      <c r="H19" s="18" t="s">
        <v>29</v>
      </c>
      <c r="I19" s="18" t="s">
        <v>29</v>
      </c>
      <c r="J19" s="18" t="s">
        <v>29</v>
      </c>
      <c r="K19" s="18" t="s">
        <v>29</v>
      </c>
      <c r="L19" s="18" t="s">
        <v>29</v>
      </c>
      <c r="M19" s="18" t="s">
        <v>29</v>
      </c>
      <c r="N19" s="86" t="s">
        <v>405</v>
      </c>
      <c r="O19" s="18" t="s">
        <v>383</v>
      </c>
      <c r="P19" s="18">
        <v>2</v>
      </c>
      <c r="Q19" s="18" t="s">
        <v>387</v>
      </c>
      <c r="R19" s="18" t="s">
        <v>403</v>
      </c>
      <c r="S19" s="18" t="s">
        <v>31</v>
      </c>
      <c r="T19" s="18" t="s">
        <v>31</v>
      </c>
      <c r="U19" s="18" t="s">
        <v>31</v>
      </c>
      <c r="V19" s="18"/>
    </row>
    <row r="20" spans="1:31" ht="15.75" hidden="1" customHeight="1" x14ac:dyDescent="0.2">
      <c r="A20" s="12">
        <v>5841113</v>
      </c>
      <c r="B20" s="7" t="s">
        <v>40</v>
      </c>
      <c r="C20" s="73">
        <v>41328</v>
      </c>
      <c r="D20" s="73">
        <v>41402</v>
      </c>
      <c r="E20" s="74">
        <v>41375</v>
      </c>
      <c r="F20" s="7">
        <f t="shared" si="0"/>
        <v>47</v>
      </c>
      <c r="G20" s="18" t="s">
        <v>406</v>
      </c>
      <c r="H20" s="18" t="s">
        <v>407</v>
      </c>
      <c r="I20" s="18">
        <v>0</v>
      </c>
      <c r="J20" s="18" t="s">
        <v>31</v>
      </c>
      <c r="K20" s="18" t="s">
        <v>29</v>
      </c>
      <c r="L20" s="18" t="s">
        <v>31</v>
      </c>
      <c r="M20" s="38" t="s">
        <v>34</v>
      </c>
      <c r="N20" s="18" t="s">
        <v>405</v>
      </c>
      <c r="O20" s="18" t="s">
        <v>383</v>
      </c>
      <c r="P20" s="18">
        <v>2</v>
      </c>
      <c r="Q20" s="18" t="s">
        <v>400</v>
      </c>
      <c r="R20" s="18" t="s">
        <v>403</v>
      </c>
      <c r="S20" s="18" t="s">
        <v>31</v>
      </c>
      <c r="T20" s="18" t="s">
        <v>31</v>
      </c>
      <c r="U20" s="18" t="s">
        <v>31</v>
      </c>
      <c r="V20" s="18"/>
    </row>
    <row r="21" spans="1:31" ht="15.75" hidden="1" customHeight="1" x14ac:dyDescent="0.2">
      <c r="A21" s="75">
        <v>5841113</v>
      </c>
      <c r="B21" s="76" t="s">
        <v>40</v>
      </c>
      <c r="C21" s="73">
        <v>41328</v>
      </c>
      <c r="D21" s="73">
        <v>41402</v>
      </c>
      <c r="E21" s="79">
        <v>41494</v>
      </c>
      <c r="F21" s="76">
        <f t="shared" si="0"/>
        <v>166</v>
      </c>
      <c r="G21" s="80" t="s">
        <v>29</v>
      </c>
      <c r="H21" s="80" t="s">
        <v>29</v>
      </c>
      <c r="I21" s="80" t="s">
        <v>29</v>
      </c>
      <c r="J21" s="80" t="s">
        <v>31</v>
      </c>
      <c r="K21" s="80" t="s">
        <v>29</v>
      </c>
      <c r="L21" s="80" t="s">
        <v>31</v>
      </c>
      <c r="M21" s="80" t="s">
        <v>31</v>
      </c>
      <c r="N21" s="80" t="s">
        <v>405</v>
      </c>
      <c r="O21" s="18" t="s">
        <v>383</v>
      </c>
      <c r="P21" s="18">
        <v>2</v>
      </c>
      <c r="Q21" s="80" t="s">
        <v>397</v>
      </c>
      <c r="R21" s="80" t="s">
        <v>387</v>
      </c>
      <c r="S21" s="80" t="s">
        <v>31</v>
      </c>
      <c r="T21" s="80" t="s">
        <v>31</v>
      </c>
      <c r="U21" s="80" t="s">
        <v>31</v>
      </c>
      <c r="V21" s="80"/>
      <c r="W21" s="80"/>
      <c r="X21" s="80"/>
      <c r="Y21" s="80"/>
      <c r="Z21" s="80"/>
      <c r="AA21" s="80"/>
      <c r="AB21" s="80"/>
      <c r="AC21" s="80"/>
      <c r="AD21" s="80"/>
      <c r="AE21" s="80"/>
    </row>
    <row r="22" spans="1:31" s="151" customFormat="1" ht="15.75" hidden="1" customHeight="1" x14ac:dyDescent="0.2">
      <c r="A22" s="147">
        <v>5841113</v>
      </c>
      <c r="B22" s="152" t="s">
        <v>40</v>
      </c>
      <c r="C22" s="153">
        <v>41328</v>
      </c>
      <c r="D22" s="153">
        <v>41402</v>
      </c>
      <c r="E22" s="149">
        <v>43220</v>
      </c>
      <c r="F22" s="150">
        <f t="shared" si="0"/>
        <v>1892</v>
      </c>
      <c r="G22" s="139" t="s">
        <v>710</v>
      </c>
      <c r="H22" s="139" t="s">
        <v>711</v>
      </c>
      <c r="I22" s="139">
        <v>0</v>
      </c>
      <c r="J22" s="139" t="s">
        <v>712</v>
      </c>
      <c r="K22" s="139" t="s">
        <v>715</v>
      </c>
      <c r="L22" s="139" t="s">
        <v>710</v>
      </c>
      <c r="M22" s="139" t="s">
        <v>716</v>
      </c>
      <c r="N22" s="139" t="s">
        <v>718</v>
      </c>
      <c r="O22" s="51" t="s">
        <v>720</v>
      </c>
      <c r="P22" s="51">
        <v>2</v>
      </c>
      <c r="Q22" s="139"/>
      <c r="R22" s="139"/>
      <c r="S22" s="139" t="s">
        <v>712</v>
      </c>
      <c r="T22" s="139" t="s">
        <v>710</v>
      </c>
      <c r="U22" s="139" t="s">
        <v>712</v>
      </c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</row>
    <row r="23" spans="1:31" ht="15.75" hidden="1" customHeight="1" x14ac:dyDescent="0.2">
      <c r="A23" s="83">
        <v>5429913</v>
      </c>
      <c r="B23" s="82" t="s">
        <v>52</v>
      </c>
      <c r="C23" s="84">
        <v>41358</v>
      </c>
      <c r="D23" s="84">
        <v>41402</v>
      </c>
      <c r="E23" s="85">
        <v>41450</v>
      </c>
      <c r="F23" s="82">
        <f t="shared" si="0"/>
        <v>92</v>
      </c>
      <c r="G23" s="86" t="s">
        <v>391</v>
      </c>
      <c r="H23" s="86" t="s">
        <v>29</v>
      </c>
      <c r="I23" s="86" t="s">
        <v>29</v>
      </c>
      <c r="J23" s="86" t="s">
        <v>31</v>
      </c>
      <c r="K23" s="86" t="s">
        <v>29</v>
      </c>
      <c r="L23" s="86" t="s">
        <v>31</v>
      </c>
      <c r="M23" s="86" t="s">
        <v>29</v>
      </c>
      <c r="N23" s="86" t="s">
        <v>405</v>
      </c>
      <c r="O23" s="86" t="s">
        <v>383</v>
      </c>
      <c r="P23" s="119">
        <v>2</v>
      </c>
      <c r="Q23" s="86" t="s">
        <v>408</v>
      </c>
      <c r="R23" s="86" t="s">
        <v>392</v>
      </c>
      <c r="S23" s="86" t="s">
        <v>31</v>
      </c>
      <c r="T23" s="86" t="s">
        <v>31</v>
      </c>
      <c r="U23" s="86" t="s">
        <v>31</v>
      </c>
      <c r="V23" s="86"/>
      <c r="W23" s="86"/>
      <c r="X23" s="86"/>
      <c r="Y23" s="86"/>
      <c r="Z23" s="86"/>
      <c r="AA23" s="86"/>
      <c r="AB23" s="86"/>
      <c r="AC23" s="86"/>
      <c r="AD23" s="86"/>
      <c r="AE23" s="86"/>
    </row>
    <row r="24" spans="1:31" ht="15.75" hidden="1" customHeight="1" x14ac:dyDescent="0.2">
      <c r="A24" s="12">
        <v>5429913</v>
      </c>
      <c r="B24" s="7" t="s">
        <v>52</v>
      </c>
      <c r="C24" s="73">
        <v>41358</v>
      </c>
      <c r="D24" s="73">
        <v>41402</v>
      </c>
      <c r="E24" s="74">
        <v>41541</v>
      </c>
      <c r="F24" s="7">
        <f t="shared" si="0"/>
        <v>183</v>
      </c>
      <c r="G24" s="18" t="s">
        <v>391</v>
      </c>
      <c r="H24" s="18" t="s">
        <v>29</v>
      </c>
      <c r="I24" s="18" t="s">
        <v>29</v>
      </c>
      <c r="J24" s="18" t="s">
        <v>31</v>
      </c>
      <c r="K24" s="18" t="s">
        <v>29</v>
      </c>
      <c r="L24" s="18" t="s">
        <v>31</v>
      </c>
      <c r="M24" s="18" t="s">
        <v>29</v>
      </c>
      <c r="N24" s="18" t="s">
        <v>382</v>
      </c>
      <c r="O24" s="18" t="s">
        <v>389</v>
      </c>
      <c r="P24" s="18">
        <v>3</v>
      </c>
      <c r="Q24" s="18" t="s">
        <v>387</v>
      </c>
      <c r="R24" s="18" t="s">
        <v>400</v>
      </c>
      <c r="S24" s="18" t="s">
        <v>31</v>
      </c>
      <c r="T24" s="18" t="s">
        <v>31</v>
      </c>
      <c r="U24" s="18" t="s">
        <v>31</v>
      </c>
      <c r="V24" s="18"/>
    </row>
    <row r="25" spans="1:31" ht="15.75" hidden="1" customHeight="1" x14ac:dyDescent="0.2">
      <c r="A25" s="12">
        <v>5429913</v>
      </c>
      <c r="B25" s="7" t="s">
        <v>52</v>
      </c>
      <c r="C25" s="73">
        <v>41358</v>
      </c>
      <c r="D25" s="73">
        <v>41402</v>
      </c>
      <c r="E25" s="74">
        <v>41604</v>
      </c>
      <c r="F25" s="7">
        <f t="shared" si="0"/>
        <v>246</v>
      </c>
      <c r="G25" s="18" t="s">
        <v>31</v>
      </c>
      <c r="H25" s="18" t="s">
        <v>391</v>
      </c>
      <c r="I25" s="18">
        <v>1</v>
      </c>
      <c r="J25" s="18" t="s">
        <v>31</v>
      </c>
      <c r="K25" s="18" t="s">
        <v>31</v>
      </c>
      <c r="L25" s="18" t="s">
        <v>31</v>
      </c>
      <c r="M25" s="18" t="s">
        <v>29</v>
      </c>
      <c r="N25" s="18" t="s">
        <v>409</v>
      </c>
      <c r="O25" s="18" t="s">
        <v>389</v>
      </c>
      <c r="P25" s="18">
        <v>3</v>
      </c>
      <c r="Q25" s="18" t="s">
        <v>387</v>
      </c>
      <c r="R25" s="18" t="s">
        <v>387</v>
      </c>
      <c r="S25" s="18" t="s">
        <v>31</v>
      </c>
      <c r="T25" s="18" t="s">
        <v>31</v>
      </c>
      <c r="U25" s="18" t="s">
        <v>31</v>
      </c>
      <c r="V25" s="18"/>
    </row>
    <row r="26" spans="1:31" ht="15.75" hidden="1" customHeight="1" x14ac:dyDescent="0.2">
      <c r="A26" s="75">
        <v>5429913</v>
      </c>
      <c r="B26" s="76" t="s">
        <v>52</v>
      </c>
      <c r="C26" s="78">
        <v>41358</v>
      </c>
      <c r="D26" s="78">
        <v>41402</v>
      </c>
      <c r="E26" s="79">
        <v>41660</v>
      </c>
      <c r="F26" s="76">
        <f t="shared" si="0"/>
        <v>302</v>
      </c>
      <c r="G26" s="80" t="s">
        <v>31</v>
      </c>
      <c r="H26" s="80" t="s">
        <v>391</v>
      </c>
      <c r="I26" s="80">
        <v>1</v>
      </c>
      <c r="J26" s="80" t="s">
        <v>31</v>
      </c>
      <c r="K26" s="80" t="s">
        <v>31</v>
      </c>
      <c r="L26" s="80" t="s">
        <v>31</v>
      </c>
      <c r="M26" s="81" t="s">
        <v>34</v>
      </c>
      <c r="N26" s="80" t="s">
        <v>409</v>
      </c>
      <c r="O26" s="80" t="s">
        <v>389</v>
      </c>
      <c r="P26" s="118">
        <v>3</v>
      </c>
      <c r="Q26" s="80" t="s">
        <v>387</v>
      </c>
      <c r="R26" s="80" t="s">
        <v>387</v>
      </c>
      <c r="S26" s="80" t="s">
        <v>31</v>
      </c>
      <c r="T26" s="80" t="s">
        <v>31</v>
      </c>
      <c r="U26" s="80" t="s">
        <v>31</v>
      </c>
      <c r="V26" s="80"/>
      <c r="W26" s="80"/>
      <c r="X26" s="80"/>
      <c r="Y26" s="80"/>
      <c r="Z26" s="80"/>
      <c r="AA26" s="80"/>
      <c r="AB26" s="80"/>
      <c r="AC26" s="80"/>
      <c r="AD26" s="80"/>
      <c r="AE26" s="80"/>
    </row>
    <row r="27" spans="1:31" ht="15.75" hidden="1" customHeight="1" x14ac:dyDescent="0.2">
      <c r="A27" s="12" t="s">
        <v>55</v>
      </c>
      <c r="B27" s="7" t="s">
        <v>56</v>
      </c>
      <c r="C27" s="73">
        <v>41344</v>
      </c>
      <c r="D27" s="73">
        <v>41373</v>
      </c>
      <c r="E27" s="74">
        <v>41348</v>
      </c>
      <c r="F27" s="7">
        <f t="shared" si="0"/>
        <v>4</v>
      </c>
      <c r="G27" s="18" t="s">
        <v>29</v>
      </c>
      <c r="H27" s="18" t="s">
        <v>29</v>
      </c>
      <c r="I27" s="18" t="s">
        <v>29</v>
      </c>
      <c r="J27" s="18" t="s">
        <v>29</v>
      </c>
      <c r="K27" s="18" t="s">
        <v>29</v>
      </c>
      <c r="L27" s="18" t="s">
        <v>29</v>
      </c>
      <c r="M27" s="18" t="s">
        <v>29</v>
      </c>
      <c r="N27" s="18" t="s">
        <v>382</v>
      </c>
      <c r="O27" s="18" t="s">
        <v>383</v>
      </c>
      <c r="P27" s="18">
        <v>2</v>
      </c>
      <c r="Q27" s="18" t="s">
        <v>397</v>
      </c>
      <c r="R27" s="18" t="s">
        <v>387</v>
      </c>
      <c r="S27" s="18" t="s">
        <v>31</v>
      </c>
      <c r="T27" s="18" t="s">
        <v>31</v>
      </c>
      <c r="U27" s="18" t="s">
        <v>31</v>
      </c>
      <c r="V27" s="18"/>
    </row>
    <row r="28" spans="1:31" ht="15.75" hidden="1" customHeight="1" x14ac:dyDescent="0.2">
      <c r="A28" s="12" t="s">
        <v>55</v>
      </c>
      <c r="B28" s="7" t="s">
        <v>56</v>
      </c>
      <c r="C28" s="73">
        <v>41344</v>
      </c>
      <c r="D28" s="73">
        <v>41373</v>
      </c>
      <c r="E28" s="74">
        <v>41528</v>
      </c>
      <c r="F28" s="7">
        <f t="shared" si="0"/>
        <v>184</v>
      </c>
      <c r="G28" s="18" t="s">
        <v>391</v>
      </c>
      <c r="H28" s="18" t="s">
        <v>29</v>
      </c>
      <c r="I28" s="18" t="s">
        <v>29</v>
      </c>
      <c r="J28" s="18" t="s">
        <v>31</v>
      </c>
      <c r="K28" s="18" t="s">
        <v>29</v>
      </c>
      <c r="L28" s="18" t="s">
        <v>31</v>
      </c>
      <c r="M28" s="38" t="s">
        <v>34</v>
      </c>
      <c r="N28" s="18" t="s">
        <v>382</v>
      </c>
      <c r="O28" s="18" t="s">
        <v>383</v>
      </c>
      <c r="P28" s="18">
        <v>2</v>
      </c>
      <c r="Q28" s="18" t="s">
        <v>398</v>
      </c>
      <c r="R28" s="18" t="s">
        <v>398</v>
      </c>
      <c r="S28" s="18" t="s">
        <v>31</v>
      </c>
      <c r="T28" s="18" t="s">
        <v>31</v>
      </c>
      <c r="U28" s="18" t="s">
        <v>31</v>
      </c>
      <c r="V28" s="18"/>
    </row>
    <row r="29" spans="1:31" ht="15.75" hidden="1" customHeight="1" x14ac:dyDescent="0.2">
      <c r="A29" s="12" t="s">
        <v>55</v>
      </c>
      <c r="B29" s="7" t="s">
        <v>56</v>
      </c>
      <c r="C29" s="73">
        <v>41344</v>
      </c>
      <c r="D29" s="73">
        <v>41373</v>
      </c>
      <c r="E29" s="74">
        <v>41550</v>
      </c>
      <c r="F29" s="7">
        <f t="shared" si="0"/>
        <v>206</v>
      </c>
      <c r="G29" s="18" t="s">
        <v>391</v>
      </c>
      <c r="H29" s="18" t="s">
        <v>29</v>
      </c>
      <c r="I29" s="18" t="s">
        <v>29</v>
      </c>
      <c r="J29" s="18" t="s">
        <v>31</v>
      </c>
      <c r="K29" s="18" t="s">
        <v>29</v>
      </c>
      <c r="L29" s="18" t="s">
        <v>31</v>
      </c>
      <c r="M29" s="38" t="s">
        <v>34</v>
      </c>
      <c r="N29" s="18" t="s">
        <v>29</v>
      </c>
      <c r="O29" s="18" t="s">
        <v>29</v>
      </c>
      <c r="P29" s="18" t="s">
        <v>574</v>
      </c>
      <c r="Q29" s="18" t="s">
        <v>29</v>
      </c>
      <c r="R29" s="18" t="s">
        <v>29</v>
      </c>
      <c r="S29" s="18" t="s">
        <v>29</v>
      </c>
      <c r="T29" s="18" t="s">
        <v>29</v>
      </c>
      <c r="U29" s="18" t="s">
        <v>29</v>
      </c>
      <c r="V29" s="18"/>
    </row>
    <row r="30" spans="1:31" ht="15.75" hidden="1" customHeight="1" x14ac:dyDescent="0.2">
      <c r="A30" s="12" t="s">
        <v>55</v>
      </c>
      <c r="B30" s="169" t="s">
        <v>56</v>
      </c>
      <c r="C30" s="73">
        <v>41344</v>
      </c>
      <c r="D30" s="73">
        <v>41373</v>
      </c>
      <c r="E30" s="74">
        <v>41656</v>
      </c>
      <c r="F30" s="76">
        <f t="shared" si="0"/>
        <v>312</v>
      </c>
      <c r="G30" s="18" t="s">
        <v>31</v>
      </c>
      <c r="H30" s="18" t="s">
        <v>29</v>
      </c>
      <c r="I30" s="18" t="s">
        <v>29</v>
      </c>
      <c r="J30" s="18" t="s">
        <v>31</v>
      </c>
      <c r="K30" s="18" t="s">
        <v>29</v>
      </c>
      <c r="L30" s="18" t="s">
        <v>31</v>
      </c>
      <c r="M30" s="38" t="s">
        <v>34</v>
      </c>
      <c r="N30" s="18" t="s">
        <v>388</v>
      </c>
      <c r="O30" s="18" t="s">
        <v>389</v>
      </c>
      <c r="P30" s="18">
        <v>3</v>
      </c>
      <c r="Q30" s="18" t="s">
        <v>410</v>
      </c>
      <c r="R30" s="18" t="s">
        <v>411</v>
      </c>
      <c r="S30" s="18" t="s">
        <v>31</v>
      </c>
      <c r="T30" s="18" t="s">
        <v>31</v>
      </c>
      <c r="U30" s="18" t="s">
        <v>31</v>
      </c>
      <c r="V30" s="18"/>
    </row>
    <row r="31" spans="1:31" s="151" customFormat="1" ht="15.75" hidden="1" customHeight="1" x14ac:dyDescent="0.25">
      <c r="A31" s="170" t="s">
        <v>55</v>
      </c>
      <c r="B31" s="155" t="s">
        <v>56</v>
      </c>
      <c r="C31" s="153">
        <v>41344</v>
      </c>
      <c r="D31" s="153">
        <v>41373</v>
      </c>
      <c r="E31" s="163">
        <v>43231</v>
      </c>
      <c r="F31" s="150">
        <f t="shared" si="0"/>
        <v>1887</v>
      </c>
      <c r="G31" s="51" t="s">
        <v>753</v>
      </c>
      <c r="H31" s="51" t="s">
        <v>761</v>
      </c>
      <c r="I31" s="51">
        <v>1</v>
      </c>
      <c r="J31" s="51" t="s">
        <v>754</v>
      </c>
      <c r="K31" s="51" t="s">
        <v>755</v>
      </c>
      <c r="L31" s="51" t="s">
        <v>756</v>
      </c>
      <c r="M31" s="164" t="s">
        <v>757</v>
      </c>
      <c r="N31" s="51" t="s">
        <v>758</v>
      </c>
      <c r="O31" s="51" t="s">
        <v>759</v>
      </c>
      <c r="P31" s="51">
        <v>3</v>
      </c>
      <c r="Q31" s="51"/>
      <c r="R31" s="51"/>
      <c r="S31" s="51" t="s">
        <v>760</v>
      </c>
      <c r="T31" s="51" t="s">
        <v>754</v>
      </c>
      <c r="U31" s="51" t="s">
        <v>754</v>
      </c>
      <c r="V31" s="51"/>
    </row>
    <row r="32" spans="1:31" ht="15.75" hidden="1" customHeight="1" x14ac:dyDescent="0.2">
      <c r="A32" s="83">
        <v>6010642</v>
      </c>
      <c r="B32" s="82" t="s">
        <v>58</v>
      </c>
      <c r="C32" s="84">
        <v>41578</v>
      </c>
      <c r="D32" s="84">
        <v>41612</v>
      </c>
      <c r="E32" s="85">
        <v>41717</v>
      </c>
      <c r="F32" s="82">
        <f t="shared" si="0"/>
        <v>139</v>
      </c>
      <c r="G32" s="86" t="s">
        <v>391</v>
      </c>
      <c r="H32" s="86" t="s">
        <v>391</v>
      </c>
      <c r="I32" s="86">
        <v>1</v>
      </c>
      <c r="J32" s="86" t="s">
        <v>31</v>
      </c>
      <c r="K32" s="86" t="s">
        <v>29</v>
      </c>
      <c r="L32" s="86" t="s">
        <v>31</v>
      </c>
      <c r="M32" s="86" t="s">
        <v>29</v>
      </c>
      <c r="N32" s="86" t="s">
        <v>388</v>
      </c>
      <c r="O32" s="86" t="s">
        <v>389</v>
      </c>
      <c r="P32" s="119">
        <v>3</v>
      </c>
      <c r="Q32" s="86" t="s">
        <v>412</v>
      </c>
      <c r="R32" s="86" t="s">
        <v>413</v>
      </c>
      <c r="S32" s="86" t="s">
        <v>31</v>
      </c>
      <c r="T32" s="86" t="s">
        <v>31</v>
      </c>
      <c r="U32" s="86" t="s">
        <v>31</v>
      </c>
      <c r="V32" s="86"/>
      <c r="W32" s="86"/>
      <c r="X32" s="86"/>
      <c r="Y32" s="86"/>
      <c r="Z32" s="86"/>
      <c r="AA32" s="86"/>
      <c r="AB32" s="86"/>
      <c r="AC32" s="86"/>
      <c r="AD32" s="86"/>
      <c r="AE32" s="86"/>
    </row>
    <row r="33" spans="1:31" ht="15.75" hidden="1" customHeight="1" x14ac:dyDescent="0.2">
      <c r="A33" s="12">
        <v>6010642</v>
      </c>
      <c r="B33" s="7" t="s">
        <v>58</v>
      </c>
      <c r="C33" s="73">
        <v>41578</v>
      </c>
      <c r="D33" s="73">
        <v>41612</v>
      </c>
      <c r="E33" s="74">
        <v>41759</v>
      </c>
      <c r="F33" s="7">
        <f t="shared" si="0"/>
        <v>181</v>
      </c>
      <c r="G33" s="18" t="s">
        <v>391</v>
      </c>
      <c r="H33" s="18" t="s">
        <v>391</v>
      </c>
      <c r="I33" s="18">
        <v>1</v>
      </c>
      <c r="J33" s="18" t="s">
        <v>31</v>
      </c>
      <c r="K33" s="18" t="s">
        <v>29</v>
      </c>
      <c r="L33" s="18" t="s">
        <v>31</v>
      </c>
      <c r="M33" s="18" t="s">
        <v>29</v>
      </c>
      <c r="N33" s="18" t="s">
        <v>388</v>
      </c>
      <c r="O33" s="18" t="s">
        <v>389</v>
      </c>
      <c r="P33" s="18">
        <v>3</v>
      </c>
      <c r="Q33" s="18" t="s">
        <v>414</v>
      </c>
      <c r="R33" s="18" t="s">
        <v>396</v>
      </c>
      <c r="S33" s="18" t="s">
        <v>31</v>
      </c>
      <c r="T33" s="18" t="s">
        <v>31</v>
      </c>
      <c r="U33" s="18" t="s">
        <v>31</v>
      </c>
      <c r="V33" s="18"/>
    </row>
    <row r="34" spans="1:31" ht="15.75" hidden="1" customHeight="1" x14ac:dyDescent="0.2">
      <c r="A34" s="12">
        <v>6010642</v>
      </c>
      <c r="B34" s="7" t="s">
        <v>58</v>
      </c>
      <c r="C34" s="73">
        <v>41578</v>
      </c>
      <c r="D34" s="73">
        <v>41612</v>
      </c>
      <c r="E34" s="74">
        <v>42264</v>
      </c>
      <c r="F34" s="7">
        <f t="shared" si="0"/>
        <v>686</v>
      </c>
      <c r="G34" s="18" t="s">
        <v>29</v>
      </c>
      <c r="H34" s="18" t="s">
        <v>29</v>
      </c>
      <c r="I34" s="18" t="s">
        <v>29</v>
      </c>
      <c r="J34" s="18" t="s">
        <v>29</v>
      </c>
      <c r="K34" s="18" t="s">
        <v>29</v>
      </c>
      <c r="L34" s="18" t="s">
        <v>29</v>
      </c>
      <c r="M34" s="18" t="s">
        <v>29</v>
      </c>
      <c r="N34" s="18" t="s">
        <v>29</v>
      </c>
      <c r="O34" s="18" t="s">
        <v>29</v>
      </c>
      <c r="P34" s="18" t="s">
        <v>575</v>
      </c>
      <c r="Q34" s="18" t="s">
        <v>29</v>
      </c>
      <c r="R34" s="18" t="s">
        <v>29</v>
      </c>
      <c r="S34" s="18" t="s">
        <v>31</v>
      </c>
      <c r="T34" s="18" t="s">
        <v>31</v>
      </c>
      <c r="U34" s="18" t="s">
        <v>31</v>
      </c>
      <c r="V34" s="18"/>
    </row>
    <row r="35" spans="1:31" ht="15.75" hidden="1" customHeight="1" x14ac:dyDescent="0.2">
      <c r="A35" s="12">
        <v>6010642</v>
      </c>
      <c r="B35" s="7" t="s">
        <v>58</v>
      </c>
      <c r="C35" s="73">
        <v>41578</v>
      </c>
      <c r="D35" s="73">
        <v>41612</v>
      </c>
      <c r="E35" s="74">
        <v>42621</v>
      </c>
      <c r="F35" s="7">
        <f t="shared" si="0"/>
        <v>1043</v>
      </c>
      <c r="G35" s="18" t="s">
        <v>29</v>
      </c>
      <c r="H35" s="18" t="s">
        <v>29</v>
      </c>
      <c r="I35" s="18" t="s">
        <v>29</v>
      </c>
      <c r="J35" s="18" t="s">
        <v>29</v>
      </c>
      <c r="K35" s="18" t="s">
        <v>29</v>
      </c>
      <c r="L35" s="18" t="s">
        <v>29</v>
      </c>
      <c r="M35" s="18" t="s">
        <v>29</v>
      </c>
      <c r="N35" s="18" t="s">
        <v>29</v>
      </c>
      <c r="O35" s="18" t="s">
        <v>29</v>
      </c>
      <c r="P35" s="18" t="s">
        <v>576</v>
      </c>
      <c r="Q35" s="18" t="s">
        <v>29</v>
      </c>
      <c r="R35" s="18" t="s">
        <v>29</v>
      </c>
      <c r="S35" s="18" t="s">
        <v>31</v>
      </c>
      <c r="T35" s="18" t="s">
        <v>31</v>
      </c>
      <c r="U35" s="18" t="s">
        <v>31</v>
      </c>
      <c r="V35" s="18"/>
    </row>
    <row r="36" spans="1:31" ht="15.75" hidden="1" customHeight="1" x14ac:dyDescent="0.2">
      <c r="A36" s="75">
        <v>6010642</v>
      </c>
      <c r="B36" s="76" t="s">
        <v>58</v>
      </c>
      <c r="C36" s="78">
        <v>41578</v>
      </c>
      <c r="D36" s="78">
        <v>41612</v>
      </c>
      <c r="E36" s="79">
        <v>42810</v>
      </c>
      <c r="F36" s="76">
        <f t="shared" si="0"/>
        <v>1232</v>
      </c>
      <c r="G36" s="80" t="s">
        <v>29</v>
      </c>
      <c r="H36" s="80" t="s">
        <v>29</v>
      </c>
      <c r="I36" s="18" t="s">
        <v>29</v>
      </c>
      <c r="J36" s="80" t="s">
        <v>29</v>
      </c>
      <c r="K36" s="80" t="s">
        <v>29</v>
      </c>
      <c r="L36" s="80" t="s">
        <v>29</v>
      </c>
      <c r="M36" s="80" t="s">
        <v>65</v>
      </c>
      <c r="N36" s="80" t="s">
        <v>388</v>
      </c>
      <c r="O36" s="80" t="s">
        <v>389</v>
      </c>
      <c r="P36" s="118">
        <v>3</v>
      </c>
      <c r="Q36" s="80" t="s">
        <v>415</v>
      </c>
      <c r="R36" s="80" t="s">
        <v>413</v>
      </c>
      <c r="S36" s="80" t="s">
        <v>31</v>
      </c>
      <c r="T36" s="80" t="s">
        <v>31</v>
      </c>
      <c r="U36" s="80" t="s">
        <v>31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</row>
    <row r="37" spans="1:31" ht="15.75" hidden="1" customHeight="1" x14ac:dyDescent="0.2">
      <c r="A37" s="83">
        <v>3692111</v>
      </c>
      <c r="B37" s="82" t="s">
        <v>63</v>
      </c>
      <c r="C37" s="84">
        <v>41606</v>
      </c>
      <c r="D37" s="84">
        <v>41661</v>
      </c>
      <c r="E37" s="85">
        <v>41732</v>
      </c>
      <c r="F37" s="7">
        <f t="shared" si="0"/>
        <v>126</v>
      </c>
      <c r="G37" s="86" t="s">
        <v>29</v>
      </c>
      <c r="H37" s="86" t="s">
        <v>29</v>
      </c>
      <c r="I37" s="86" t="s">
        <v>29</v>
      </c>
      <c r="J37" s="86" t="s">
        <v>29</v>
      </c>
      <c r="K37" s="86" t="s">
        <v>29</v>
      </c>
      <c r="L37" s="86" t="s">
        <v>29</v>
      </c>
      <c r="M37" s="86" t="s">
        <v>29</v>
      </c>
      <c r="N37" s="86" t="s">
        <v>382</v>
      </c>
      <c r="O37" s="86" t="s">
        <v>383</v>
      </c>
      <c r="P37" s="119">
        <v>2</v>
      </c>
      <c r="Q37" s="86" t="s">
        <v>384</v>
      </c>
      <c r="R37" s="86" t="s">
        <v>413</v>
      </c>
      <c r="S37" s="86" t="s">
        <v>31</v>
      </c>
      <c r="T37" s="86" t="s">
        <v>31</v>
      </c>
      <c r="U37" s="86" t="s">
        <v>31</v>
      </c>
      <c r="V37" s="86"/>
      <c r="W37" s="86"/>
      <c r="X37" s="86"/>
      <c r="Y37" s="86"/>
      <c r="Z37" s="86"/>
      <c r="AA37" s="86"/>
      <c r="AB37" s="86"/>
      <c r="AC37" s="86"/>
      <c r="AD37" s="86"/>
      <c r="AE37" s="86"/>
    </row>
    <row r="38" spans="1:31" ht="15.75" hidden="1" customHeight="1" x14ac:dyDescent="0.2">
      <c r="A38" s="12">
        <v>3692111</v>
      </c>
      <c r="B38" s="7" t="s">
        <v>63</v>
      </c>
      <c r="C38" s="73">
        <v>41606</v>
      </c>
      <c r="D38" s="73">
        <v>41661</v>
      </c>
      <c r="E38" s="74">
        <v>42061</v>
      </c>
      <c r="F38" s="7">
        <f t="shared" si="0"/>
        <v>455</v>
      </c>
      <c r="G38" s="18" t="s">
        <v>29</v>
      </c>
      <c r="H38" s="18" t="s">
        <v>29</v>
      </c>
      <c r="I38" s="86" t="s">
        <v>29</v>
      </c>
      <c r="J38" s="18" t="s">
        <v>29</v>
      </c>
      <c r="K38" s="18" t="s">
        <v>29</v>
      </c>
      <c r="L38" s="18" t="s">
        <v>29</v>
      </c>
      <c r="M38" s="18" t="s">
        <v>31</v>
      </c>
      <c r="N38" s="18" t="s">
        <v>388</v>
      </c>
      <c r="O38" s="18" t="s">
        <v>389</v>
      </c>
      <c r="P38" s="18">
        <v>3</v>
      </c>
      <c r="Q38" s="18" t="s">
        <v>384</v>
      </c>
      <c r="R38" s="18" t="s">
        <v>416</v>
      </c>
      <c r="S38" s="18" t="s">
        <v>31</v>
      </c>
      <c r="T38" s="18" t="s">
        <v>31</v>
      </c>
      <c r="U38" s="18" t="s">
        <v>31</v>
      </c>
      <c r="V38" s="18"/>
    </row>
    <row r="39" spans="1:31" ht="15.75" hidden="1" customHeight="1" x14ac:dyDescent="0.25">
      <c r="A39" s="75">
        <v>3692111</v>
      </c>
      <c r="B39" s="126" t="s">
        <v>584</v>
      </c>
      <c r="C39" s="78">
        <v>41606</v>
      </c>
      <c r="D39" s="78">
        <v>41661</v>
      </c>
      <c r="E39" s="79">
        <v>42740</v>
      </c>
      <c r="F39" s="76">
        <f t="shared" si="0"/>
        <v>1134</v>
      </c>
      <c r="G39" s="80" t="s">
        <v>29</v>
      </c>
      <c r="H39" s="80" t="s">
        <v>29</v>
      </c>
      <c r="I39" s="86" t="s">
        <v>29</v>
      </c>
      <c r="J39" s="80" t="s">
        <v>29</v>
      </c>
      <c r="K39" s="80" t="s">
        <v>29</v>
      </c>
      <c r="L39" s="80" t="s">
        <v>29</v>
      </c>
      <c r="M39" s="80" t="s">
        <v>31</v>
      </c>
      <c r="N39" s="80" t="s">
        <v>388</v>
      </c>
      <c r="O39" s="80" t="s">
        <v>389</v>
      </c>
      <c r="P39" s="118">
        <v>3</v>
      </c>
      <c r="Q39" s="80" t="s">
        <v>417</v>
      </c>
      <c r="R39" s="80" t="s">
        <v>418</v>
      </c>
      <c r="S39" s="80" t="s">
        <v>31</v>
      </c>
      <c r="T39" s="80" t="s">
        <v>31</v>
      </c>
      <c r="U39" s="80" t="s">
        <v>31</v>
      </c>
      <c r="V39" s="80"/>
      <c r="W39" s="80"/>
      <c r="X39" s="80"/>
      <c r="Y39" s="80"/>
      <c r="Z39" s="80"/>
      <c r="AA39" s="80"/>
      <c r="AB39" s="80"/>
      <c r="AC39" s="80"/>
      <c r="AD39" s="80"/>
      <c r="AE39" s="80"/>
    </row>
    <row r="40" spans="1:31" s="151" customFormat="1" ht="15.75" hidden="1" customHeight="1" x14ac:dyDescent="0.25">
      <c r="A40" s="147">
        <v>3692111</v>
      </c>
      <c r="B40" s="124" t="s">
        <v>584</v>
      </c>
      <c r="C40" s="148">
        <v>41606</v>
      </c>
      <c r="D40" s="148">
        <v>41661</v>
      </c>
      <c r="E40" s="149">
        <v>43140</v>
      </c>
      <c r="F40" s="150">
        <f t="shared" si="0"/>
        <v>1534</v>
      </c>
      <c r="G40" s="139" t="s">
        <v>649</v>
      </c>
      <c r="H40" s="139" t="s">
        <v>650</v>
      </c>
      <c r="I40" s="139">
        <v>1</v>
      </c>
      <c r="J40" s="139" t="s">
        <v>652</v>
      </c>
      <c r="K40" s="139" t="s">
        <v>653</v>
      </c>
      <c r="L40" s="139" t="s">
        <v>654</v>
      </c>
      <c r="M40" s="139" t="s">
        <v>655</v>
      </c>
      <c r="N40" s="139" t="s">
        <v>656</v>
      </c>
      <c r="O40" s="139" t="s">
        <v>651</v>
      </c>
      <c r="P40" s="139">
        <v>3</v>
      </c>
      <c r="Q40" s="139"/>
      <c r="R40" s="139"/>
      <c r="S40" s="139" t="s">
        <v>657</v>
      </c>
      <c r="T40" s="139" t="s">
        <v>654</v>
      </c>
      <c r="U40" s="139" t="s">
        <v>653</v>
      </c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</row>
    <row r="41" spans="1:31" ht="15.75" hidden="1" customHeight="1" x14ac:dyDescent="0.2">
      <c r="A41" s="12" t="s">
        <v>68</v>
      </c>
      <c r="B41" s="7" t="s">
        <v>69</v>
      </c>
      <c r="C41" s="73">
        <v>41375</v>
      </c>
      <c r="D41" s="73">
        <v>41399</v>
      </c>
      <c r="E41" s="74">
        <v>41389</v>
      </c>
      <c r="F41" s="7">
        <f t="shared" si="0"/>
        <v>14</v>
      </c>
      <c r="G41" s="18" t="s">
        <v>419</v>
      </c>
      <c r="H41" s="18" t="s">
        <v>29</v>
      </c>
      <c r="I41" s="18" t="s">
        <v>29</v>
      </c>
      <c r="J41" s="18" t="s">
        <v>29</v>
      </c>
      <c r="K41" s="18" t="s">
        <v>29</v>
      </c>
      <c r="L41" s="18" t="s">
        <v>29</v>
      </c>
      <c r="M41" s="18" t="s">
        <v>29</v>
      </c>
      <c r="N41" s="86" t="s">
        <v>382</v>
      </c>
      <c r="O41" s="86" t="s">
        <v>383</v>
      </c>
      <c r="P41" s="120">
        <v>2</v>
      </c>
      <c r="Q41" s="18" t="s">
        <v>420</v>
      </c>
      <c r="R41" s="18" t="s">
        <v>397</v>
      </c>
      <c r="S41" s="18" t="s">
        <v>31</v>
      </c>
      <c r="T41" s="18" t="s">
        <v>31</v>
      </c>
      <c r="U41" s="18" t="s">
        <v>31</v>
      </c>
      <c r="V41" s="18"/>
    </row>
    <row r="42" spans="1:31" ht="15.75" hidden="1" customHeight="1" x14ac:dyDescent="0.2">
      <c r="A42" s="12" t="s">
        <v>68</v>
      </c>
      <c r="B42" s="7" t="s">
        <v>69</v>
      </c>
      <c r="C42" s="73">
        <v>41375</v>
      </c>
      <c r="D42" s="73">
        <v>41399</v>
      </c>
      <c r="E42" s="74">
        <v>41535</v>
      </c>
      <c r="F42" s="7">
        <f t="shared" si="0"/>
        <v>160</v>
      </c>
      <c r="G42" s="18" t="s">
        <v>380</v>
      </c>
      <c r="H42" s="18" t="s">
        <v>391</v>
      </c>
      <c r="I42" s="18">
        <v>1</v>
      </c>
      <c r="J42" s="18" t="s">
        <v>31</v>
      </c>
      <c r="K42" s="18" t="s">
        <v>29</v>
      </c>
      <c r="L42" s="18" t="s">
        <v>31</v>
      </c>
      <c r="M42" s="18" t="s">
        <v>29</v>
      </c>
      <c r="N42" s="18" t="s">
        <v>421</v>
      </c>
      <c r="O42" s="18" t="s">
        <v>383</v>
      </c>
      <c r="P42" s="18">
        <v>2</v>
      </c>
      <c r="Q42" s="18" t="s">
        <v>387</v>
      </c>
      <c r="R42" s="18" t="s">
        <v>398</v>
      </c>
      <c r="S42" s="18" t="s">
        <v>31</v>
      </c>
      <c r="T42" s="18" t="s">
        <v>31</v>
      </c>
      <c r="U42" s="18" t="s">
        <v>31</v>
      </c>
      <c r="V42" s="18"/>
    </row>
    <row r="43" spans="1:31" ht="15.75" hidden="1" customHeight="1" x14ac:dyDescent="0.2">
      <c r="A43" s="12" t="s">
        <v>68</v>
      </c>
      <c r="B43" s="7" t="s">
        <v>69</v>
      </c>
      <c r="C43" s="73">
        <v>41375</v>
      </c>
      <c r="D43" s="73">
        <v>41399</v>
      </c>
      <c r="E43" s="74">
        <v>41598</v>
      </c>
      <c r="F43" s="7">
        <f t="shared" si="0"/>
        <v>223</v>
      </c>
      <c r="G43" s="38" t="s">
        <v>34</v>
      </c>
      <c r="H43" s="18" t="s">
        <v>391</v>
      </c>
      <c r="I43" s="18">
        <v>1</v>
      </c>
      <c r="J43" s="18" t="s">
        <v>31</v>
      </c>
      <c r="K43" s="18" t="s">
        <v>29</v>
      </c>
      <c r="L43" s="18" t="s">
        <v>31</v>
      </c>
      <c r="M43" s="18" t="s">
        <v>29</v>
      </c>
      <c r="N43" s="18" t="s">
        <v>421</v>
      </c>
      <c r="O43" s="18" t="s">
        <v>383</v>
      </c>
      <c r="P43" s="18">
        <v>2</v>
      </c>
      <c r="Q43" s="18" t="s">
        <v>387</v>
      </c>
      <c r="R43" s="18" t="s">
        <v>398</v>
      </c>
      <c r="S43" s="18" t="s">
        <v>31</v>
      </c>
      <c r="T43" s="18" t="s">
        <v>31</v>
      </c>
      <c r="U43" s="18" t="s">
        <v>31</v>
      </c>
      <c r="V43" s="18"/>
    </row>
    <row r="44" spans="1:31" ht="15.75" hidden="1" customHeight="1" x14ac:dyDescent="0.2">
      <c r="A44" s="12" t="s">
        <v>68</v>
      </c>
      <c r="B44" s="7" t="s">
        <v>69</v>
      </c>
      <c r="C44" s="73">
        <v>41375</v>
      </c>
      <c r="D44" s="73">
        <v>41399</v>
      </c>
      <c r="E44" s="74">
        <v>41773</v>
      </c>
      <c r="F44" s="7">
        <f t="shared" si="0"/>
        <v>398</v>
      </c>
      <c r="G44" s="38" t="s">
        <v>34</v>
      </c>
      <c r="H44" s="18" t="s">
        <v>422</v>
      </c>
      <c r="I44" s="18">
        <v>1</v>
      </c>
      <c r="J44" s="18" t="s">
        <v>31</v>
      </c>
      <c r="K44" s="18" t="s">
        <v>29</v>
      </c>
      <c r="L44" s="18" t="s">
        <v>31</v>
      </c>
      <c r="M44" s="18" t="s">
        <v>29</v>
      </c>
      <c r="N44" s="18" t="s">
        <v>388</v>
      </c>
      <c r="O44" s="18" t="s">
        <v>383</v>
      </c>
      <c r="P44" s="18">
        <v>2</v>
      </c>
      <c r="Q44" s="18" t="s">
        <v>387</v>
      </c>
      <c r="R44" s="18" t="s">
        <v>398</v>
      </c>
      <c r="S44" s="18" t="s">
        <v>31</v>
      </c>
      <c r="T44" s="18" t="s">
        <v>31</v>
      </c>
      <c r="U44" s="18" t="s">
        <v>31</v>
      </c>
      <c r="V44" s="18"/>
    </row>
    <row r="45" spans="1:31" ht="15.75" hidden="1" customHeight="1" x14ac:dyDescent="0.2">
      <c r="A45" s="12" t="s">
        <v>68</v>
      </c>
      <c r="B45" s="7" t="s">
        <v>69</v>
      </c>
      <c r="C45" s="73">
        <v>41375</v>
      </c>
      <c r="D45" s="73">
        <v>41399</v>
      </c>
      <c r="E45" s="74">
        <v>41962</v>
      </c>
      <c r="F45" s="7">
        <f t="shared" si="0"/>
        <v>587</v>
      </c>
      <c r="G45" s="18" t="s">
        <v>391</v>
      </c>
      <c r="H45" s="18" t="s">
        <v>391</v>
      </c>
      <c r="I45" s="18">
        <v>1</v>
      </c>
      <c r="J45" s="18" t="s">
        <v>31</v>
      </c>
      <c r="K45" s="18" t="s">
        <v>29</v>
      </c>
      <c r="L45" s="18" t="s">
        <v>31</v>
      </c>
      <c r="M45" s="18" t="s">
        <v>31</v>
      </c>
      <c r="N45" s="18" t="s">
        <v>388</v>
      </c>
      <c r="O45" s="18" t="s">
        <v>383</v>
      </c>
      <c r="P45" s="18">
        <v>2</v>
      </c>
      <c r="Q45" s="18" t="s">
        <v>387</v>
      </c>
      <c r="R45" s="18" t="s">
        <v>398</v>
      </c>
      <c r="S45" s="18" t="s">
        <v>31</v>
      </c>
      <c r="T45" s="18" t="s">
        <v>31</v>
      </c>
      <c r="U45" s="18" t="s">
        <v>31</v>
      </c>
      <c r="V45" s="18"/>
    </row>
    <row r="46" spans="1:31" ht="15.75" hidden="1" customHeight="1" x14ac:dyDescent="0.2">
      <c r="A46" s="12" t="s">
        <v>68</v>
      </c>
      <c r="B46" s="7" t="s">
        <v>69</v>
      </c>
      <c r="C46" s="73">
        <v>41375</v>
      </c>
      <c r="D46" s="73">
        <v>41399</v>
      </c>
      <c r="E46" s="74">
        <v>42046</v>
      </c>
      <c r="F46" s="76">
        <f t="shared" si="0"/>
        <v>671</v>
      </c>
      <c r="G46" s="18" t="s">
        <v>423</v>
      </c>
      <c r="H46" s="18" t="s">
        <v>391</v>
      </c>
      <c r="I46" s="18">
        <v>1</v>
      </c>
      <c r="J46" s="18" t="s">
        <v>31</v>
      </c>
      <c r="K46" s="18" t="s">
        <v>29</v>
      </c>
      <c r="L46" s="18" t="s">
        <v>31</v>
      </c>
      <c r="M46" s="18" t="s">
        <v>29</v>
      </c>
      <c r="N46" s="18" t="s">
        <v>388</v>
      </c>
      <c r="O46" s="80" t="s">
        <v>389</v>
      </c>
      <c r="P46" s="120">
        <v>3</v>
      </c>
      <c r="Q46" s="18" t="s">
        <v>397</v>
      </c>
      <c r="R46" s="18" t="s">
        <v>398</v>
      </c>
      <c r="S46" s="18" t="s">
        <v>31</v>
      </c>
      <c r="T46" s="18" t="s">
        <v>31</v>
      </c>
      <c r="U46" s="18" t="s">
        <v>31</v>
      </c>
      <c r="V46" s="18"/>
    </row>
    <row r="47" spans="1:31" ht="15.75" hidden="1" customHeight="1" x14ac:dyDescent="0.2">
      <c r="A47" s="83">
        <v>5915616</v>
      </c>
      <c r="B47" s="82" t="s">
        <v>75</v>
      </c>
      <c r="C47" s="84">
        <v>41384</v>
      </c>
      <c r="D47" s="84">
        <v>41494</v>
      </c>
      <c r="E47" s="85">
        <v>41540</v>
      </c>
      <c r="F47" s="82">
        <f t="shared" si="0"/>
        <v>156</v>
      </c>
      <c r="G47" s="86" t="s">
        <v>29</v>
      </c>
      <c r="H47" s="86" t="s">
        <v>391</v>
      </c>
      <c r="I47" s="86">
        <v>1</v>
      </c>
      <c r="J47" s="86" t="s">
        <v>31</v>
      </c>
      <c r="K47" s="86" t="s">
        <v>29</v>
      </c>
      <c r="L47" s="86" t="s">
        <v>31</v>
      </c>
      <c r="M47" s="86" t="s">
        <v>29</v>
      </c>
      <c r="N47" s="86" t="s">
        <v>382</v>
      </c>
      <c r="O47" s="86" t="s">
        <v>383</v>
      </c>
      <c r="P47" s="119">
        <v>2</v>
      </c>
      <c r="Q47" s="86" t="s">
        <v>424</v>
      </c>
      <c r="R47" s="86" t="s">
        <v>387</v>
      </c>
      <c r="S47" s="86" t="s">
        <v>31</v>
      </c>
      <c r="T47" s="86" t="s">
        <v>31</v>
      </c>
      <c r="U47" s="86" t="s">
        <v>31</v>
      </c>
      <c r="V47" s="86"/>
      <c r="W47" s="86"/>
      <c r="X47" s="86"/>
      <c r="Y47" s="86"/>
      <c r="Z47" s="86"/>
      <c r="AA47" s="86"/>
      <c r="AB47" s="86"/>
      <c r="AC47" s="86"/>
      <c r="AD47" s="86"/>
      <c r="AE47" s="86"/>
    </row>
    <row r="48" spans="1:31" ht="15.75" hidden="1" customHeight="1" x14ac:dyDescent="0.2">
      <c r="A48" s="12">
        <v>5915616</v>
      </c>
      <c r="B48" s="7" t="s">
        <v>75</v>
      </c>
      <c r="C48" s="73">
        <v>41384</v>
      </c>
      <c r="D48" s="73">
        <v>41494</v>
      </c>
      <c r="E48" s="74">
        <v>41603</v>
      </c>
      <c r="F48" s="7">
        <f t="shared" si="0"/>
        <v>219</v>
      </c>
      <c r="G48" s="18" t="s">
        <v>29</v>
      </c>
      <c r="H48" s="18" t="s">
        <v>29</v>
      </c>
      <c r="I48" s="18" t="s">
        <v>29</v>
      </c>
      <c r="J48" s="18" t="s">
        <v>31</v>
      </c>
      <c r="K48" s="18" t="s">
        <v>29</v>
      </c>
      <c r="L48" s="18" t="s">
        <v>31</v>
      </c>
      <c r="M48" s="18" t="s">
        <v>29</v>
      </c>
      <c r="N48" s="18" t="s">
        <v>382</v>
      </c>
      <c r="O48" s="18" t="s">
        <v>383</v>
      </c>
      <c r="P48" s="18">
        <v>2</v>
      </c>
      <c r="Q48" s="18" t="s">
        <v>424</v>
      </c>
      <c r="R48" s="18" t="s">
        <v>387</v>
      </c>
      <c r="S48" s="18" t="s">
        <v>31</v>
      </c>
      <c r="T48" s="18" t="s">
        <v>31</v>
      </c>
      <c r="U48" s="18" t="s">
        <v>31</v>
      </c>
      <c r="V48" s="18"/>
    </row>
    <row r="49" spans="1:31" ht="15.75" hidden="1" customHeight="1" x14ac:dyDescent="0.2">
      <c r="A49" s="75">
        <v>5915616</v>
      </c>
      <c r="B49" s="146" t="s">
        <v>75</v>
      </c>
      <c r="C49" s="78">
        <v>41384</v>
      </c>
      <c r="D49" s="78">
        <v>41494</v>
      </c>
      <c r="E49" s="79">
        <v>41736</v>
      </c>
      <c r="F49" s="76">
        <f t="shared" si="0"/>
        <v>352</v>
      </c>
      <c r="G49" s="80" t="s">
        <v>29</v>
      </c>
      <c r="H49" s="80" t="s">
        <v>29</v>
      </c>
      <c r="I49" s="80" t="s">
        <v>29</v>
      </c>
      <c r="J49" s="80" t="s">
        <v>29</v>
      </c>
      <c r="K49" s="80" t="s">
        <v>29</v>
      </c>
      <c r="L49" s="80" t="s">
        <v>29</v>
      </c>
      <c r="M49" s="80" t="s">
        <v>29</v>
      </c>
      <c r="N49" s="80" t="s">
        <v>382</v>
      </c>
      <c r="O49" s="80" t="s">
        <v>389</v>
      </c>
      <c r="P49" s="118">
        <v>3</v>
      </c>
      <c r="Q49" s="80" t="s">
        <v>398</v>
      </c>
      <c r="R49" s="80" t="s">
        <v>387</v>
      </c>
      <c r="S49" s="80" t="s">
        <v>31</v>
      </c>
      <c r="T49" s="80" t="s">
        <v>31</v>
      </c>
      <c r="U49" s="80" t="s">
        <v>31</v>
      </c>
      <c r="V49" s="80"/>
      <c r="W49" s="80"/>
      <c r="X49" s="80"/>
      <c r="Y49" s="80"/>
      <c r="Z49" s="80"/>
      <c r="AA49" s="80"/>
      <c r="AB49" s="80"/>
      <c r="AC49" s="80"/>
      <c r="AD49" s="80"/>
      <c r="AE49" s="80"/>
    </row>
    <row r="50" spans="1:31" ht="15.75" hidden="1" customHeight="1" x14ac:dyDescent="0.25">
      <c r="A50" s="75">
        <v>5960735</v>
      </c>
      <c r="B50" s="126" t="s">
        <v>639</v>
      </c>
      <c r="C50" s="78">
        <v>41412</v>
      </c>
      <c r="D50" s="78">
        <v>41456</v>
      </c>
      <c r="E50" s="79">
        <v>41542</v>
      </c>
      <c r="F50" s="76">
        <f t="shared" si="0"/>
        <v>130</v>
      </c>
      <c r="G50" s="80" t="s">
        <v>29</v>
      </c>
      <c r="H50" s="80" t="s">
        <v>29</v>
      </c>
      <c r="I50" s="80" t="s">
        <v>29</v>
      </c>
      <c r="J50" s="80" t="s">
        <v>31</v>
      </c>
      <c r="K50" s="80" t="s">
        <v>29</v>
      </c>
      <c r="L50" s="80" t="s">
        <v>31</v>
      </c>
      <c r="M50" s="80" t="s">
        <v>29</v>
      </c>
      <c r="N50" s="80" t="s">
        <v>425</v>
      </c>
      <c r="O50" s="80" t="s">
        <v>383</v>
      </c>
      <c r="P50" s="118">
        <v>2</v>
      </c>
      <c r="Q50" s="80" t="s">
        <v>398</v>
      </c>
      <c r="R50" s="80" t="s">
        <v>387</v>
      </c>
      <c r="S50" s="80" t="s">
        <v>31</v>
      </c>
      <c r="T50" s="80" t="s">
        <v>31</v>
      </c>
      <c r="U50" s="80" t="s">
        <v>31</v>
      </c>
      <c r="V50" s="80"/>
      <c r="W50" s="80"/>
      <c r="X50" s="80"/>
      <c r="Y50" s="80"/>
      <c r="Z50" s="80"/>
      <c r="AA50" s="80"/>
      <c r="AB50" s="80"/>
      <c r="AC50" s="80"/>
      <c r="AD50" s="80"/>
      <c r="AE50" s="80"/>
    </row>
    <row r="51" spans="1:31" ht="15.75" hidden="1" customHeight="1" x14ac:dyDescent="0.2">
      <c r="A51" s="12">
        <v>5859047</v>
      </c>
      <c r="B51" s="7" t="s">
        <v>81</v>
      </c>
      <c r="C51" s="73">
        <v>41426</v>
      </c>
      <c r="D51" s="73">
        <v>41457</v>
      </c>
      <c r="E51" s="74">
        <v>41534</v>
      </c>
      <c r="F51" s="7">
        <f t="shared" si="0"/>
        <v>108</v>
      </c>
      <c r="G51" s="18" t="s">
        <v>380</v>
      </c>
      <c r="H51" s="18" t="s">
        <v>426</v>
      </c>
      <c r="I51" s="18">
        <v>0</v>
      </c>
      <c r="J51" s="18" t="s">
        <v>31</v>
      </c>
      <c r="K51" s="18" t="s">
        <v>29</v>
      </c>
      <c r="L51" s="18" t="s">
        <v>31</v>
      </c>
      <c r="M51" s="38" t="s">
        <v>34</v>
      </c>
      <c r="N51" s="18" t="s">
        <v>29</v>
      </c>
      <c r="O51" s="18" t="s">
        <v>29</v>
      </c>
      <c r="P51" s="18" t="s">
        <v>574</v>
      </c>
      <c r="Q51" s="18" t="s">
        <v>29</v>
      </c>
      <c r="R51" s="18" t="s">
        <v>29</v>
      </c>
      <c r="S51" s="18" t="s">
        <v>29</v>
      </c>
      <c r="T51" s="18" t="s">
        <v>29</v>
      </c>
      <c r="U51" s="18" t="s">
        <v>29</v>
      </c>
      <c r="V51" s="18"/>
    </row>
    <row r="52" spans="1:31" ht="15.75" hidden="1" customHeight="1" x14ac:dyDescent="0.2">
      <c r="A52" s="12">
        <v>5859047</v>
      </c>
      <c r="B52" s="7" t="s">
        <v>81</v>
      </c>
      <c r="C52" s="73">
        <v>41426</v>
      </c>
      <c r="D52" s="73">
        <v>41457</v>
      </c>
      <c r="E52" s="74">
        <v>41543</v>
      </c>
      <c r="F52" s="7">
        <f t="shared" si="0"/>
        <v>117</v>
      </c>
      <c r="G52" s="38" t="s">
        <v>34</v>
      </c>
      <c r="H52" s="18" t="s">
        <v>29</v>
      </c>
      <c r="I52" s="18" t="s">
        <v>29</v>
      </c>
      <c r="J52" s="18" t="s">
        <v>29</v>
      </c>
      <c r="K52" s="18" t="s">
        <v>29</v>
      </c>
      <c r="L52" s="18" t="s">
        <v>31</v>
      </c>
      <c r="M52" s="18" t="s">
        <v>31</v>
      </c>
      <c r="N52" s="18" t="s">
        <v>29</v>
      </c>
      <c r="O52" s="18" t="s">
        <v>29</v>
      </c>
      <c r="P52" s="18" t="s">
        <v>577</v>
      </c>
      <c r="Q52" s="18" t="s">
        <v>29</v>
      </c>
      <c r="R52" s="18" t="s">
        <v>29</v>
      </c>
      <c r="S52" s="18" t="s">
        <v>29</v>
      </c>
      <c r="T52" s="18" t="s">
        <v>29</v>
      </c>
      <c r="U52" s="18" t="s">
        <v>29</v>
      </c>
      <c r="V52" s="18"/>
    </row>
    <row r="53" spans="1:31" ht="15.75" hidden="1" customHeight="1" x14ac:dyDescent="0.2">
      <c r="A53" s="12">
        <v>5859047</v>
      </c>
      <c r="B53" s="7" t="s">
        <v>81</v>
      </c>
      <c r="C53" s="73">
        <v>41426</v>
      </c>
      <c r="D53" s="73">
        <v>41457</v>
      </c>
      <c r="E53" s="74">
        <v>41625</v>
      </c>
      <c r="F53" s="7">
        <f t="shared" si="0"/>
        <v>199</v>
      </c>
      <c r="G53" s="18" t="s">
        <v>29</v>
      </c>
      <c r="H53" s="18" t="s">
        <v>29</v>
      </c>
      <c r="I53" s="18" t="s">
        <v>29</v>
      </c>
      <c r="J53" s="18" t="s">
        <v>29</v>
      </c>
      <c r="K53" s="18" t="s">
        <v>29</v>
      </c>
      <c r="L53" s="18" t="s">
        <v>29</v>
      </c>
      <c r="M53" s="18" t="s">
        <v>29</v>
      </c>
      <c r="N53" s="18" t="s">
        <v>382</v>
      </c>
      <c r="O53" s="18" t="s">
        <v>383</v>
      </c>
      <c r="P53" s="18">
        <v>2</v>
      </c>
      <c r="Q53" s="18" t="s">
        <v>427</v>
      </c>
      <c r="R53" s="18" t="s">
        <v>401</v>
      </c>
      <c r="S53" s="18" t="s">
        <v>31</v>
      </c>
      <c r="T53" s="18" t="s">
        <v>31</v>
      </c>
      <c r="U53" s="18" t="s">
        <v>31</v>
      </c>
      <c r="V53" s="18"/>
    </row>
    <row r="54" spans="1:31" ht="15.75" hidden="1" customHeight="1" x14ac:dyDescent="0.25">
      <c r="A54" s="75">
        <v>5859047</v>
      </c>
      <c r="B54" s="126" t="s">
        <v>638</v>
      </c>
      <c r="C54" s="78">
        <v>41426</v>
      </c>
      <c r="D54" s="78">
        <v>41457</v>
      </c>
      <c r="E54" s="79">
        <v>41634</v>
      </c>
      <c r="F54" s="76">
        <f t="shared" si="0"/>
        <v>208</v>
      </c>
      <c r="G54" s="81" t="s">
        <v>34</v>
      </c>
      <c r="H54" s="80" t="s">
        <v>29</v>
      </c>
      <c r="I54" s="80" t="s">
        <v>29</v>
      </c>
      <c r="J54" s="80" t="s">
        <v>31</v>
      </c>
      <c r="K54" s="80" t="s">
        <v>29</v>
      </c>
      <c r="L54" s="80" t="s">
        <v>29</v>
      </c>
      <c r="M54" s="80" t="s">
        <v>31</v>
      </c>
      <c r="N54" s="80" t="s">
        <v>29</v>
      </c>
      <c r="O54" s="80" t="s">
        <v>29</v>
      </c>
      <c r="P54" s="118" t="s">
        <v>575</v>
      </c>
      <c r="Q54" s="80" t="s">
        <v>29</v>
      </c>
      <c r="R54" s="80" t="s">
        <v>29</v>
      </c>
      <c r="S54" s="80" t="s">
        <v>29</v>
      </c>
      <c r="T54" s="80" t="s">
        <v>29</v>
      </c>
      <c r="U54" s="80" t="s">
        <v>29</v>
      </c>
      <c r="V54" s="80"/>
      <c r="W54" s="80"/>
      <c r="X54" s="80"/>
      <c r="Y54" s="80"/>
      <c r="Z54" s="80"/>
      <c r="AA54" s="80"/>
      <c r="AB54" s="80"/>
      <c r="AC54" s="80"/>
      <c r="AD54" s="80"/>
      <c r="AE54" s="80"/>
    </row>
    <row r="55" spans="1:31" ht="15.75" hidden="1" customHeight="1" x14ac:dyDescent="0.2">
      <c r="A55" s="12" t="s">
        <v>82</v>
      </c>
      <c r="B55" s="7" t="s">
        <v>84</v>
      </c>
      <c r="C55" s="73">
        <v>41457</v>
      </c>
      <c r="D55" s="73">
        <v>41488</v>
      </c>
      <c r="E55" s="74">
        <v>41488</v>
      </c>
      <c r="F55" s="7">
        <f t="shared" si="0"/>
        <v>31</v>
      </c>
      <c r="G55" s="18" t="s">
        <v>31</v>
      </c>
      <c r="H55" s="18" t="s">
        <v>29</v>
      </c>
      <c r="I55" s="18" t="s">
        <v>29</v>
      </c>
      <c r="J55" s="18" t="s">
        <v>31</v>
      </c>
      <c r="K55" s="18" t="s">
        <v>29</v>
      </c>
      <c r="L55" s="18" t="s">
        <v>31</v>
      </c>
      <c r="M55" s="18" t="s">
        <v>31</v>
      </c>
      <c r="N55" s="18" t="s">
        <v>382</v>
      </c>
      <c r="O55" s="18" t="s">
        <v>383</v>
      </c>
      <c r="P55" s="18">
        <v>2</v>
      </c>
      <c r="Q55" s="18" t="s">
        <v>387</v>
      </c>
      <c r="R55" s="18" t="s">
        <v>401</v>
      </c>
      <c r="S55" s="18" t="s">
        <v>31</v>
      </c>
      <c r="T55" s="18" t="s">
        <v>31</v>
      </c>
      <c r="U55" s="18" t="s">
        <v>31</v>
      </c>
      <c r="V55" s="18"/>
    </row>
    <row r="56" spans="1:31" ht="15.75" hidden="1" customHeight="1" x14ac:dyDescent="0.2">
      <c r="A56" s="12" t="s">
        <v>82</v>
      </c>
      <c r="B56" s="7" t="s">
        <v>84</v>
      </c>
      <c r="C56" s="73">
        <v>41457</v>
      </c>
      <c r="D56" s="73">
        <v>41488</v>
      </c>
      <c r="E56" s="74">
        <v>41713</v>
      </c>
      <c r="F56" s="7">
        <f t="shared" si="0"/>
        <v>256</v>
      </c>
      <c r="G56" s="18" t="s">
        <v>29</v>
      </c>
      <c r="H56" s="18" t="s">
        <v>29</v>
      </c>
      <c r="I56" s="18" t="s">
        <v>29</v>
      </c>
      <c r="J56" s="18" t="s">
        <v>31</v>
      </c>
      <c r="K56" s="18" t="s">
        <v>29</v>
      </c>
      <c r="L56" s="18" t="s">
        <v>31</v>
      </c>
      <c r="M56" s="18" t="s">
        <v>29</v>
      </c>
      <c r="N56" s="18" t="s">
        <v>388</v>
      </c>
      <c r="O56" s="18" t="s">
        <v>383</v>
      </c>
      <c r="P56" s="18">
        <v>2</v>
      </c>
      <c r="Q56" s="18" t="s">
        <v>398</v>
      </c>
      <c r="R56" s="18" t="s">
        <v>403</v>
      </c>
      <c r="S56" s="18" t="s">
        <v>31</v>
      </c>
      <c r="T56" s="18" t="s">
        <v>31</v>
      </c>
      <c r="U56" s="18" t="s">
        <v>31</v>
      </c>
      <c r="V56" s="18"/>
    </row>
    <row r="57" spans="1:31" ht="15.75" hidden="1" customHeight="1" x14ac:dyDescent="0.2">
      <c r="A57" s="12" t="s">
        <v>82</v>
      </c>
      <c r="B57" s="7" t="s">
        <v>84</v>
      </c>
      <c r="C57" s="73">
        <v>41457</v>
      </c>
      <c r="D57" s="73">
        <v>41488</v>
      </c>
      <c r="E57" s="74">
        <v>41809</v>
      </c>
      <c r="F57" s="7">
        <f t="shared" si="0"/>
        <v>352</v>
      </c>
      <c r="G57" s="18" t="s">
        <v>29</v>
      </c>
      <c r="H57" s="18" t="s">
        <v>29</v>
      </c>
      <c r="I57" s="18" t="s">
        <v>29</v>
      </c>
      <c r="J57" s="18" t="s">
        <v>29</v>
      </c>
      <c r="K57" s="18" t="s">
        <v>29</v>
      </c>
      <c r="L57" s="18" t="s">
        <v>29</v>
      </c>
      <c r="M57" s="18" t="s">
        <v>29</v>
      </c>
      <c r="N57" s="18" t="s">
        <v>388</v>
      </c>
      <c r="O57" s="18" t="s">
        <v>389</v>
      </c>
      <c r="P57" s="18">
        <v>3</v>
      </c>
      <c r="Q57" s="18" t="s">
        <v>398</v>
      </c>
      <c r="R57" s="18" t="s">
        <v>403</v>
      </c>
      <c r="S57" s="18" t="s">
        <v>31</v>
      </c>
      <c r="T57" s="18" t="s">
        <v>31</v>
      </c>
      <c r="U57" s="18" t="s">
        <v>31</v>
      </c>
      <c r="V57" s="18"/>
    </row>
    <row r="58" spans="1:31" ht="15.75" hidden="1" customHeight="1" x14ac:dyDescent="0.2">
      <c r="A58" s="75" t="s">
        <v>82</v>
      </c>
      <c r="B58" s="146" t="s">
        <v>84</v>
      </c>
      <c r="C58" s="78">
        <v>41457</v>
      </c>
      <c r="D58" s="73">
        <v>41488</v>
      </c>
      <c r="E58" s="79">
        <v>41956</v>
      </c>
      <c r="F58" s="76">
        <f t="shared" si="0"/>
        <v>499</v>
      </c>
      <c r="G58" s="80" t="s">
        <v>29</v>
      </c>
      <c r="H58" s="18" t="s">
        <v>29</v>
      </c>
      <c r="I58" s="18" t="s">
        <v>29</v>
      </c>
      <c r="J58" s="80" t="s">
        <v>29</v>
      </c>
      <c r="K58" s="18" t="s">
        <v>29</v>
      </c>
      <c r="L58" s="80" t="s">
        <v>29</v>
      </c>
      <c r="M58" s="80" t="s">
        <v>29</v>
      </c>
      <c r="N58" s="18" t="s">
        <v>388</v>
      </c>
      <c r="O58" s="80" t="s">
        <v>389</v>
      </c>
      <c r="P58" s="118">
        <v>3</v>
      </c>
      <c r="Q58" s="80" t="s">
        <v>398</v>
      </c>
      <c r="R58" s="80" t="s">
        <v>403</v>
      </c>
      <c r="S58" s="80" t="s">
        <v>31</v>
      </c>
      <c r="T58" s="80" t="s">
        <v>31</v>
      </c>
      <c r="U58" s="80" t="s">
        <v>31</v>
      </c>
      <c r="V58" s="80"/>
      <c r="W58" s="80"/>
      <c r="X58" s="80"/>
      <c r="Y58" s="80"/>
      <c r="Z58" s="80"/>
      <c r="AA58" s="80"/>
      <c r="AB58" s="80"/>
      <c r="AC58" s="80"/>
      <c r="AD58" s="80"/>
      <c r="AE58" s="80"/>
    </row>
    <row r="59" spans="1:31" ht="15.75" hidden="1" customHeight="1" x14ac:dyDescent="0.2">
      <c r="A59" s="12" t="s">
        <v>85</v>
      </c>
      <c r="B59" s="7" t="s">
        <v>86</v>
      </c>
      <c r="C59" s="73">
        <v>41522</v>
      </c>
      <c r="D59" s="84">
        <v>41578</v>
      </c>
      <c r="E59" s="85">
        <v>41571</v>
      </c>
      <c r="F59" s="7">
        <f t="shared" si="0"/>
        <v>49</v>
      </c>
      <c r="G59" s="86" t="s">
        <v>29</v>
      </c>
      <c r="H59" s="86" t="s">
        <v>29</v>
      </c>
      <c r="I59" s="86" t="s">
        <v>29</v>
      </c>
      <c r="J59" s="86" t="s">
        <v>29</v>
      </c>
      <c r="K59" s="86" t="s">
        <v>29</v>
      </c>
      <c r="L59" s="86" t="s">
        <v>29</v>
      </c>
      <c r="M59" s="86" t="s">
        <v>29</v>
      </c>
      <c r="N59" s="86" t="s">
        <v>382</v>
      </c>
      <c r="O59" s="86" t="s">
        <v>383</v>
      </c>
      <c r="P59" s="119">
        <v>2</v>
      </c>
      <c r="Q59" s="86" t="s">
        <v>397</v>
      </c>
      <c r="R59" s="86" t="s">
        <v>387</v>
      </c>
      <c r="S59" s="86" t="s">
        <v>31</v>
      </c>
      <c r="T59" s="86" t="s">
        <v>31</v>
      </c>
      <c r="U59" s="86" t="s">
        <v>31</v>
      </c>
      <c r="V59" s="86"/>
      <c r="W59" s="86"/>
      <c r="X59" s="86"/>
      <c r="Y59" s="86"/>
      <c r="Z59" s="86"/>
      <c r="AA59" s="86"/>
      <c r="AB59" s="86"/>
      <c r="AC59" s="86"/>
      <c r="AD59" s="86"/>
      <c r="AE59" s="86"/>
    </row>
    <row r="60" spans="1:31" ht="15.75" hidden="1" customHeight="1" x14ac:dyDescent="0.2">
      <c r="A60" s="12" t="s">
        <v>85</v>
      </c>
      <c r="B60" s="7" t="s">
        <v>86</v>
      </c>
      <c r="C60" s="73">
        <v>41522</v>
      </c>
      <c r="D60" s="73">
        <v>41578</v>
      </c>
      <c r="E60" s="74">
        <v>41617</v>
      </c>
      <c r="F60" s="7">
        <f t="shared" si="0"/>
        <v>95</v>
      </c>
      <c r="G60" s="18" t="s">
        <v>29</v>
      </c>
      <c r="H60" s="18" t="s">
        <v>29</v>
      </c>
      <c r="I60" s="18" t="s">
        <v>29</v>
      </c>
      <c r="J60" s="18" t="s">
        <v>31</v>
      </c>
      <c r="K60" s="18" t="s">
        <v>29</v>
      </c>
      <c r="L60" s="18" t="s">
        <v>31</v>
      </c>
      <c r="M60" s="18" t="s">
        <v>29</v>
      </c>
      <c r="N60" s="18" t="s">
        <v>382</v>
      </c>
      <c r="O60" s="18" t="s">
        <v>383</v>
      </c>
      <c r="P60" s="18">
        <v>2</v>
      </c>
      <c r="Q60" s="18" t="s">
        <v>397</v>
      </c>
      <c r="R60" s="18" t="s">
        <v>387</v>
      </c>
      <c r="S60" s="18" t="s">
        <v>31</v>
      </c>
      <c r="T60" s="18" t="s">
        <v>31</v>
      </c>
      <c r="U60" s="18" t="s">
        <v>31</v>
      </c>
      <c r="V60" s="18"/>
    </row>
    <row r="61" spans="1:31" ht="15.75" hidden="1" customHeight="1" x14ac:dyDescent="0.2">
      <c r="A61" s="12" t="s">
        <v>85</v>
      </c>
      <c r="B61" s="7" t="s">
        <v>86</v>
      </c>
      <c r="C61" s="73">
        <v>41522</v>
      </c>
      <c r="D61" s="73">
        <v>41578</v>
      </c>
      <c r="E61" s="74">
        <v>41708</v>
      </c>
      <c r="F61" s="7">
        <f t="shared" si="0"/>
        <v>186</v>
      </c>
      <c r="G61" s="18" t="s">
        <v>31</v>
      </c>
      <c r="H61" s="18" t="s">
        <v>391</v>
      </c>
      <c r="I61" s="18">
        <v>1</v>
      </c>
      <c r="J61" s="18" t="s">
        <v>31</v>
      </c>
      <c r="K61" s="18" t="s">
        <v>29</v>
      </c>
      <c r="L61" s="18" t="s">
        <v>31</v>
      </c>
      <c r="M61" s="18" t="s">
        <v>31</v>
      </c>
      <c r="N61" s="18" t="s">
        <v>382</v>
      </c>
      <c r="O61" s="18" t="s">
        <v>389</v>
      </c>
      <c r="P61" s="18">
        <v>3</v>
      </c>
      <c r="Q61" s="18" t="s">
        <v>397</v>
      </c>
      <c r="R61" s="18" t="s">
        <v>387</v>
      </c>
      <c r="S61" s="18" t="s">
        <v>31</v>
      </c>
      <c r="T61" s="18" t="s">
        <v>31</v>
      </c>
      <c r="U61" s="18" t="s">
        <v>31</v>
      </c>
      <c r="V61" s="18"/>
    </row>
    <row r="62" spans="1:31" ht="15.75" hidden="1" customHeight="1" x14ac:dyDescent="0.2">
      <c r="A62" s="12" t="s">
        <v>85</v>
      </c>
      <c r="B62" s="7" t="s">
        <v>86</v>
      </c>
      <c r="C62" s="73">
        <v>41522</v>
      </c>
      <c r="D62" s="73">
        <v>41578</v>
      </c>
      <c r="E62" s="79">
        <v>42292</v>
      </c>
      <c r="F62" s="76">
        <f t="shared" si="0"/>
        <v>770</v>
      </c>
      <c r="G62" s="80" t="s">
        <v>29</v>
      </c>
      <c r="H62" s="18" t="s">
        <v>29</v>
      </c>
      <c r="I62" s="18" t="s">
        <v>29</v>
      </c>
      <c r="J62" s="80" t="s">
        <v>29</v>
      </c>
      <c r="K62" s="18" t="s">
        <v>29</v>
      </c>
      <c r="L62" s="80" t="s">
        <v>29</v>
      </c>
      <c r="M62" s="80" t="s">
        <v>29</v>
      </c>
      <c r="N62" s="18" t="s">
        <v>388</v>
      </c>
      <c r="O62" s="80" t="s">
        <v>389</v>
      </c>
      <c r="P62" s="118">
        <v>3</v>
      </c>
      <c r="Q62" s="80" t="s">
        <v>397</v>
      </c>
      <c r="R62" s="80" t="s">
        <v>387</v>
      </c>
      <c r="S62" s="80" t="s">
        <v>31</v>
      </c>
      <c r="T62" s="80" t="s">
        <v>31</v>
      </c>
      <c r="U62" s="80" t="s">
        <v>31</v>
      </c>
      <c r="V62" s="80"/>
      <c r="W62" s="80"/>
      <c r="X62" s="80"/>
      <c r="Y62" s="80"/>
      <c r="Z62" s="80"/>
      <c r="AA62" s="80"/>
      <c r="AB62" s="80"/>
      <c r="AC62" s="80"/>
      <c r="AD62" s="80"/>
      <c r="AE62" s="80"/>
    </row>
    <row r="63" spans="1:31" ht="15.75" hidden="1" customHeight="1" x14ac:dyDescent="0.25">
      <c r="A63" s="88">
        <v>2011971</v>
      </c>
      <c r="B63" s="173" t="s">
        <v>637</v>
      </c>
      <c r="C63" s="90">
        <v>41529</v>
      </c>
      <c r="D63" s="90">
        <v>41548</v>
      </c>
      <c r="E63" s="79">
        <v>41641</v>
      </c>
      <c r="F63" s="76">
        <f t="shared" si="0"/>
        <v>112</v>
      </c>
      <c r="G63" s="80" t="s">
        <v>391</v>
      </c>
      <c r="H63" s="91" t="s">
        <v>391</v>
      </c>
      <c r="I63" s="80">
        <v>1</v>
      </c>
      <c r="J63" s="80" t="s">
        <v>31</v>
      </c>
      <c r="K63" s="91" t="s">
        <v>31</v>
      </c>
      <c r="L63" s="80" t="s">
        <v>31</v>
      </c>
      <c r="M63" s="81" t="s">
        <v>34</v>
      </c>
      <c r="N63" s="91" t="s">
        <v>382</v>
      </c>
      <c r="O63" s="80" t="s">
        <v>383</v>
      </c>
      <c r="P63" s="118">
        <v>2</v>
      </c>
      <c r="Q63" s="80" t="s">
        <v>387</v>
      </c>
      <c r="R63" s="80" t="s">
        <v>387</v>
      </c>
      <c r="S63" s="80" t="s">
        <v>31</v>
      </c>
      <c r="T63" s="80" t="s">
        <v>31</v>
      </c>
      <c r="U63" s="80" t="s">
        <v>31</v>
      </c>
      <c r="V63" s="80"/>
      <c r="W63" s="80"/>
      <c r="X63" s="80"/>
      <c r="Y63" s="80"/>
      <c r="Z63" s="80"/>
      <c r="AA63" s="80"/>
      <c r="AB63" s="80"/>
      <c r="AC63" s="80"/>
      <c r="AD63" s="80"/>
      <c r="AE63" s="80"/>
    </row>
    <row r="64" spans="1:31" ht="15.75" hidden="1" customHeight="1" x14ac:dyDescent="0.2">
      <c r="A64" s="12">
        <v>2566296</v>
      </c>
      <c r="B64" s="7" t="s">
        <v>89</v>
      </c>
      <c r="C64" s="73">
        <v>41635</v>
      </c>
      <c r="D64" s="73">
        <v>41690</v>
      </c>
      <c r="E64" s="74">
        <v>41753</v>
      </c>
      <c r="F64" s="7">
        <f t="shared" si="0"/>
        <v>118</v>
      </c>
      <c r="G64" s="18" t="s">
        <v>31</v>
      </c>
      <c r="H64" s="18" t="s">
        <v>29</v>
      </c>
      <c r="I64" s="18" t="s">
        <v>29</v>
      </c>
      <c r="J64" s="18" t="s">
        <v>31</v>
      </c>
      <c r="K64" s="18" t="s">
        <v>29</v>
      </c>
      <c r="L64" s="18" t="s">
        <v>31</v>
      </c>
      <c r="M64" s="18" t="s">
        <v>29</v>
      </c>
      <c r="N64" s="18" t="s">
        <v>382</v>
      </c>
      <c r="O64" s="18" t="s">
        <v>383</v>
      </c>
      <c r="P64" s="18">
        <v>2</v>
      </c>
      <c r="Q64" s="18" t="s">
        <v>385</v>
      </c>
      <c r="R64" s="18" t="s">
        <v>385</v>
      </c>
      <c r="S64" s="18" t="s">
        <v>31</v>
      </c>
      <c r="T64" s="18" t="s">
        <v>31</v>
      </c>
      <c r="U64" s="18" t="s">
        <v>31</v>
      </c>
      <c r="V64" s="18"/>
    </row>
    <row r="65" spans="1:31" ht="15.75" hidden="1" customHeight="1" x14ac:dyDescent="0.2">
      <c r="A65" s="12">
        <v>2566296</v>
      </c>
      <c r="B65" s="7" t="s">
        <v>89</v>
      </c>
      <c r="C65" s="73">
        <v>41635</v>
      </c>
      <c r="D65" s="73">
        <v>41690</v>
      </c>
      <c r="E65" s="74">
        <v>41837</v>
      </c>
      <c r="F65" s="7">
        <f t="shared" si="0"/>
        <v>202</v>
      </c>
      <c r="G65" s="18" t="s">
        <v>29</v>
      </c>
      <c r="H65" s="18" t="s">
        <v>29</v>
      </c>
      <c r="I65" s="18" t="s">
        <v>29</v>
      </c>
      <c r="J65" s="18" t="s">
        <v>29</v>
      </c>
      <c r="K65" s="18" t="s">
        <v>29</v>
      </c>
      <c r="L65" s="18" t="s">
        <v>29</v>
      </c>
      <c r="M65" s="18" t="s">
        <v>29</v>
      </c>
      <c r="N65" s="18" t="s">
        <v>382</v>
      </c>
      <c r="O65" s="18" t="s">
        <v>383</v>
      </c>
      <c r="P65" s="18">
        <v>2</v>
      </c>
      <c r="Q65" s="18" t="s">
        <v>390</v>
      </c>
      <c r="R65" s="18" t="s">
        <v>428</v>
      </c>
      <c r="S65" s="18" t="s">
        <v>31</v>
      </c>
      <c r="T65" s="18" t="s">
        <v>31</v>
      </c>
      <c r="U65" s="18" t="s">
        <v>31</v>
      </c>
      <c r="V65" s="18"/>
    </row>
    <row r="66" spans="1:31" ht="15.75" hidden="1" customHeight="1" x14ac:dyDescent="0.2">
      <c r="A66" s="75">
        <v>2566296</v>
      </c>
      <c r="B66" s="76" t="s">
        <v>89</v>
      </c>
      <c r="C66" s="78">
        <v>41635</v>
      </c>
      <c r="D66" s="78">
        <v>41690</v>
      </c>
      <c r="E66" s="79">
        <v>41920</v>
      </c>
      <c r="F66" s="76">
        <f t="shared" si="0"/>
        <v>285</v>
      </c>
      <c r="G66" s="80" t="s">
        <v>29</v>
      </c>
      <c r="H66" s="80" t="s">
        <v>29</v>
      </c>
      <c r="I66" s="18" t="s">
        <v>29</v>
      </c>
      <c r="J66" s="80" t="s">
        <v>29</v>
      </c>
      <c r="K66" s="80" t="s">
        <v>29</v>
      </c>
      <c r="L66" s="80" t="s">
        <v>29</v>
      </c>
      <c r="M66" s="80" t="s">
        <v>29</v>
      </c>
      <c r="N66" s="80" t="s">
        <v>382</v>
      </c>
      <c r="O66" s="80" t="s">
        <v>383</v>
      </c>
      <c r="P66" s="118">
        <v>2</v>
      </c>
      <c r="Q66" s="80" t="s">
        <v>429</v>
      </c>
      <c r="R66" s="80" t="s">
        <v>430</v>
      </c>
      <c r="S66" s="80" t="s">
        <v>31</v>
      </c>
      <c r="T66" s="80" t="s">
        <v>31</v>
      </c>
      <c r="U66" s="80" t="s">
        <v>31</v>
      </c>
      <c r="V66" s="80"/>
      <c r="W66" s="80"/>
      <c r="X66" s="80"/>
      <c r="Y66" s="80"/>
      <c r="Z66" s="80"/>
      <c r="AA66" s="80"/>
      <c r="AB66" s="80"/>
      <c r="AC66" s="80"/>
      <c r="AD66" s="80"/>
      <c r="AE66" s="80"/>
    </row>
    <row r="67" spans="1:31" ht="15.75" hidden="1" customHeight="1" x14ac:dyDescent="0.2">
      <c r="A67" s="75">
        <v>2566296</v>
      </c>
      <c r="B67" s="76" t="s">
        <v>89</v>
      </c>
      <c r="C67" s="78">
        <v>41635</v>
      </c>
      <c r="D67" s="78">
        <v>41690</v>
      </c>
      <c r="E67" s="145">
        <v>42312</v>
      </c>
      <c r="F67" s="127">
        <f t="shared" si="0"/>
        <v>677</v>
      </c>
      <c r="G67" s="129" t="s">
        <v>635</v>
      </c>
      <c r="H67" s="129" t="s">
        <v>634</v>
      </c>
      <c r="I67" s="133" t="s">
        <v>29</v>
      </c>
      <c r="J67" s="120"/>
      <c r="K67" s="120"/>
      <c r="L67" s="120"/>
      <c r="M67" s="120"/>
      <c r="N67" s="120"/>
      <c r="O67" s="129" t="s">
        <v>636</v>
      </c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</row>
    <row r="68" spans="1:31" ht="15.75" hidden="1" customHeight="1" x14ac:dyDescent="0.2">
      <c r="A68" s="12">
        <v>5169917</v>
      </c>
      <c r="B68" s="7" t="s">
        <v>92</v>
      </c>
      <c r="C68" s="73">
        <v>41732</v>
      </c>
      <c r="D68" s="73">
        <v>41857</v>
      </c>
      <c r="E68" s="74">
        <v>41963</v>
      </c>
      <c r="F68" s="7">
        <f t="shared" si="0"/>
        <v>231</v>
      </c>
      <c r="G68" s="18" t="s">
        <v>31</v>
      </c>
      <c r="H68" s="18" t="s">
        <v>29</v>
      </c>
      <c r="I68" s="18" t="s">
        <v>29</v>
      </c>
      <c r="J68" s="18" t="s">
        <v>31</v>
      </c>
      <c r="K68" s="18" t="s">
        <v>29</v>
      </c>
      <c r="L68" s="18" t="s">
        <v>31</v>
      </c>
      <c r="M68" s="18" t="s">
        <v>29</v>
      </c>
      <c r="N68" s="18" t="s">
        <v>382</v>
      </c>
      <c r="O68" s="18" t="s">
        <v>383</v>
      </c>
      <c r="P68" s="18">
        <v>2</v>
      </c>
      <c r="Q68" s="18" t="s">
        <v>431</v>
      </c>
      <c r="R68" s="18" t="s">
        <v>401</v>
      </c>
      <c r="S68" s="18" t="s">
        <v>31</v>
      </c>
      <c r="T68" s="18" t="s">
        <v>31</v>
      </c>
      <c r="U68" s="18" t="s">
        <v>31</v>
      </c>
      <c r="V68" s="18"/>
    </row>
    <row r="69" spans="1:31" ht="15.75" hidden="1" customHeight="1" x14ac:dyDescent="0.2">
      <c r="A69" s="75">
        <v>5169917</v>
      </c>
      <c r="B69" s="76" t="s">
        <v>92</v>
      </c>
      <c r="C69" s="78">
        <v>41732</v>
      </c>
      <c r="D69" s="78">
        <v>41857</v>
      </c>
      <c r="E69" s="79">
        <v>42026</v>
      </c>
      <c r="F69" s="76">
        <f t="shared" si="0"/>
        <v>294</v>
      </c>
      <c r="G69" s="80" t="s">
        <v>31</v>
      </c>
      <c r="H69" s="80" t="s">
        <v>29</v>
      </c>
      <c r="I69" s="18" t="s">
        <v>29</v>
      </c>
      <c r="J69" s="80" t="s">
        <v>31</v>
      </c>
      <c r="K69" s="80" t="s">
        <v>29</v>
      </c>
      <c r="L69" s="80" t="s">
        <v>31</v>
      </c>
      <c r="M69" s="80" t="s">
        <v>29</v>
      </c>
      <c r="N69" s="80" t="s">
        <v>382</v>
      </c>
      <c r="O69" s="80" t="s">
        <v>383</v>
      </c>
      <c r="P69" s="118">
        <v>2</v>
      </c>
      <c r="Q69" s="80" t="s">
        <v>401</v>
      </c>
      <c r="R69" s="80" t="s">
        <v>432</v>
      </c>
      <c r="S69" s="80" t="s">
        <v>31</v>
      </c>
      <c r="T69" s="80" t="s">
        <v>31</v>
      </c>
      <c r="U69" s="80" t="s">
        <v>31</v>
      </c>
      <c r="V69" s="80"/>
      <c r="W69" s="80"/>
      <c r="X69" s="80"/>
      <c r="Y69" s="80"/>
      <c r="Z69" s="80"/>
      <c r="AA69" s="80"/>
      <c r="AB69" s="80"/>
      <c r="AC69" s="80"/>
      <c r="AD69" s="80"/>
      <c r="AE69" s="80"/>
    </row>
    <row r="70" spans="1:31" ht="15.75" hidden="1" customHeight="1" x14ac:dyDescent="0.2">
      <c r="A70" s="12">
        <v>5602309</v>
      </c>
      <c r="B70" s="7" t="s">
        <v>95</v>
      </c>
      <c r="C70" s="84">
        <v>41786</v>
      </c>
      <c r="D70" s="84">
        <v>41841</v>
      </c>
      <c r="E70" s="85">
        <v>42002</v>
      </c>
      <c r="F70" s="7">
        <f t="shared" ref="F70:F134" si="2">DATEDIF(C70,E70,"D")</f>
        <v>216</v>
      </c>
      <c r="G70" s="86" t="s">
        <v>391</v>
      </c>
      <c r="H70" s="86" t="s">
        <v>391</v>
      </c>
      <c r="I70" s="86">
        <v>1</v>
      </c>
      <c r="J70" s="86" t="s">
        <v>31</v>
      </c>
      <c r="K70" s="86" t="s">
        <v>29</v>
      </c>
      <c r="L70" s="86" t="s">
        <v>31</v>
      </c>
      <c r="M70" s="86" t="s">
        <v>29</v>
      </c>
      <c r="N70" s="18" t="s">
        <v>382</v>
      </c>
      <c r="O70" s="18" t="s">
        <v>433</v>
      </c>
      <c r="P70" s="18">
        <v>2</v>
      </c>
      <c r="Q70" s="86" t="s">
        <v>434</v>
      </c>
      <c r="R70" s="86" t="s">
        <v>434</v>
      </c>
      <c r="S70" s="86" t="s">
        <v>31</v>
      </c>
      <c r="T70" s="86" t="s">
        <v>31</v>
      </c>
      <c r="U70" s="86" t="s">
        <v>31</v>
      </c>
      <c r="V70" s="86"/>
      <c r="W70" s="86"/>
      <c r="X70" s="86"/>
      <c r="Y70" s="86"/>
      <c r="Z70" s="86"/>
      <c r="AA70" s="86"/>
      <c r="AB70" s="86"/>
      <c r="AC70" s="86"/>
      <c r="AD70" s="86"/>
      <c r="AE70" s="86"/>
    </row>
    <row r="71" spans="1:31" ht="15.75" hidden="1" customHeight="1" x14ac:dyDescent="0.2">
      <c r="A71" s="12">
        <v>5602309</v>
      </c>
      <c r="B71" s="7" t="s">
        <v>95</v>
      </c>
      <c r="C71" s="73">
        <v>41786</v>
      </c>
      <c r="D71" s="73">
        <v>41841</v>
      </c>
      <c r="E71" s="74">
        <v>42059</v>
      </c>
      <c r="F71" s="7">
        <f t="shared" si="2"/>
        <v>273</v>
      </c>
      <c r="G71" s="38" t="s">
        <v>34</v>
      </c>
      <c r="H71" s="18" t="s">
        <v>391</v>
      </c>
      <c r="I71" s="18">
        <v>1</v>
      </c>
      <c r="J71" s="18" t="s">
        <v>31</v>
      </c>
      <c r="K71" s="18" t="s">
        <v>29</v>
      </c>
      <c r="L71" s="18" t="s">
        <v>31</v>
      </c>
      <c r="M71" s="18" t="s">
        <v>29</v>
      </c>
      <c r="N71" s="18" t="s">
        <v>382</v>
      </c>
      <c r="O71" s="18" t="s">
        <v>433</v>
      </c>
      <c r="P71" s="18">
        <v>2</v>
      </c>
      <c r="Q71" s="18" t="s">
        <v>395</v>
      </c>
      <c r="R71" s="18" t="s">
        <v>395</v>
      </c>
      <c r="S71" s="18" t="s">
        <v>31</v>
      </c>
      <c r="T71" s="18" t="s">
        <v>31</v>
      </c>
      <c r="U71" s="18" t="s">
        <v>31</v>
      </c>
      <c r="V71" s="18"/>
    </row>
    <row r="72" spans="1:31" ht="15.75" hidden="1" customHeight="1" x14ac:dyDescent="0.25">
      <c r="A72" s="75">
        <v>5602309</v>
      </c>
      <c r="B72" s="126" t="s">
        <v>633</v>
      </c>
      <c r="C72" s="78">
        <v>41786</v>
      </c>
      <c r="D72" s="78">
        <v>41841</v>
      </c>
      <c r="E72" s="79">
        <v>42115</v>
      </c>
      <c r="F72" s="76">
        <f t="shared" si="2"/>
        <v>329</v>
      </c>
      <c r="G72" s="80" t="s">
        <v>380</v>
      </c>
      <c r="H72" s="80" t="s">
        <v>435</v>
      </c>
      <c r="I72" s="80">
        <v>0</v>
      </c>
      <c r="J72" s="80" t="s">
        <v>31</v>
      </c>
      <c r="K72" s="80" t="s">
        <v>29</v>
      </c>
      <c r="L72" s="80" t="s">
        <v>31</v>
      </c>
      <c r="M72" s="80" t="s">
        <v>29</v>
      </c>
      <c r="N72" s="80" t="s">
        <v>382</v>
      </c>
      <c r="O72" s="80" t="s">
        <v>433</v>
      </c>
      <c r="P72" s="118">
        <v>2</v>
      </c>
      <c r="Q72" s="80" t="s">
        <v>392</v>
      </c>
      <c r="R72" s="80" t="s">
        <v>401</v>
      </c>
      <c r="S72" s="80" t="s">
        <v>31</v>
      </c>
      <c r="T72" s="80" t="s">
        <v>31</v>
      </c>
      <c r="U72" s="80" t="s">
        <v>31</v>
      </c>
      <c r="V72" s="80"/>
      <c r="W72" s="80"/>
      <c r="X72" s="80"/>
      <c r="Y72" s="80"/>
      <c r="Z72" s="80"/>
      <c r="AA72" s="80"/>
      <c r="AB72" s="80"/>
      <c r="AC72" s="80"/>
      <c r="AD72" s="80"/>
      <c r="AE72" s="80"/>
    </row>
    <row r="73" spans="1:31" s="232" customFormat="1" ht="15.75" hidden="1" customHeight="1" x14ac:dyDescent="0.2">
      <c r="A73" s="224">
        <v>3166610</v>
      </c>
      <c r="B73" s="225" t="s">
        <v>96</v>
      </c>
      <c r="C73" s="236">
        <v>41818</v>
      </c>
      <c r="D73" s="236">
        <v>41859</v>
      </c>
      <c r="E73" s="254">
        <v>41965</v>
      </c>
      <c r="F73" s="225">
        <f t="shared" si="2"/>
        <v>147</v>
      </c>
      <c r="G73" s="224" t="s">
        <v>391</v>
      </c>
      <c r="H73" s="224" t="s">
        <v>29</v>
      </c>
      <c r="I73" s="224" t="s">
        <v>29</v>
      </c>
      <c r="J73" s="224" t="s">
        <v>31</v>
      </c>
      <c r="K73" s="224" t="s">
        <v>29</v>
      </c>
      <c r="L73" s="224" t="s">
        <v>31</v>
      </c>
      <c r="M73" s="224" t="s">
        <v>29</v>
      </c>
      <c r="N73" s="224" t="s">
        <v>382</v>
      </c>
      <c r="O73" s="238" t="s">
        <v>433</v>
      </c>
      <c r="P73" s="255">
        <v>2</v>
      </c>
      <c r="Q73" s="224" t="s">
        <v>387</v>
      </c>
      <c r="R73" s="224" t="s">
        <v>403</v>
      </c>
      <c r="S73" s="224" t="s">
        <v>31</v>
      </c>
      <c r="T73" s="224" t="s">
        <v>31</v>
      </c>
      <c r="U73" s="224" t="s">
        <v>31</v>
      </c>
      <c r="V73" s="224"/>
    </row>
    <row r="74" spans="1:31" s="232" customFormat="1" ht="15.75" hidden="1" customHeight="1" x14ac:dyDescent="0.2">
      <c r="A74" s="224">
        <v>3166610</v>
      </c>
      <c r="B74" s="225" t="s">
        <v>96</v>
      </c>
      <c r="C74" s="236">
        <v>41818</v>
      </c>
      <c r="D74" s="236">
        <v>41859</v>
      </c>
      <c r="E74" s="254">
        <v>42161</v>
      </c>
      <c r="F74" s="225">
        <f t="shared" si="2"/>
        <v>343</v>
      </c>
      <c r="G74" s="224" t="s">
        <v>29</v>
      </c>
      <c r="H74" s="224" t="s">
        <v>29</v>
      </c>
      <c r="I74" s="224" t="s">
        <v>29</v>
      </c>
      <c r="J74" s="224" t="s">
        <v>29</v>
      </c>
      <c r="K74" s="224" t="s">
        <v>29</v>
      </c>
      <c r="L74" s="224" t="s">
        <v>29</v>
      </c>
      <c r="M74" s="224" t="s">
        <v>29</v>
      </c>
      <c r="N74" s="224" t="s">
        <v>382</v>
      </c>
      <c r="O74" s="224" t="s">
        <v>389</v>
      </c>
      <c r="P74" s="224">
        <v>3</v>
      </c>
      <c r="Q74" s="224" t="s">
        <v>408</v>
      </c>
      <c r="R74" s="224" t="s">
        <v>403</v>
      </c>
      <c r="S74" s="224" t="s">
        <v>31</v>
      </c>
      <c r="T74" s="224" t="s">
        <v>31</v>
      </c>
      <c r="U74" s="224" t="s">
        <v>31</v>
      </c>
      <c r="V74" s="224"/>
    </row>
    <row r="75" spans="1:31" s="232" customFormat="1" ht="15.75" hidden="1" customHeight="1" x14ac:dyDescent="0.2">
      <c r="A75" s="246">
        <v>3166610</v>
      </c>
      <c r="B75" s="242" t="s">
        <v>96</v>
      </c>
      <c r="C75" s="243">
        <v>41818</v>
      </c>
      <c r="D75" s="243">
        <v>41859</v>
      </c>
      <c r="E75" s="244">
        <v>42726</v>
      </c>
      <c r="F75" s="245">
        <f t="shared" si="2"/>
        <v>908</v>
      </c>
      <c r="G75" s="246" t="s">
        <v>29</v>
      </c>
      <c r="H75" s="246" t="s">
        <v>29</v>
      </c>
      <c r="I75" s="224" t="s">
        <v>29</v>
      </c>
      <c r="J75" s="246" t="s">
        <v>29</v>
      </c>
      <c r="K75" s="246" t="s">
        <v>29</v>
      </c>
      <c r="L75" s="246" t="s">
        <v>29</v>
      </c>
      <c r="M75" s="246" t="s">
        <v>29</v>
      </c>
      <c r="N75" s="246" t="s">
        <v>661</v>
      </c>
      <c r="O75" s="246" t="s">
        <v>663</v>
      </c>
      <c r="P75" s="247">
        <v>3</v>
      </c>
      <c r="Q75" s="246" t="s">
        <v>408</v>
      </c>
      <c r="R75" s="246" t="s">
        <v>395</v>
      </c>
      <c r="S75" s="246" t="s">
        <v>31</v>
      </c>
      <c r="T75" s="246" t="s">
        <v>31</v>
      </c>
      <c r="U75" s="246" t="s">
        <v>31</v>
      </c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</row>
    <row r="76" spans="1:31" s="151" customFormat="1" ht="15.75" hidden="1" customHeight="1" x14ac:dyDescent="0.2">
      <c r="A76" s="116">
        <v>3166610</v>
      </c>
      <c r="B76" s="152" t="s">
        <v>96</v>
      </c>
      <c r="C76" s="148">
        <v>41818</v>
      </c>
      <c r="D76" s="148">
        <v>41859</v>
      </c>
      <c r="E76" s="149">
        <v>43126</v>
      </c>
      <c r="F76" s="150">
        <f t="shared" si="2"/>
        <v>1308</v>
      </c>
      <c r="G76" s="139" t="s">
        <v>650</v>
      </c>
      <c r="H76" s="139" t="s">
        <v>658</v>
      </c>
      <c r="I76" s="51">
        <v>0</v>
      </c>
      <c r="J76" s="139" t="s">
        <v>659</v>
      </c>
      <c r="K76" s="139" t="s">
        <v>654</v>
      </c>
      <c r="L76" s="139" t="s">
        <v>659</v>
      </c>
      <c r="M76" s="139" t="s">
        <v>660</v>
      </c>
      <c r="N76" s="139" t="s">
        <v>662</v>
      </c>
      <c r="O76" s="139" t="s">
        <v>389</v>
      </c>
      <c r="P76" s="139">
        <v>3</v>
      </c>
      <c r="Q76" s="139"/>
      <c r="R76" s="139"/>
      <c r="S76" s="139" t="s">
        <v>654</v>
      </c>
      <c r="T76" s="139" t="s">
        <v>654</v>
      </c>
      <c r="U76" s="139" t="s">
        <v>659</v>
      </c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</row>
    <row r="77" spans="1:31" ht="15.75" hidden="1" customHeight="1" x14ac:dyDescent="0.2">
      <c r="A77" s="18">
        <v>2904830</v>
      </c>
      <c r="B77" s="7" t="s">
        <v>98</v>
      </c>
      <c r="C77" s="73">
        <v>41846</v>
      </c>
      <c r="D77" s="73">
        <v>41859</v>
      </c>
      <c r="E77" s="74">
        <v>41956</v>
      </c>
      <c r="F77" s="7">
        <f t="shared" si="2"/>
        <v>110</v>
      </c>
      <c r="G77" s="18" t="s">
        <v>31</v>
      </c>
      <c r="H77" s="18" t="s">
        <v>29</v>
      </c>
      <c r="I77" s="18" t="s">
        <v>29</v>
      </c>
      <c r="J77" s="18" t="s">
        <v>29</v>
      </c>
      <c r="K77" s="18" t="s">
        <v>29</v>
      </c>
      <c r="L77" s="18" t="s">
        <v>29</v>
      </c>
      <c r="M77" s="18" t="s">
        <v>31</v>
      </c>
      <c r="N77" s="18" t="s">
        <v>436</v>
      </c>
      <c r="O77" s="18" t="s">
        <v>383</v>
      </c>
      <c r="P77" s="18">
        <v>2</v>
      </c>
      <c r="Q77" s="18" t="s">
        <v>395</v>
      </c>
      <c r="R77" s="18" t="s">
        <v>395</v>
      </c>
      <c r="S77" s="18" t="s">
        <v>31</v>
      </c>
      <c r="T77" s="18" t="s">
        <v>31</v>
      </c>
      <c r="U77" s="18" t="s">
        <v>31</v>
      </c>
      <c r="V77" s="18"/>
    </row>
    <row r="78" spans="1:31" ht="15.75" hidden="1" customHeight="1" x14ac:dyDescent="0.2">
      <c r="A78" s="18">
        <v>2904830</v>
      </c>
      <c r="B78" s="7" t="s">
        <v>98</v>
      </c>
      <c r="C78" s="73">
        <v>41846</v>
      </c>
      <c r="D78" s="73">
        <v>41859</v>
      </c>
      <c r="E78" s="74">
        <v>41989</v>
      </c>
      <c r="F78" s="7">
        <f t="shared" si="2"/>
        <v>143</v>
      </c>
      <c r="G78" s="18" t="s">
        <v>29</v>
      </c>
      <c r="H78" s="18" t="s">
        <v>391</v>
      </c>
      <c r="I78" s="18">
        <v>1</v>
      </c>
      <c r="J78" s="18" t="s">
        <v>31</v>
      </c>
      <c r="K78" s="18" t="s">
        <v>29</v>
      </c>
      <c r="L78" s="18" t="s">
        <v>31</v>
      </c>
      <c r="M78" s="18" t="s">
        <v>29</v>
      </c>
      <c r="N78" s="18" t="s">
        <v>436</v>
      </c>
      <c r="O78" s="18" t="s">
        <v>383</v>
      </c>
      <c r="P78" s="18">
        <v>2</v>
      </c>
      <c r="Q78" s="18" t="s">
        <v>395</v>
      </c>
      <c r="R78" s="18" t="s">
        <v>403</v>
      </c>
      <c r="S78" s="18" t="s">
        <v>31</v>
      </c>
      <c r="T78" s="18" t="s">
        <v>31</v>
      </c>
      <c r="U78" s="18" t="s">
        <v>31</v>
      </c>
      <c r="V78" s="18"/>
    </row>
    <row r="79" spans="1:31" ht="15.75" hidden="1" customHeight="1" x14ac:dyDescent="0.2">
      <c r="A79" s="18">
        <v>2904830</v>
      </c>
      <c r="B79" s="7" t="s">
        <v>98</v>
      </c>
      <c r="C79" s="73">
        <v>41846</v>
      </c>
      <c r="D79" s="73">
        <v>41859</v>
      </c>
      <c r="E79" s="74">
        <v>42059</v>
      </c>
      <c r="F79" s="7">
        <f t="shared" si="2"/>
        <v>213</v>
      </c>
      <c r="G79" s="18" t="s">
        <v>29</v>
      </c>
      <c r="H79" s="18" t="s">
        <v>391</v>
      </c>
      <c r="I79" s="18">
        <v>1</v>
      </c>
      <c r="J79" s="18" t="s">
        <v>31</v>
      </c>
      <c r="K79" s="18" t="s">
        <v>29</v>
      </c>
      <c r="L79" s="18" t="s">
        <v>31</v>
      </c>
      <c r="M79" s="18" t="s">
        <v>29</v>
      </c>
      <c r="N79" s="18" t="s">
        <v>29</v>
      </c>
      <c r="O79" s="18" t="s">
        <v>29</v>
      </c>
      <c r="P79" s="18" t="s">
        <v>574</v>
      </c>
      <c r="Q79" s="18" t="s">
        <v>29</v>
      </c>
      <c r="R79" s="18" t="s">
        <v>29</v>
      </c>
      <c r="S79" s="18" t="s">
        <v>29</v>
      </c>
      <c r="T79" s="18" t="s">
        <v>29</v>
      </c>
      <c r="U79" s="18" t="s">
        <v>29</v>
      </c>
      <c r="V79" s="18"/>
    </row>
    <row r="80" spans="1:31" ht="15.75" hidden="1" customHeight="1" x14ac:dyDescent="0.2">
      <c r="A80" s="18">
        <v>2904830</v>
      </c>
      <c r="B80" s="7" t="s">
        <v>98</v>
      </c>
      <c r="C80" s="73">
        <v>41846</v>
      </c>
      <c r="D80" s="73">
        <v>41859</v>
      </c>
      <c r="E80" s="74">
        <v>42145</v>
      </c>
      <c r="F80" s="7">
        <f t="shared" si="2"/>
        <v>299</v>
      </c>
      <c r="G80" s="18" t="s">
        <v>31</v>
      </c>
      <c r="H80" s="18" t="s">
        <v>29</v>
      </c>
      <c r="I80" s="18" t="s">
        <v>29</v>
      </c>
      <c r="J80" s="18" t="s">
        <v>29</v>
      </c>
      <c r="K80" s="18" t="s">
        <v>29</v>
      </c>
      <c r="L80" s="18" t="s">
        <v>29</v>
      </c>
      <c r="M80" s="18" t="s">
        <v>31</v>
      </c>
      <c r="N80" s="18" t="s">
        <v>388</v>
      </c>
      <c r="O80" s="18" t="s">
        <v>389</v>
      </c>
      <c r="P80" s="18">
        <v>3</v>
      </c>
      <c r="Q80" s="18" t="s">
        <v>400</v>
      </c>
      <c r="R80" s="18" t="s">
        <v>395</v>
      </c>
      <c r="S80" s="18" t="s">
        <v>31</v>
      </c>
      <c r="T80" s="18" t="s">
        <v>31</v>
      </c>
      <c r="U80" s="18" t="s">
        <v>31</v>
      </c>
      <c r="V80" s="18"/>
    </row>
    <row r="81" spans="1:31" ht="15.75" hidden="1" customHeight="1" x14ac:dyDescent="0.2">
      <c r="A81" s="18">
        <v>2904830</v>
      </c>
      <c r="B81" s="7" t="s">
        <v>98</v>
      </c>
      <c r="C81" s="73">
        <v>41846</v>
      </c>
      <c r="D81" s="73">
        <v>41859</v>
      </c>
      <c r="E81" s="74">
        <v>42256</v>
      </c>
      <c r="F81" s="7">
        <f t="shared" si="2"/>
        <v>410</v>
      </c>
      <c r="G81" s="18" t="s">
        <v>29</v>
      </c>
      <c r="H81" s="18" t="s">
        <v>391</v>
      </c>
      <c r="I81" s="18">
        <v>1</v>
      </c>
      <c r="J81" s="18" t="s">
        <v>31</v>
      </c>
      <c r="K81" s="18" t="s">
        <v>29</v>
      </c>
      <c r="L81" s="18" t="s">
        <v>31</v>
      </c>
      <c r="M81" s="18" t="s">
        <v>29</v>
      </c>
      <c r="N81" s="18" t="s">
        <v>388</v>
      </c>
      <c r="O81" s="18" t="s">
        <v>389</v>
      </c>
      <c r="P81" s="18">
        <v>3</v>
      </c>
      <c r="Q81" s="18" t="s">
        <v>387</v>
      </c>
      <c r="R81" s="18" t="s">
        <v>400</v>
      </c>
      <c r="S81" s="18" t="s">
        <v>31</v>
      </c>
      <c r="T81" s="18" t="s">
        <v>31</v>
      </c>
      <c r="U81" s="18" t="s">
        <v>31</v>
      </c>
      <c r="V81" s="18"/>
    </row>
    <row r="82" spans="1:31" ht="15.75" hidden="1" customHeight="1" x14ac:dyDescent="0.2">
      <c r="A82" s="18">
        <v>2904830</v>
      </c>
      <c r="B82" s="7" t="s">
        <v>98</v>
      </c>
      <c r="C82" s="73">
        <v>41846</v>
      </c>
      <c r="D82" s="73">
        <v>41859</v>
      </c>
      <c r="E82" s="74">
        <v>42327</v>
      </c>
      <c r="F82" s="7">
        <f t="shared" si="2"/>
        <v>481</v>
      </c>
      <c r="G82" s="18" t="s">
        <v>31</v>
      </c>
      <c r="H82" s="18" t="s">
        <v>29</v>
      </c>
      <c r="I82" s="18" t="s">
        <v>29</v>
      </c>
      <c r="J82" s="18" t="s">
        <v>29</v>
      </c>
      <c r="K82" s="18" t="s">
        <v>29</v>
      </c>
      <c r="L82" s="18" t="s">
        <v>29</v>
      </c>
      <c r="M82" s="18" t="s">
        <v>31</v>
      </c>
      <c r="N82" s="18" t="s">
        <v>388</v>
      </c>
      <c r="O82" s="18" t="s">
        <v>389</v>
      </c>
      <c r="P82" s="18">
        <v>3</v>
      </c>
      <c r="Q82" s="18" t="s">
        <v>387</v>
      </c>
      <c r="R82" s="18" t="s">
        <v>400</v>
      </c>
      <c r="S82" s="18" t="s">
        <v>31</v>
      </c>
      <c r="T82" s="18" t="s">
        <v>31</v>
      </c>
      <c r="U82" s="18" t="s">
        <v>31</v>
      </c>
      <c r="V82" s="18"/>
    </row>
    <row r="83" spans="1:31" ht="15.75" hidden="1" customHeight="1" x14ac:dyDescent="0.2">
      <c r="A83" s="18">
        <v>2904830</v>
      </c>
      <c r="B83" s="7" t="s">
        <v>98</v>
      </c>
      <c r="C83" s="73">
        <v>41846</v>
      </c>
      <c r="D83" s="73">
        <v>41859</v>
      </c>
      <c r="E83" s="74">
        <v>42516</v>
      </c>
      <c r="F83" s="7">
        <f t="shared" si="2"/>
        <v>670</v>
      </c>
      <c r="G83" s="18" t="s">
        <v>31</v>
      </c>
      <c r="H83" s="18" t="s">
        <v>29</v>
      </c>
      <c r="I83" s="18" t="s">
        <v>29</v>
      </c>
      <c r="J83" s="18" t="s">
        <v>29</v>
      </c>
      <c r="K83" s="18" t="s">
        <v>29</v>
      </c>
      <c r="L83" s="18" t="s">
        <v>29</v>
      </c>
      <c r="M83" s="18" t="s">
        <v>31</v>
      </c>
      <c r="N83" s="18" t="s">
        <v>388</v>
      </c>
      <c r="O83" s="18" t="s">
        <v>389</v>
      </c>
      <c r="P83" s="18">
        <v>3</v>
      </c>
      <c r="Q83" s="18" t="s">
        <v>387</v>
      </c>
      <c r="R83" s="18" t="s">
        <v>437</v>
      </c>
      <c r="S83" s="18" t="s">
        <v>31</v>
      </c>
      <c r="T83" s="18" t="s">
        <v>31</v>
      </c>
      <c r="U83" s="18" t="s">
        <v>31</v>
      </c>
      <c r="V83" s="18"/>
    </row>
    <row r="84" spans="1:31" ht="15.75" hidden="1" customHeight="1" x14ac:dyDescent="0.2">
      <c r="A84" s="80">
        <v>2904830</v>
      </c>
      <c r="B84" s="76" t="s">
        <v>98</v>
      </c>
      <c r="C84" s="78">
        <v>41846</v>
      </c>
      <c r="D84" s="78">
        <v>41859</v>
      </c>
      <c r="E84" s="79">
        <v>42712</v>
      </c>
      <c r="F84" s="76">
        <f t="shared" si="2"/>
        <v>866</v>
      </c>
      <c r="G84" s="80" t="s">
        <v>31</v>
      </c>
      <c r="H84" s="80" t="s">
        <v>29</v>
      </c>
      <c r="I84" s="18" t="s">
        <v>29</v>
      </c>
      <c r="J84" s="80" t="s">
        <v>29</v>
      </c>
      <c r="K84" s="80" t="s">
        <v>29</v>
      </c>
      <c r="L84" s="80" t="s">
        <v>29</v>
      </c>
      <c r="M84" s="80" t="s">
        <v>31</v>
      </c>
      <c r="N84" s="80" t="s">
        <v>388</v>
      </c>
      <c r="O84" s="80" t="s">
        <v>389</v>
      </c>
      <c r="P84" s="118">
        <v>3</v>
      </c>
      <c r="Q84" s="80" t="s">
        <v>387</v>
      </c>
      <c r="R84" s="80" t="s">
        <v>438</v>
      </c>
      <c r="S84" s="80" t="s">
        <v>31</v>
      </c>
      <c r="T84" s="80" t="s">
        <v>31</v>
      </c>
      <c r="U84" s="80" t="s">
        <v>31</v>
      </c>
      <c r="V84" s="80"/>
      <c r="W84" s="80"/>
      <c r="X84" s="80"/>
      <c r="Y84" s="80"/>
      <c r="Z84" s="80"/>
      <c r="AA84" s="80"/>
      <c r="AB84" s="80"/>
      <c r="AC84" s="80"/>
      <c r="AD84" s="80"/>
      <c r="AE84" s="80"/>
    </row>
    <row r="85" spans="1:31" ht="15.75" hidden="1" customHeight="1" x14ac:dyDescent="0.2">
      <c r="A85" s="12">
        <v>3978985</v>
      </c>
      <c r="B85" s="7" t="s">
        <v>102</v>
      </c>
      <c r="C85" s="73">
        <v>41858</v>
      </c>
      <c r="D85" s="73">
        <v>41874</v>
      </c>
      <c r="E85" s="74">
        <v>41961</v>
      </c>
      <c r="F85" s="7">
        <f t="shared" si="2"/>
        <v>103</v>
      </c>
      <c r="G85" s="38" t="s">
        <v>439</v>
      </c>
      <c r="H85" s="18" t="s">
        <v>391</v>
      </c>
      <c r="I85" s="86">
        <v>1</v>
      </c>
      <c r="J85" s="18" t="s">
        <v>31</v>
      </c>
      <c r="K85" s="18" t="s">
        <v>29</v>
      </c>
      <c r="L85" s="18" t="s">
        <v>31</v>
      </c>
      <c r="M85" s="18" t="s">
        <v>29</v>
      </c>
      <c r="N85" s="18" t="s">
        <v>386</v>
      </c>
      <c r="O85" s="47" t="s">
        <v>383</v>
      </c>
      <c r="P85" s="121">
        <v>2</v>
      </c>
      <c r="Q85" s="18" t="s">
        <v>387</v>
      </c>
      <c r="R85" s="18" t="s">
        <v>392</v>
      </c>
      <c r="S85" s="18" t="s">
        <v>31</v>
      </c>
      <c r="T85" s="18" t="s">
        <v>31</v>
      </c>
      <c r="U85" s="18" t="s">
        <v>31</v>
      </c>
      <c r="V85" s="18"/>
    </row>
    <row r="86" spans="1:31" ht="15.75" hidden="1" customHeight="1" x14ac:dyDescent="0.2">
      <c r="A86" s="12">
        <v>3978985</v>
      </c>
      <c r="B86" s="7" t="s">
        <v>102</v>
      </c>
      <c r="C86" s="73">
        <v>41858</v>
      </c>
      <c r="D86" s="73">
        <v>41874</v>
      </c>
      <c r="E86" s="74">
        <v>42066</v>
      </c>
      <c r="F86" s="7">
        <f t="shared" si="2"/>
        <v>208</v>
      </c>
      <c r="G86" s="38" t="s">
        <v>34</v>
      </c>
      <c r="H86" s="18" t="s">
        <v>391</v>
      </c>
      <c r="I86" s="18">
        <v>1</v>
      </c>
      <c r="J86" s="18" t="s">
        <v>31</v>
      </c>
      <c r="K86" s="18" t="s">
        <v>29</v>
      </c>
      <c r="L86" s="18" t="s">
        <v>31</v>
      </c>
      <c r="M86" s="18" t="s">
        <v>29</v>
      </c>
      <c r="N86" s="18" t="s">
        <v>440</v>
      </c>
      <c r="O86" s="47" t="s">
        <v>383</v>
      </c>
      <c r="P86" s="121">
        <v>2</v>
      </c>
      <c r="Q86" s="18" t="s">
        <v>387</v>
      </c>
      <c r="R86" s="18" t="s">
        <v>413</v>
      </c>
      <c r="S86" s="18" t="s">
        <v>31</v>
      </c>
      <c r="T86" s="18" t="s">
        <v>31</v>
      </c>
      <c r="U86" s="18" t="s">
        <v>31</v>
      </c>
      <c r="V86" s="18"/>
    </row>
    <row r="87" spans="1:31" ht="15.75" hidden="1" customHeight="1" x14ac:dyDescent="0.2">
      <c r="A87" s="12">
        <v>3978985</v>
      </c>
      <c r="B87" s="7" t="s">
        <v>102</v>
      </c>
      <c r="C87" s="73">
        <v>41858</v>
      </c>
      <c r="D87" s="73">
        <v>41874</v>
      </c>
      <c r="E87" s="74">
        <v>42255</v>
      </c>
      <c r="F87" s="7">
        <f t="shared" si="2"/>
        <v>397</v>
      </c>
      <c r="G87" s="18" t="s">
        <v>391</v>
      </c>
      <c r="H87" s="18" t="s">
        <v>391</v>
      </c>
      <c r="I87" s="18">
        <v>1</v>
      </c>
      <c r="J87" s="18" t="s">
        <v>31</v>
      </c>
      <c r="K87" s="18" t="s">
        <v>29</v>
      </c>
      <c r="L87" s="18" t="s">
        <v>31</v>
      </c>
      <c r="M87" s="18" t="s">
        <v>29</v>
      </c>
      <c r="N87" s="18" t="s">
        <v>388</v>
      </c>
      <c r="O87" s="18" t="s">
        <v>389</v>
      </c>
      <c r="P87" s="18">
        <v>3</v>
      </c>
      <c r="Q87" s="18" t="s">
        <v>387</v>
      </c>
      <c r="R87" s="18" t="s">
        <v>392</v>
      </c>
      <c r="S87" s="18" t="s">
        <v>31</v>
      </c>
      <c r="T87" s="18" t="s">
        <v>31</v>
      </c>
      <c r="U87" s="18" t="s">
        <v>31</v>
      </c>
      <c r="V87" s="18"/>
    </row>
    <row r="88" spans="1:31" ht="15.75" hidden="1" customHeight="1" x14ac:dyDescent="0.2">
      <c r="A88" s="75">
        <v>3978985</v>
      </c>
      <c r="B88" s="76" t="s">
        <v>102</v>
      </c>
      <c r="C88" s="78">
        <v>41858</v>
      </c>
      <c r="D88" s="78">
        <v>41874</v>
      </c>
      <c r="E88" s="79">
        <v>42444</v>
      </c>
      <c r="F88" s="76">
        <f t="shared" si="2"/>
        <v>586</v>
      </c>
      <c r="G88" s="80" t="s">
        <v>31</v>
      </c>
      <c r="H88" s="80" t="s">
        <v>391</v>
      </c>
      <c r="I88" s="80">
        <v>1</v>
      </c>
      <c r="J88" s="80" t="s">
        <v>31</v>
      </c>
      <c r="K88" s="80" t="s">
        <v>29</v>
      </c>
      <c r="L88" s="80" t="s">
        <v>31</v>
      </c>
      <c r="M88" s="80" t="s">
        <v>29</v>
      </c>
      <c r="N88" s="80" t="s">
        <v>388</v>
      </c>
      <c r="O88" s="80" t="s">
        <v>389</v>
      </c>
      <c r="P88" s="118">
        <v>3</v>
      </c>
      <c r="Q88" s="80" t="s">
        <v>387</v>
      </c>
      <c r="R88" s="80" t="s">
        <v>392</v>
      </c>
      <c r="S88" s="80" t="s">
        <v>31</v>
      </c>
      <c r="T88" s="80" t="s">
        <v>31</v>
      </c>
      <c r="U88" s="80" t="s">
        <v>31</v>
      </c>
      <c r="V88" s="80"/>
      <c r="W88" s="80"/>
      <c r="X88" s="80"/>
      <c r="Y88" s="80"/>
      <c r="Z88" s="80"/>
      <c r="AA88" s="80"/>
      <c r="AB88" s="80"/>
      <c r="AC88" s="80"/>
      <c r="AD88" s="80"/>
      <c r="AE88" s="80"/>
    </row>
    <row r="89" spans="1:31" ht="15.75" hidden="1" customHeight="1" x14ac:dyDescent="0.25">
      <c r="A89" s="88" t="s">
        <v>104</v>
      </c>
      <c r="B89" s="173" t="s">
        <v>632</v>
      </c>
      <c r="C89" s="90">
        <v>41870</v>
      </c>
      <c r="D89" s="90">
        <v>41941</v>
      </c>
      <c r="E89" s="92">
        <v>42263</v>
      </c>
      <c r="F89" s="76">
        <f t="shared" si="2"/>
        <v>393</v>
      </c>
      <c r="G89" s="91" t="s">
        <v>29</v>
      </c>
      <c r="H89" s="91" t="s">
        <v>29</v>
      </c>
      <c r="I89" s="91" t="s">
        <v>29</v>
      </c>
      <c r="J89" s="91" t="s">
        <v>31</v>
      </c>
      <c r="K89" s="91" t="s">
        <v>29</v>
      </c>
      <c r="L89" s="91" t="s">
        <v>31</v>
      </c>
      <c r="M89" s="91" t="s">
        <v>29</v>
      </c>
      <c r="N89" s="91" t="s">
        <v>29</v>
      </c>
      <c r="O89" s="91" t="s">
        <v>29</v>
      </c>
      <c r="P89" s="91" t="s">
        <v>574</v>
      </c>
      <c r="Q89" s="91" t="s">
        <v>29</v>
      </c>
      <c r="R89" s="91" t="s">
        <v>29</v>
      </c>
      <c r="S89" s="91" t="s">
        <v>29</v>
      </c>
      <c r="T89" s="91" t="s">
        <v>29</v>
      </c>
      <c r="U89" s="91" t="s">
        <v>29</v>
      </c>
      <c r="V89" s="91"/>
      <c r="W89" s="91"/>
      <c r="X89" s="91"/>
      <c r="Y89" s="91"/>
      <c r="Z89" s="91"/>
      <c r="AA89" s="91"/>
      <c r="AB89" s="91"/>
      <c r="AC89" s="91"/>
      <c r="AD89" s="91"/>
      <c r="AE89" s="91"/>
    </row>
    <row r="90" spans="1:31" s="151" customFormat="1" ht="15.75" hidden="1" customHeight="1" x14ac:dyDescent="0.25">
      <c r="A90" s="174" t="s">
        <v>104</v>
      </c>
      <c r="B90" s="175" t="s">
        <v>632</v>
      </c>
      <c r="C90" s="176">
        <v>41870</v>
      </c>
      <c r="D90" s="176">
        <v>41941</v>
      </c>
      <c r="E90" s="158">
        <v>43228</v>
      </c>
      <c r="F90" s="159">
        <f t="shared" si="2"/>
        <v>1358</v>
      </c>
      <c r="G90" s="157" t="s">
        <v>745</v>
      </c>
      <c r="H90" s="157" t="s">
        <v>752</v>
      </c>
      <c r="I90" s="157">
        <v>0</v>
      </c>
      <c r="J90" s="157" t="s">
        <v>746</v>
      </c>
      <c r="K90" s="157" t="s">
        <v>747</v>
      </c>
      <c r="L90" s="157" t="s">
        <v>745</v>
      </c>
      <c r="M90" s="157" t="s">
        <v>748</v>
      </c>
      <c r="N90" s="157" t="s">
        <v>747</v>
      </c>
      <c r="O90" s="157" t="s">
        <v>749</v>
      </c>
      <c r="P90" s="157">
        <v>2</v>
      </c>
      <c r="Q90" s="157"/>
      <c r="R90" s="157"/>
      <c r="S90" s="157" t="s">
        <v>750</v>
      </c>
      <c r="T90" s="157" t="s">
        <v>745</v>
      </c>
      <c r="U90" s="157" t="s">
        <v>751</v>
      </c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</row>
    <row r="91" spans="1:31" ht="15.75" hidden="1" customHeight="1" x14ac:dyDescent="0.25">
      <c r="A91" s="75" t="s">
        <v>107</v>
      </c>
      <c r="B91" s="126" t="s">
        <v>631</v>
      </c>
      <c r="C91" s="78">
        <v>41877</v>
      </c>
      <c r="D91" s="78">
        <v>41906</v>
      </c>
      <c r="E91" s="79">
        <v>41979</v>
      </c>
      <c r="F91" s="76">
        <f t="shared" si="2"/>
        <v>102</v>
      </c>
      <c r="G91" s="81" t="s">
        <v>34</v>
      </c>
      <c r="H91" s="80" t="s">
        <v>391</v>
      </c>
      <c r="I91" s="80">
        <v>1</v>
      </c>
      <c r="J91" s="80" t="s">
        <v>31</v>
      </c>
      <c r="K91" s="80" t="s">
        <v>29</v>
      </c>
      <c r="L91" s="80" t="s">
        <v>31</v>
      </c>
      <c r="M91" s="80" t="s">
        <v>29</v>
      </c>
      <c r="N91" s="80" t="s">
        <v>386</v>
      </c>
      <c r="O91" s="80" t="s">
        <v>383</v>
      </c>
      <c r="P91" s="118">
        <v>2</v>
      </c>
      <c r="Q91" s="80" t="s">
        <v>398</v>
      </c>
      <c r="R91" s="80" t="s">
        <v>387</v>
      </c>
      <c r="S91" s="80" t="s">
        <v>31</v>
      </c>
      <c r="T91" s="80" t="s">
        <v>31</v>
      </c>
      <c r="U91" s="80" t="s">
        <v>31</v>
      </c>
      <c r="V91" s="80"/>
      <c r="W91" s="80"/>
      <c r="X91" s="80"/>
      <c r="Y91" s="80"/>
      <c r="Z91" s="80"/>
      <c r="AA91" s="80"/>
      <c r="AB91" s="80"/>
      <c r="AC91" s="80"/>
      <c r="AD91" s="80"/>
      <c r="AE91" s="80"/>
    </row>
    <row r="92" spans="1:31" ht="15.75" hidden="1" customHeight="1" x14ac:dyDescent="0.2">
      <c r="A92" s="12" t="s">
        <v>110</v>
      </c>
      <c r="B92" s="7" t="s">
        <v>111</v>
      </c>
      <c r="C92" s="73">
        <v>41888</v>
      </c>
      <c r="D92" s="73">
        <v>41906</v>
      </c>
      <c r="E92" s="74">
        <v>41997</v>
      </c>
      <c r="F92" s="7">
        <f t="shared" si="2"/>
        <v>109</v>
      </c>
      <c r="G92" s="18" t="s">
        <v>31</v>
      </c>
      <c r="H92" s="18" t="s">
        <v>391</v>
      </c>
      <c r="I92" s="18">
        <v>1</v>
      </c>
      <c r="J92" s="18" t="s">
        <v>31</v>
      </c>
      <c r="K92" s="18" t="s">
        <v>29</v>
      </c>
      <c r="L92" s="18" t="s">
        <v>31</v>
      </c>
      <c r="M92" s="18" t="s">
        <v>29</v>
      </c>
      <c r="N92" s="18" t="s">
        <v>382</v>
      </c>
      <c r="O92" s="86" t="s">
        <v>383</v>
      </c>
      <c r="P92" s="120">
        <v>2</v>
      </c>
      <c r="Q92" s="18" t="s">
        <v>408</v>
      </c>
      <c r="R92" s="18" t="s">
        <v>400</v>
      </c>
      <c r="S92" s="18" t="s">
        <v>31</v>
      </c>
      <c r="T92" s="18" t="s">
        <v>31</v>
      </c>
      <c r="U92" s="18" t="s">
        <v>31</v>
      </c>
      <c r="V92" s="18"/>
    </row>
    <row r="93" spans="1:31" ht="15.75" hidden="1" customHeight="1" x14ac:dyDescent="0.2">
      <c r="A93" s="12" t="s">
        <v>110</v>
      </c>
      <c r="B93" s="7" t="s">
        <v>111</v>
      </c>
      <c r="C93" s="73">
        <v>41888</v>
      </c>
      <c r="D93" s="73">
        <v>41906</v>
      </c>
      <c r="E93" s="74">
        <v>42088</v>
      </c>
      <c r="F93" s="7">
        <f t="shared" si="2"/>
        <v>200</v>
      </c>
      <c r="G93" s="18" t="s">
        <v>380</v>
      </c>
      <c r="H93" s="18" t="s">
        <v>391</v>
      </c>
      <c r="I93" s="18">
        <v>1</v>
      </c>
      <c r="J93" s="18" t="s">
        <v>31</v>
      </c>
      <c r="K93" s="18" t="s">
        <v>29</v>
      </c>
      <c r="L93" s="18" t="s">
        <v>31</v>
      </c>
      <c r="M93" s="38" t="s">
        <v>34</v>
      </c>
      <c r="N93" s="18" t="s">
        <v>382</v>
      </c>
      <c r="O93" s="18" t="s">
        <v>383</v>
      </c>
      <c r="P93" s="18">
        <v>2</v>
      </c>
      <c r="Q93" s="18" t="s">
        <v>408</v>
      </c>
      <c r="R93" s="18" t="s">
        <v>392</v>
      </c>
      <c r="S93" s="18" t="s">
        <v>31</v>
      </c>
      <c r="T93" s="18" t="s">
        <v>31</v>
      </c>
      <c r="U93" s="18" t="s">
        <v>31</v>
      </c>
      <c r="V93" s="18"/>
    </row>
    <row r="94" spans="1:31" ht="15.75" hidden="1" customHeight="1" x14ac:dyDescent="0.2">
      <c r="A94" s="75" t="s">
        <v>110</v>
      </c>
      <c r="B94" s="146" t="s">
        <v>111</v>
      </c>
      <c r="C94" s="78">
        <v>41888</v>
      </c>
      <c r="D94" s="78">
        <v>41906</v>
      </c>
      <c r="E94" s="79">
        <v>42193</v>
      </c>
      <c r="F94" s="76">
        <f t="shared" si="2"/>
        <v>305</v>
      </c>
      <c r="G94" s="80" t="s">
        <v>31</v>
      </c>
      <c r="H94" s="80" t="s">
        <v>29</v>
      </c>
      <c r="I94" s="80" t="s">
        <v>29</v>
      </c>
      <c r="J94" s="80" t="s">
        <v>29</v>
      </c>
      <c r="K94" s="80" t="s">
        <v>29</v>
      </c>
      <c r="L94" s="80" t="s">
        <v>29</v>
      </c>
      <c r="M94" s="80" t="s">
        <v>31</v>
      </c>
      <c r="N94" s="80" t="s">
        <v>386</v>
      </c>
      <c r="O94" s="80" t="s">
        <v>389</v>
      </c>
      <c r="P94" s="118">
        <v>3</v>
      </c>
      <c r="Q94" s="80" t="s">
        <v>408</v>
      </c>
      <c r="R94" s="80" t="s">
        <v>408</v>
      </c>
      <c r="S94" s="80" t="s">
        <v>31</v>
      </c>
      <c r="T94" s="80" t="s">
        <v>31</v>
      </c>
      <c r="U94" s="80" t="s">
        <v>31</v>
      </c>
      <c r="V94" s="80"/>
      <c r="W94" s="80"/>
      <c r="X94" s="80"/>
      <c r="Y94" s="80"/>
      <c r="Z94" s="80"/>
      <c r="AA94" s="80"/>
      <c r="AB94" s="80"/>
      <c r="AC94" s="80"/>
      <c r="AD94" s="80"/>
      <c r="AE94" s="80"/>
    </row>
    <row r="95" spans="1:31" ht="15.75" hidden="1" customHeight="1" x14ac:dyDescent="0.25">
      <c r="A95" s="80">
        <v>6141489</v>
      </c>
      <c r="B95" s="126" t="s">
        <v>630</v>
      </c>
      <c r="C95" s="78">
        <v>41921</v>
      </c>
      <c r="D95" s="78">
        <v>41921</v>
      </c>
      <c r="E95" s="79">
        <v>41998</v>
      </c>
      <c r="F95" s="76">
        <f t="shared" si="2"/>
        <v>77</v>
      </c>
      <c r="G95" s="80" t="s">
        <v>31</v>
      </c>
      <c r="H95" s="80" t="s">
        <v>29</v>
      </c>
      <c r="I95" s="80" t="s">
        <v>29</v>
      </c>
      <c r="J95" s="80" t="s">
        <v>31</v>
      </c>
      <c r="K95" s="80" t="s">
        <v>29</v>
      </c>
      <c r="L95" s="80" t="s">
        <v>31</v>
      </c>
      <c r="M95" s="80" t="s">
        <v>29</v>
      </c>
      <c r="N95" s="80" t="s">
        <v>386</v>
      </c>
      <c r="O95" s="80" t="s">
        <v>383</v>
      </c>
      <c r="P95" s="118">
        <v>2</v>
      </c>
      <c r="Q95" s="80" t="s">
        <v>408</v>
      </c>
      <c r="R95" s="80" t="s">
        <v>408</v>
      </c>
      <c r="S95" s="80" t="s">
        <v>31</v>
      </c>
      <c r="T95" s="80" t="s">
        <v>31</v>
      </c>
      <c r="U95" s="80" t="s">
        <v>31</v>
      </c>
      <c r="V95" s="80"/>
      <c r="W95" s="80"/>
      <c r="X95" s="80"/>
      <c r="Y95" s="80"/>
      <c r="Z95" s="80"/>
      <c r="AA95" s="80"/>
      <c r="AB95" s="80"/>
      <c r="AC95" s="80"/>
      <c r="AD95" s="80"/>
      <c r="AE95" s="80"/>
    </row>
    <row r="96" spans="1:31" ht="15.75" hidden="1" customHeight="1" x14ac:dyDescent="0.2">
      <c r="A96" s="83" t="s">
        <v>115</v>
      </c>
      <c r="B96" s="82" t="s">
        <v>116</v>
      </c>
      <c r="C96" s="84">
        <v>41935</v>
      </c>
      <c r="D96" s="84">
        <v>41942</v>
      </c>
      <c r="E96" s="85">
        <v>42051</v>
      </c>
      <c r="F96" s="7">
        <f t="shared" si="2"/>
        <v>116</v>
      </c>
      <c r="G96" s="86" t="s">
        <v>29</v>
      </c>
      <c r="H96" s="86" t="s">
        <v>29</v>
      </c>
      <c r="I96" s="86" t="s">
        <v>29</v>
      </c>
      <c r="J96" s="86" t="s">
        <v>29</v>
      </c>
      <c r="K96" s="86" t="s">
        <v>29</v>
      </c>
      <c r="L96" s="86" t="s">
        <v>29</v>
      </c>
      <c r="M96" s="86" t="s">
        <v>29</v>
      </c>
      <c r="N96" s="86" t="s">
        <v>382</v>
      </c>
      <c r="O96" s="86" t="s">
        <v>383</v>
      </c>
      <c r="P96" s="119">
        <v>2</v>
      </c>
      <c r="Q96" s="86" t="s">
        <v>395</v>
      </c>
      <c r="R96" s="86" t="s">
        <v>387</v>
      </c>
      <c r="S96" s="86" t="s">
        <v>31</v>
      </c>
      <c r="T96" s="86" t="s">
        <v>31</v>
      </c>
      <c r="U96" s="86" t="s">
        <v>31</v>
      </c>
      <c r="V96" s="86"/>
      <c r="W96" s="86"/>
      <c r="X96" s="86"/>
      <c r="Y96" s="86"/>
      <c r="Z96" s="86"/>
      <c r="AA96" s="86"/>
      <c r="AB96" s="86"/>
      <c r="AC96" s="86"/>
      <c r="AD96" s="86"/>
      <c r="AE96" s="86"/>
    </row>
    <row r="97" spans="1:31" ht="15.75" hidden="1" customHeight="1" x14ac:dyDescent="0.2">
      <c r="A97" s="75" t="s">
        <v>115</v>
      </c>
      <c r="B97" s="76" t="s">
        <v>116</v>
      </c>
      <c r="C97" s="78">
        <v>41935</v>
      </c>
      <c r="D97" s="78">
        <v>41942</v>
      </c>
      <c r="E97" s="79">
        <v>42354</v>
      </c>
      <c r="F97" s="76">
        <f t="shared" si="2"/>
        <v>419</v>
      </c>
      <c r="G97" s="81" t="s">
        <v>441</v>
      </c>
      <c r="H97" s="80" t="s">
        <v>442</v>
      </c>
      <c r="I97" s="80">
        <v>0</v>
      </c>
      <c r="J97" s="80" t="s">
        <v>31</v>
      </c>
      <c r="K97" s="80" t="s">
        <v>29</v>
      </c>
      <c r="L97" s="80" t="s">
        <v>31</v>
      </c>
      <c r="M97" s="80" t="s">
        <v>29</v>
      </c>
      <c r="N97" s="80" t="s">
        <v>382</v>
      </c>
      <c r="O97" s="80" t="s">
        <v>443</v>
      </c>
      <c r="P97" s="118">
        <v>1</v>
      </c>
      <c r="Q97" s="80" t="s">
        <v>400</v>
      </c>
      <c r="R97" s="80" t="s">
        <v>400</v>
      </c>
      <c r="S97" s="80" t="s">
        <v>31</v>
      </c>
      <c r="T97" s="80" t="s">
        <v>31</v>
      </c>
      <c r="U97" s="80" t="s">
        <v>31</v>
      </c>
      <c r="V97" s="80"/>
      <c r="W97" s="80"/>
      <c r="X97" s="80"/>
      <c r="Y97" s="80"/>
      <c r="Z97" s="80"/>
      <c r="AA97" s="80"/>
      <c r="AB97" s="80"/>
      <c r="AC97" s="80"/>
      <c r="AD97" s="80"/>
      <c r="AE97" s="80"/>
    </row>
    <row r="98" spans="1:31" ht="15.75" hidden="1" customHeight="1" x14ac:dyDescent="0.2">
      <c r="A98" s="83" t="s">
        <v>119</v>
      </c>
      <c r="B98" s="82" t="s">
        <v>120</v>
      </c>
      <c r="C98" s="84">
        <v>41942</v>
      </c>
      <c r="D98" s="84">
        <v>41989</v>
      </c>
      <c r="E98" s="85">
        <v>42075</v>
      </c>
      <c r="F98" s="7">
        <f t="shared" si="2"/>
        <v>133</v>
      </c>
      <c r="G98" s="86" t="s">
        <v>380</v>
      </c>
      <c r="H98" s="86" t="s">
        <v>391</v>
      </c>
      <c r="I98" s="86">
        <v>1</v>
      </c>
      <c r="J98" s="86" t="s">
        <v>31</v>
      </c>
      <c r="K98" s="86" t="s">
        <v>29</v>
      </c>
      <c r="L98" s="86" t="s">
        <v>31</v>
      </c>
      <c r="M98" s="86" t="s">
        <v>29</v>
      </c>
      <c r="N98" s="86" t="s">
        <v>382</v>
      </c>
      <c r="O98" s="86" t="s">
        <v>383</v>
      </c>
      <c r="P98" s="119">
        <v>2</v>
      </c>
      <c r="Q98" s="86" t="s">
        <v>392</v>
      </c>
      <c r="R98" s="86" t="s">
        <v>400</v>
      </c>
      <c r="S98" s="86" t="s">
        <v>31</v>
      </c>
      <c r="T98" s="86" t="s">
        <v>31</v>
      </c>
      <c r="U98" s="86" t="s">
        <v>31</v>
      </c>
      <c r="V98" s="86"/>
      <c r="W98" s="86"/>
      <c r="X98" s="86"/>
      <c r="Y98" s="86"/>
      <c r="Z98" s="86"/>
      <c r="AA98" s="86"/>
      <c r="AB98" s="86"/>
      <c r="AC98" s="86"/>
      <c r="AD98" s="86"/>
      <c r="AE98" s="86"/>
    </row>
    <row r="99" spans="1:31" ht="15.75" hidden="1" customHeight="1" x14ac:dyDescent="0.2">
      <c r="A99" s="75" t="s">
        <v>119</v>
      </c>
      <c r="B99" s="125" t="s">
        <v>120</v>
      </c>
      <c r="C99" s="78">
        <v>41942</v>
      </c>
      <c r="D99" s="78">
        <v>41989</v>
      </c>
      <c r="E99" s="79">
        <v>42180</v>
      </c>
      <c r="F99" s="76">
        <f t="shared" si="2"/>
        <v>238</v>
      </c>
      <c r="G99" s="80" t="s">
        <v>31</v>
      </c>
      <c r="H99" s="80" t="s">
        <v>391</v>
      </c>
      <c r="I99" s="80">
        <v>1</v>
      </c>
      <c r="J99" s="80" t="s">
        <v>31</v>
      </c>
      <c r="K99" s="80" t="s">
        <v>29</v>
      </c>
      <c r="L99" s="80" t="s">
        <v>31</v>
      </c>
      <c r="M99" s="80" t="s">
        <v>29</v>
      </c>
      <c r="N99" s="80" t="s">
        <v>382</v>
      </c>
      <c r="O99" s="80" t="s">
        <v>389</v>
      </c>
      <c r="P99" s="118">
        <v>3</v>
      </c>
      <c r="Q99" s="80" t="s">
        <v>387</v>
      </c>
      <c r="R99" s="80" t="s">
        <v>392</v>
      </c>
      <c r="S99" s="80" t="s">
        <v>31</v>
      </c>
      <c r="T99" s="80" t="s">
        <v>31</v>
      </c>
      <c r="U99" s="80" t="s">
        <v>31</v>
      </c>
      <c r="V99" s="80"/>
      <c r="W99" s="80"/>
      <c r="X99" s="80"/>
      <c r="Y99" s="80"/>
      <c r="Z99" s="80"/>
      <c r="AA99" s="80"/>
      <c r="AB99" s="80"/>
      <c r="AC99" s="80"/>
      <c r="AD99" s="80"/>
      <c r="AE99" s="80"/>
    </row>
    <row r="100" spans="1:31" ht="15.75" hidden="1" customHeight="1" x14ac:dyDescent="0.2">
      <c r="A100" s="12">
        <v>3830023</v>
      </c>
      <c r="B100" s="7" t="s">
        <v>125</v>
      </c>
      <c r="C100" s="73">
        <v>41949</v>
      </c>
      <c r="D100" s="73">
        <v>41976</v>
      </c>
      <c r="E100" s="74">
        <v>42040</v>
      </c>
      <c r="F100" s="7">
        <f t="shared" si="2"/>
        <v>91</v>
      </c>
      <c r="G100" s="18" t="s">
        <v>444</v>
      </c>
      <c r="H100" s="18" t="s">
        <v>29</v>
      </c>
      <c r="I100" s="18" t="s">
        <v>29</v>
      </c>
      <c r="J100" s="18" t="s">
        <v>29</v>
      </c>
      <c r="K100" s="18" t="s">
        <v>29</v>
      </c>
      <c r="L100" s="18" t="s">
        <v>29</v>
      </c>
      <c r="M100" s="18" t="s">
        <v>445</v>
      </c>
      <c r="N100" s="18" t="s">
        <v>29</v>
      </c>
      <c r="O100" s="18" t="s">
        <v>29</v>
      </c>
      <c r="P100" s="18" t="s">
        <v>578</v>
      </c>
      <c r="Q100" s="18" t="s">
        <v>29</v>
      </c>
      <c r="R100" s="18" t="s">
        <v>29</v>
      </c>
      <c r="S100" s="18" t="s">
        <v>29</v>
      </c>
      <c r="T100" s="18" t="s">
        <v>29</v>
      </c>
      <c r="U100" s="18" t="s">
        <v>29</v>
      </c>
      <c r="V100" s="18"/>
    </row>
    <row r="101" spans="1:31" ht="15.75" hidden="1" customHeight="1" x14ac:dyDescent="0.2">
      <c r="A101" s="12">
        <v>3830023</v>
      </c>
      <c r="B101" s="7" t="s">
        <v>125</v>
      </c>
      <c r="C101" s="73">
        <v>41949</v>
      </c>
      <c r="D101" s="73">
        <v>41976</v>
      </c>
      <c r="E101" s="74">
        <v>42061</v>
      </c>
      <c r="F101" s="7">
        <f t="shared" si="2"/>
        <v>112</v>
      </c>
      <c r="G101" s="18" t="s">
        <v>444</v>
      </c>
      <c r="H101" s="18" t="s">
        <v>391</v>
      </c>
      <c r="I101" s="18">
        <v>1</v>
      </c>
      <c r="J101" s="18" t="s">
        <v>31</v>
      </c>
      <c r="K101" s="18" t="s">
        <v>29</v>
      </c>
      <c r="L101" s="18" t="s">
        <v>31</v>
      </c>
      <c r="M101" s="18" t="s">
        <v>31</v>
      </c>
      <c r="N101" s="47" t="s">
        <v>446</v>
      </c>
      <c r="O101" s="18" t="s">
        <v>383</v>
      </c>
      <c r="P101" s="18">
        <v>2</v>
      </c>
      <c r="Q101" s="18" t="s">
        <v>447</v>
      </c>
      <c r="R101" s="18" t="s">
        <v>438</v>
      </c>
      <c r="S101" s="18" t="s">
        <v>31</v>
      </c>
      <c r="T101" s="18" t="s">
        <v>31</v>
      </c>
      <c r="U101" s="18" t="s">
        <v>31</v>
      </c>
      <c r="V101" s="18"/>
    </row>
    <row r="102" spans="1:31" ht="15.75" hidden="1" customHeight="1" x14ac:dyDescent="0.2">
      <c r="A102" s="12">
        <v>3830023</v>
      </c>
      <c r="B102" s="7" t="s">
        <v>125</v>
      </c>
      <c r="C102" s="73">
        <v>41949</v>
      </c>
      <c r="D102" s="73">
        <v>41976</v>
      </c>
      <c r="E102" s="74">
        <v>42124</v>
      </c>
      <c r="F102" s="7">
        <f t="shared" si="2"/>
        <v>175</v>
      </c>
      <c r="G102" s="18" t="s">
        <v>29</v>
      </c>
      <c r="H102" s="18" t="s">
        <v>29</v>
      </c>
      <c r="I102" s="18" t="s">
        <v>29</v>
      </c>
      <c r="J102" s="18" t="s">
        <v>29</v>
      </c>
      <c r="K102" s="18" t="s">
        <v>29</v>
      </c>
      <c r="L102" s="18" t="s">
        <v>29</v>
      </c>
      <c r="M102" s="18" t="s">
        <v>31</v>
      </c>
      <c r="N102" s="18" t="s">
        <v>29</v>
      </c>
      <c r="O102" s="18" t="s">
        <v>29</v>
      </c>
      <c r="P102" s="18" t="s">
        <v>574</v>
      </c>
      <c r="Q102" s="18" t="s">
        <v>29</v>
      </c>
      <c r="R102" s="18" t="s">
        <v>29</v>
      </c>
      <c r="S102" s="18" t="s">
        <v>29</v>
      </c>
      <c r="T102" s="18" t="s">
        <v>29</v>
      </c>
      <c r="U102" s="18" t="s">
        <v>29</v>
      </c>
      <c r="V102" s="18"/>
    </row>
    <row r="103" spans="1:31" ht="15.75" hidden="1" customHeight="1" x14ac:dyDescent="0.2">
      <c r="A103" s="12">
        <v>3830023</v>
      </c>
      <c r="B103" s="7" t="s">
        <v>125</v>
      </c>
      <c r="C103" s="73">
        <v>41949</v>
      </c>
      <c r="D103" s="73">
        <v>41976</v>
      </c>
      <c r="E103" s="74">
        <v>42164</v>
      </c>
      <c r="F103" s="7">
        <f t="shared" si="2"/>
        <v>215</v>
      </c>
      <c r="G103" s="18" t="s">
        <v>391</v>
      </c>
      <c r="H103" s="18" t="s">
        <v>391</v>
      </c>
      <c r="I103" s="18">
        <v>1</v>
      </c>
      <c r="J103" s="18" t="s">
        <v>31</v>
      </c>
      <c r="K103" s="18" t="s">
        <v>29</v>
      </c>
      <c r="L103" s="18" t="s">
        <v>31</v>
      </c>
      <c r="M103" s="18" t="s">
        <v>448</v>
      </c>
      <c r="N103" s="18" t="s">
        <v>388</v>
      </c>
      <c r="O103" s="18" t="s">
        <v>389</v>
      </c>
      <c r="P103" s="18">
        <v>3</v>
      </c>
      <c r="Q103" s="18" t="s">
        <v>392</v>
      </c>
      <c r="R103" s="18" t="s">
        <v>438</v>
      </c>
      <c r="S103" s="18" t="s">
        <v>31</v>
      </c>
      <c r="T103" s="18" t="s">
        <v>31</v>
      </c>
      <c r="U103" s="18" t="s">
        <v>31</v>
      </c>
      <c r="V103" s="18"/>
    </row>
    <row r="104" spans="1:31" ht="15.75" hidden="1" customHeight="1" x14ac:dyDescent="0.2">
      <c r="A104" s="12">
        <v>3830023</v>
      </c>
      <c r="B104" s="7" t="s">
        <v>125</v>
      </c>
      <c r="C104" s="73">
        <v>41949</v>
      </c>
      <c r="D104" s="73">
        <v>41976</v>
      </c>
      <c r="E104" s="74">
        <v>42356</v>
      </c>
      <c r="F104" s="7">
        <f t="shared" si="2"/>
        <v>407</v>
      </c>
      <c r="G104" s="18" t="s">
        <v>31</v>
      </c>
      <c r="H104" s="18" t="s">
        <v>449</v>
      </c>
      <c r="I104" s="18">
        <v>1</v>
      </c>
      <c r="J104" s="18" t="s">
        <v>31</v>
      </c>
      <c r="K104" s="18" t="s">
        <v>29</v>
      </c>
      <c r="L104" s="18" t="s">
        <v>31</v>
      </c>
      <c r="M104" s="18" t="s">
        <v>29</v>
      </c>
      <c r="N104" s="18" t="s">
        <v>29</v>
      </c>
      <c r="O104" s="18" t="s">
        <v>29</v>
      </c>
      <c r="P104" s="18" t="s">
        <v>574</v>
      </c>
      <c r="Q104" s="18" t="s">
        <v>29</v>
      </c>
      <c r="R104" s="18" t="s">
        <v>29</v>
      </c>
      <c r="S104" s="18" t="s">
        <v>29</v>
      </c>
      <c r="T104" s="18" t="s">
        <v>29</v>
      </c>
      <c r="U104" s="18" t="s">
        <v>29</v>
      </c>
      <c r="V104" s="18"/>
    </row>
    <row r="105" spans="1:31" ht="15.75" hidden="1" customHeight="1" x14ac:dyDescent="0.2">
      <c r="A105" s="12">
        <v>3830023</v>
      </c>
      <c r="B105" s="7" t="s">
        <v>125</v>
      </c>
      <c r="C105" s="73">
        <v>41949</v>
      </c>
      <c r="D105" s="73">
        <v>41976</v>
      </c>
      <c r="E105" s="74">
        <v>42544</v>
      </c>
      <c r="F105" s="7">
        <f t="shared" si="2"/>
        <v>595</v>
      </c>
      <c r="G105" s="18" t="s">
        <v>29</v>
      </c>
      <c r="H105" s="18" t="s">
        <v>29</v>
      </c>
      <c r="I105" s="18" t="s">
        <v>29</v>
      </c>
      <c r="J105" s="18" t="s">
        <v>29</v>
      </c>
      <c r="K105" s="18" t="s">
        <v>29</v>
      </c>
      <c r="L105" s="18" t="s">
        <v>29</v>
      </c>
      <c r="M105" s="18" t="s">
        <v>29</v>
      </c>
      <c r="N105" s="18" t="s">
        <v>388</v>
      </c>
      <c r="O105" s="18" t="s">
        <v>389</v>
      </c>
      <c r="P105" s="18">
        <v>3</v>
      </c>
      <c r="Q105" s="18" t="s">
        <v>392</v>
      </c>
      <c r="R105" s="18" t="s">
        <v>400</v>
      </c>
      <c r="S105" s="18" t="s">
        <v>31</v>
      </c>
      <c r="T105" s="18" t="s">
        <v>31</v>
      </c>
      <c r="U105" s="18" t="s">
        <v>31</v>
      </c>
      <c r="V105" s="18"/>
    </row>
    <row r="106" spans="1:31" ht="15.75" hidden="1" customHeight="1" x14ac:dyDescent="0.2">
      <c r="A106" s="75">
        <v>3830023</v>
      </c>
      <c r="B106" s="76" t="s">
        <v>125</v>
      </c>
      <c r="C106" s="78">
        <v>41949</v>
      </c>
      <c r="D106" s="78">
        <v>41976</v>
      </c>
      <c r="E106" s="79">
        <v>42733</v>
      </c>
      <c r="F106" s="76">
        <f t="shared" si="2"/>
        <v>784</v>
      </c>
      <c r="G106" s="80" t="s">
        <v>29</v>
      </c>
      <c r="H106" s="80" t="s">
        <v>29</v>
      </c>
      <c r="I106" s="80" t="s">
        <v>29</v>
      </c>
      <c r="J106" s="80" t="s">
        <v>29</v>
      </c>
      <c r="K106" s="80" t="s">
        <v>29</v>
      </c>
      <c r="L106" s="80" t="s">
        <v>29</v>
      </c>
      <c r="M106" s="80" t="s">
        <v>29</v>
      </c>
      <c r="N106" s="80" t="s">
        <v>388</v>
      </c>
      <c r="O106" s="80" t="s">
        <v>389</v>
      </c>
      <c r="P106" s="118">
        <v>3</v>
      </c>
      <c r="Q106" s="80" t="s">
        <v>392</v>
      </c>
      <c r="R106" s="80" t="s">
        <v>400</v>
      </c>
      <c r="S106" s="80" t="s">
        <v>31</v>
      </c>
      <c r="T106" s="80" t="s">
        <v>31</v>
      </c>
      <c r="U106" s="80" t="s">
        <v>31</v>
      </c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</row>
    <row r="107" spans="1:31" s="151" customFormat="1" ht="15.75" hidden="1" customHeight="1" x14ac:dyDescent="0.2">
      <c r="A107" s="147">
        <v>6105631</v>
      </c>
      <c r="B107" s="152" t="s">
        <v>126</v>
      </c>
      <c r="C107" s="148">
        <v>41963</v>
      </c>
      <c r="D107" s="148">
        <v>41998</v>
      </c>
      <c r="E107" s="167">
        <v>42066</v>
      </c>
      <c r="F107" s="152">
        <f t="shared" si="2"/>
        <v>103</v>
      </c>
      <c r="G107" s="116" t="s">
        <v>31</v>
      </c>
      <c r="H107" s="116" t="s">
        <v>391</v>
      </c>
      <c r="I107" s="116">
        <v>1</v>
      </c>
      <c r="J107" s="116" t="s">
        <v>31</v>
      </c>
      <c r="K107" s="116" t="s">
        <v>29</v>
      </c>
      <c r="L107" s="116" t="s">
        <v>31</v>
      </c>
      <c r="M107" s="116" t="s">
        <v>29</v>
      </c>
      <c r="N107" s="116" t="s">
        <v>382</v>
      </c>
      <c r="O107" s="116" t="s">
        <v>695</v>
      </c>
      <c r="P107" s="157">
        <v>1</v>
      </c>
      <c r="Q107" s="116" t="s">
        <v>400</v>
      </c>
      <c r="R107" s="116" t="s">
        <v>400</v>
      </c>
      <c r="S107" s="116" t="s">
        <v>31</v>
      </c>
      <c r="T107" s="116" t="s">
        <v>31</v>
      </c>
      <c r="U107" s="116" t="s">
        <v>31</v>
      </c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</row>
    <row r="108" spans="1:31" s="151" customFormat="1" ht="15.75" hidden="1" customHeight="1" x14ac:dyDescent="0.25">
      <c r="A108" s="147">
        <v>6105631</v>
      </c>
      <c r="B108" s="124" t="s">
        <v>629</v>
      </c>
      <c r="C108" s="148">
        <v>41963</v>
      </c>
      <c r="D108" s="148">
        <v>41984</v>
      </c>
      <c r="E108" s="167">
        <v>42066</v>
      </c>
      <c r="F108" s="152">
        <f t="shared" si="2"/>
        <v>103</v>
      </c>
      <c r="G108" s="116" t="s">
        <v>31</v>
      </c>
      <c r="H108" s="116" t="s">
        <v>391</v>
      </c>
      <c r="I108" s="116">
        <v>1</v>
      </c>
      <c r="J108" s="116" t="s">
        <v>31</v>
      </c>
      <c r="K108" s="116" t="s">
        <v>29</v>
      </c>
      <c r="L108" s="116" t="s">
        <v>31</v>
      </c>
      <c r="M108" s="116" t="s">
        <v>29</v>
      </c>
      <c r="N108" s="116" t="s">
        <v>450</v>
      </c>
      <c r="O108" s="116" t="s">
        <v>695</v>
      </c>
      <c r="P108" s="157">
        <v>1</v>
      </c>
      <c r="Q108" s="116" t="s">
        <v>408</v>
      </c>
      <c r="R108" s="116" t="s">
        <v>401</v>
      </c>
      <c r="S108" s="116" t="s">
        <v>31</v>
      </c>
      <c r="T108" s="116" t="s">
        <v>31</v>
      </c>
      <c r="U108" s="116" t="s">
        <v>31</v>
      </c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</row>
    <row r="109" spans="1:31" ht="15.75" hidden="1" customHeight="1" x14ac:dyDescent="0.2">
      <c r="A109" s="12">
        <v>5213708</v>
      </c>
      <c r="B109" s="7" t="s">
        <v>131</v>
      </c>
      <c r="C109" s="73">
        <v>41956</v>
      </c>
      <c r="D109" s="73">
        <v>41983</v>
      </c>
      <c r="E109" s="74">
        <v>42047</v>
      </c>
      <c r="F109" s="7">
        <f t="shared" si="2"/>
        <v>91</v>
      </c>
      <c r="G109" s="18" t="s">
        <v>31</v>
      </c>
      <c r="H109" s="18" t="s">
        <v>29</v>
      </c>
      <c r="I109" s="18" t="s">
        <v>29</v>
      </c>
      <c r="J109" s="18" t="s">
        <v>31</v>
      </c>
      <c r="K109" s="18" t="s">
        <v>29</v>
      </c>
      <c r="L109" s="18" t="s">
        <v>31</v>
      </c>
      <c r="M109" s="18" t="s">
        <v>29</v>
      </c>
      <c r="N109" s="18" t="s">
        <v>409</v>
      </c>
      <c r="O109" s="18" t="s">
        <v>383</v>
      </c>
      <c r="P109" s="18">
        <v>2</v>
      </c>
      <c r="Q109" s="18" t="s">
        <v>414</v>
      </c>
      <c r="R109" s="18" t="s">
        <v>401</v>
      </c>
      <c r="S109" s="18" t="s">
        <v>31</v>
      </c>
      <c r="T109" s="18" t="s">
        <v>31</v>
      </c>
      <c r="U109" s="18" t="s">
        <v>31</v>
      </c>
      <c r="V109" s="18"/>
    </row>
    <row r="110" spans="1:31" ht="15.75" hidden="1" customHeight="1" x14ac:dyDescent="0.2">
      <c r="A110" s="12">
        <v>5213708</v>
      </c>
      <c r="B110" s="7" t="s">
        <v>131</v>
      </c>
      <c r="C110" s="73">
        <v>41956</v>
      </c>
      <c r="D110" s="73">
        <v>41983</v>
      </c>
      <c r="E110" s="74">
        <v>42138</v>
      </c>
      <c r="F110" s="7">
        <f t="shared" si="2"/>
        <v>182</v>
      </c>
      <c r="G110" s="18" t="s">
        <v>31</v>
      </c>
      <c r="H110" s="18" t="s">
        <v>29</v>
      </c>
      <c r="I110" s="18" t="s">
        <v>29</v>
      </c>
      <c r="J110" s="18" t="s">
        <v>29</v>
      </c>
      <c r="K110" s="18" t="s">
        <v>29</v>
      </c>
      <c r="L110" s="18" t="s">
        <v>29</v>
      </c>
      <c r="M110" s="18" t="s">
        <v>31</v>
      </c>
      <c r="N110" s="18" t="s">
        <v>29</v>
      </c>
      <c r="O110" s="18" t="s">
        <v>29</v>
      </c>
      <c r="P110" s="18" t="s">
        <v>579</v>
      </c>
      <c r="Q110" s="18" t="s">
        <v>29</v>
      </c>
      <c r="R110" s="18" t="s">
        <v>29</v>
      </c>
      <c r="S110" s="18" t="s">
        <v>29</v>
      </c>
      <c r="T110" s="18" t="s">
        <v>29</v>
      </c>
      <c r="U110" s="18" t="s">
        <v>29</v>
      </c>
      <c r="V110" s="18"/>
    </row>
    <row r="111" spans="1:31" ht="15.75" hidden="1" customHeight="1" x14ac:dyDescent="0.2">
      <c r="A111" s="12">
        <v>5213708</v>
      </c>
      <c r="B111" s="7" t="s">
        <v>131</v>
      </c>
      <c r="C111" s="73">
        <v>41956</v>
      </c>
      <c r="D111" s="73">
        <v>41983</v>
      </c>
      <c r="E111" s="74">
        <v>42299</v>
      </c>
      <c r="F111" s="7">
        <f t="shared" si="2"/>
        <v>343</v>
      </c>
      <c r="G111" s="18" t="s">
        <v>31</v>
      </c>
      <c r="H111" s="18" t="s">
        <v>29</v>
      </c>
      <c r="I111" s="18" t="s">
        <v>29</v>
      </c>
      <c r="J111" s="18" t="s">
        <v>29</v>
      </c>
      <c r="K111" s="18" t="s">
        <v>29</v>
      </c>
      <c r="L111" s="18" t="s">
        <v>29</v>
      </c>
      <c r="M111" s="18" t="s">
        <v>31</v>
      </c>
      <c r="N111" s="18" t="s">
        <v>388</v>
      </c>
      <c r="O111" s="18" t="s">
        <v>389</v>
      </c>
      <c r="P111" s="18">
        <v>3</v>
      </c>
      <c r="Q111" s="18" t="s">
        <v>387</v>
      </c>
      <c r="R111" s="18" t="s">
        <v>451</v>
      </c>
      <c r="S111" s="18" t="s">
        <v>31</v>
      </c>
      <c r="T111" s="18" t="s">
        <v>31</v>
      </c>
      <c r="U111" s="18" t="s">
        <v>31</v>
      </c>
      <c r="V111" s="18"/>
    </row>
    <row r="112" spans="1:31" ht="15.75" hidden="1" customHeight="1" x14ac:dyDescent="0.2">
      <c r="A112" s="12">
        <v>5213708</v>
      </c>
      <c r="B112" s="7" t="s">
        <v>131</v>
      </c>
      <c r="C112" s="73">
        <v>41956</v>
      </c>
      <c r="D112" s="73">
        <v>41983</v>
      </c>
      <c r="E112" s="74">
        <v>42488</v>
      </c>
      <c r="F112" s="7">
        <f t="shared" si="2"/>
        <v>532</v>
      </c>
      <c r="G112" s="18" t="s">
        <v>31</v>
      </c>
      <c r="H112" s="18" t="s">
        <v>29</v>
      </c>
      <c r="I112" s="18" t="s">
        <v>29</v>
      </c>
      <c r="J112" s="18" t="s">
        <v>29</v>
      </c>
      <c r="K112" s="18" t="s">
        <v>29</v>
      </c>
      <c r="L112" s="18" t="s">
        <v>29</v>
      </c>
      <c r="M112" s="18" t="s">
        <v>31</v>
      </c>
      <c r="N112" s="18" t="s">
        <v>388</v>
      </c>
      <c r="O112" s="18" t="s">
        <v>389</v>
      </c>
      <c r="P112" s="18">
        <v>3</v>
      </c>
      <c r="Q112" s="18" t="s">
        <v>387</v>
      </c>
      <c r="R112" s="18" t="s">
        <v>387</v>
      </c>
      <c r="S112" s="18" t="s">
        <v>31</v>
      </c>
      <c r="T112" s="18" t="s">
        <v>31</v>
      </c>
      <c r="U112" s="18" t="s">
        <v>31</v>
      </c>
      <c r="V112" s="18"/>
    </row>
    <row r="113" spans="1:31" ht="15.75" hidden="1" customHeight="1" x14ac:dyDescent="0.2">
      <c r="A113" s="75">
        <v>5213708</v>
      </c>
      <c r="B113" s="146" t="s">
        <v>131</v>
      </c>
      <c r="C113" s="78">
        <v>41956</v>
      </c>
      <c r="D113" s="78">
        <v>41983</v>
      </c>
      <c r="E113" s="79">
        <v>42852</v>
      </c>
      <c r="F113" s="76">
        <f t="shared" si="2"/>
        <v>896</v>
      </c>
      <c r="G113" s="80" t="s">
        <v>31</v>
      </c>
      <c r="H113" s="80" t="s">
        <v>29</v>
      </c>
      <c r="I113" s="18" t="s">
        <v>29</v>
      </c>
      <c r="J113" s="80" t="s">
        <v>29</v>
      </c>
      <c r="K113" s="80" t="s">
        <v>29</v>
      </c>
      <c r="L113" s="80" t="s">
        <v>29</v>
      </c>
      <c r="M113" s="80" t="s">
        <v>31</v>
      </c>
      <c r="N113" s="80" t="s">
        <v>388</v>
      </c>
      <c r="O113" s="80" t="s">
        <v>389</v>
      </c>
      <c r="P113" s="118">
        <v>3</v>
      </c>
      <c r="Q113" s="80" t="s">
        <v>387</v>
      </c>
      <c r="R113" s="80" t="s">
        <v>387</v>
      </c>
      <c r="S113" s="80" t="s">
        <v>31</v>
      </c>
      <c r="T113" s="80" t="s">
        <v>31</v>
      </c>
      <c r="U113" s="80" t="s">
        <v>31</v>
      </c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</row>
    <row r="114" spans="1:31" ht="15.75" hidden="1" customHeight="1" x14ac:dyDescent="0.2">
      <c r="A114" s="12">
        <v>8040518</v>
      </c>
      <c r="B114" s="7" t="s">
        <v>132</v>
      </c>
      <c r="C114" s="73">
        <v>41984</v>
      </c>
      <c r="D114" s="73">
        <v>42000</v>
      </c>
      <c r="E114" s="74">
        <v>42117</v>
      </c>
      <c r="F114" s="7">
        <f t="shared" si="2"/>
        <v>133</v>
      </c>
      <c r="G114" s="18" t="s">
        <v>452</v>
      </c>
      <c r="H114" s="18" t="s">
        <v>29</v>
      </c>
      <c r="I114" s="86" t="s">
        <v>29</v>
      </c>
      <c r="J114" s="18" t="s">
        <v>29</v>
      </c>
      <c r="K114" s="18" t="s">
        <v>29</v>
      </c>
      <c r="L114" s="18" t="s">
        <v>29</v>
      </c>
      <c r="M114" s="18" t="s">
        <v>29</v>
      </c>
      <c r="N114" s="86" t="s">
        <v>382</v>
      </c>
      <c r="O114" s="86" t="s">
        <v>383</v>
      </c>
      <c r="P114" s="120">
        <v>2</v>
      </c>
      <c r="Q114" s="18" t="s">
        <v>453</v>
      </c>
      <c r="R114" s="18" t="s">
        <v>401</v>
      </c>
      <c r="S114" s="18" t="s">
        <v>31</v>
      </c>
      <c r="T114" s="18" t="s">
        <v>31</v>
      </c>
      <c r="U114" s="18" t="s">
        <v>31</v>
      </c>
      <c r="V114" s="18"/>
    </row>
    <row r="115" spans="1:31" ht="15.75" hidden="1" customHeight="1" x14ac:dyDescent="0.2">
      <c r="A115" s="12">
        <v>8040518</v>
      </c>
      <c r="B115" s="7" t="s">
        <v>132</v>
      </c>
      <c r="C115" s="73">
        <v>41984</v>
      </c>
      <c r="D115" s="73">
        <v>42000</v>
      </c>
      <c r="E115" s="74">
        <v>42145</v>
      </c>
      <c r="F115" s="7">
        <f t="shared" si="2"/>
        <v>161</v>
      </c>
      <c r="G115" s="18" t="s">
        <v>29</v>
      </c>
      <c r="H115" s="18" t="s">
        <v>29</v>
      </c>
      <c r="I115" s="18" t="s">
        <v>29</v>
      </c>
      <c r="J115" s="18" t="s">
        <v>29</v>
      </c>
      <c r="K115" s="18" t="s">
        <v>29</v>
      </c>
      <c r="L115" s="18" t="s">
        <v>29</v>
      </c>
      <c r="M115" s="18" t="s">
        <v>29</v>
      </c>
      <c r="N115" s="18" t="s">
        <v>382</v>
      </c>
      <c r="O115" s="18" t="s">
        <v>383</v>
      </c>
      <c r="P115" s="18">
        <v>2</v>
      </c>
      <c r="Q115" s="18" t="s">
        <v>454</v>
      </c>
      <c r="R115" s="18" t="s">
        <v>403</v>
      </c>
      <c r="S115" s="18" t="s">
        <v>31</v>
      </c>
      <c r="T115" s="18" t="s">
        <v>31</v>
      </c>
      <c r="U115" s="18" t="s">
        <v>31</v>
      </c>
      <c r="V115" s="18"/>
    </row>
    <row r="116" spans="1:31" ht="15.75" hidden="1" customHeight="1" x14ac:dyDescent="0.2">
      <c r="A116" s="75">
        <v>8040518</v>
      </c>
      <c r="B116" s="146" t="s">
        <v>132</v>
      </c>
      <c r="C116" s="78">
        <v>41984</v>
      </c>
      <c r="D116" s="78">
        <v>42000</v>
      </c>
      <c r="E116" s="79">
        <v>42179</v>
      </c>
      <c r="F116" s="76">
        <f t="shared" si="2"/>
        <v>195</v>
      </c>
      <c r="G116" s="80" t="s">
        <v>380</v>
      </c>
      <c r="H116" s="80" t="s">
        <v>29</v>
      </c>
      <c r="I116" s="18" t="s">
        <v>29</v>
      </c>
      <c r="J116" s="80" t="s">
        <v>29</v>
      </c>
      <c r="K116" s="80" t="s">
        <v>29</v>
      </c>
      <c r="L116" s="80" t="s">
        <v>29</v>
      </c>
      <c r="M116" s="80" t="s">
        <v>29</v>
      </c>
      <c r="N116" s="80" t="s">
        <v>405</v>
      </c>
      <c r="O116" s="80" t="s">
        <v>389</v>
      </c>
      <c r="P116" s="118">
        <v>3</v>
      </c>
      <c r="Q116" s="80" t="s">
        <v>455</v>
      </c>
      <c r="R116" s="80" t="s">
        <v>395</v>
      </c>
      <c r="S116" s="80" t="s">
        <v>31</v>
      </c>
      <c r="T116" s="80" t="s">
        <v>31</v>
      </c>
      <c r="U116" s="80" t="s">
        <v>31</v>
      </c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</row>
    <row r="117" spans="1:31" ht="15.75" hidden="1" customHeight="1" x14ac:dyDescent="0.2">
      <c r="A117" s="80">
        <v>6178831</v>
      </c>
      <c r="B117" s="76" t="s">
        <v>135</v>
      </c>
      <c r="C117" s="78">
        <v>42021</v>
      </c>
      <c r="D117" s="78">
        <v>42031</v>
      </c>
      <c r="E117" s="79">
        <v>42131</v>
      </c>
      <c r="F117" s="76">
        <f t="shared" si="2"/>
        <v>110</v>
      </c>
      <c r="G117" s="80" t="s">
        <v>31</v>
      </c>
      <c r="H117" s="80" t="s">
        <v>391</v>
      </c>
      <c r="I117" s="91">
        <v>1</v>
      </c>
      <c r="J117" s="80" t="s">
        <v>31</v>
      </c>
      <c r="K117" s="80" t="s">
        <v>29</v>
      </c>
      <c r="L117" s="80" t="s">
        <v>31</v>
      </c>
      <c r="M117" s="80" t="s">
        <v>29</v>
      </c>
      <c r="N117" s="80" t="s">
        <v>388</v>
      </c>
      <c r="O117" s="80" t="s">
        <v>389</v>
      </c>
      <c r="P117" s="118">
        <v>3</v>
      </c>
      <c r="Q117" s="80" t="s">
        <v>400</v>
      </c>
      <c r="R117" s="80" t="s">
        <v>395</v>
      </c>
      <c r="S117" s="80" t="s">
        <v>31</v>
      </c>
      <c r="T117" s="80" t="s">
        <v>31</v>
      </c>
      <c r="U117" s="80" t="s">
        <v>31</v>
      </c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</row>
    <row r="118" spans="1:31" ht="15.75" hidden="1" customHeight="1" x14ac:dyDescent="0.2">
      <c r="A118" s="18">
        <v>5401412</v>
      </c>
      <c r="B118" s="7" t="s">
        <v>138</v>
      </c>
      <c r="C118" s="73">
        <v>42059</v>
      </c>
      <c r="D118" s="73">
        <v>42074</v>
      </c>
      <c r="E118" s="74">
        <v>42152</v>
      </c>
      <c r="F118" s="7">
        <f t="shared" si="2"/>
        <v>93</v>
      </c>
      <c r="G118" s="18" t="s">
        <v>380</v>
      </c>
      <c r="H118" s="18" t="s">
        <v>391</v>
      </c>
      <c r="I118" s="18">
        <v>1</v>
      </c>
      <c r="J118" s="18" t="s">
        <v>31</v>
      </c>
      <c r="K118" s="18" t="s">
        <v>29</v>
      </c>
      <c r="L118" s="18" t="s">
        <v>31</v>
      </c>
      <c r="M118" s="18" t="s">
        <v>29</v>
      </c>
      <c r="N118" s="18" t="s">
        <v>456</v>
      </c>
      <c r="O118" s="18" t="s">
        <v>383</v>
      </c>
      <c r="P118" s="18">
        <v>2</v>
      </c>
      <c r="Q118" s="18" t="s">
        <v>457</v>
      </c>
      <c r="R118" s="18" t="s">
        <v>387</v>
      </c>
      <c r="S118" s="18" t="s">
        <v>31</v>
      </c>
      <c r="T118" s="18" t="s">
        <v>31</v>
      </c>
      <c r="U118" s="18" t="s">
        <v>31</v>
      </c>
      <c r="V118" s="18"/>
    </row>
    <row r="119" spans="1:31" ht="15.75" hidden="1" customHeight="1" x14ac:dyDescent="0.2">
      <c r="A119" s="18">
        <v>5401412</v>
      </c>
      <c r="B119" s="7" t="s">
        <v>138</v>
      </c>
      <c r="C119" s="73">
        <v>42059</v>
      </c>
      <c r="D119" s="73">
        <v>42074</v>
      </c>
      <c r="E119" s="74">
        <v>42180</v>
      </c>
      <c r="F119" s="7">
        <f t="shared" si="2"/>
        <v>121</v>
      </c>
      <c r="G119" s="18" t="s">
        <v>380</v>
      </c>
      <c r="H119" s="18" t="s">
        <v>391</v>
      </c>
      <c r="I119" s="18">
        <v>1</v>
      </c>
      <c r="J119" s="18" t="s">
        <v>31</v>
      </c>
      <c r="K119" s="18" t="s">
        <v>29</v>
      </c>
      <c r="L119" s="18" t="s">
        <v>31</v>
      </c>
      <c r="M119" s="18" t="s">
        <v>29</v>
      </c>
      <c r="N119" s="18" t="s">
        <v>388</v>
      </c>
      <c r="O119" s="18" t="s">
        <v>383</v>
      </c>
      <c r="P119" s="18">
        <v>2</v>
      </c>
      <c r="Q119" s="18" t="s">
        <v>457</v>
      </c>
      <c r="R119" s="18" t="s">
        <v>387</v>
      </c>
      <c r="S119" s="18" t="s">
        <v>31</v>
      </c>
      <c r="T119" s="18" t="s">
        <v>31</v>
      </c>
      <c r="U119" s="18" t="s">
        <v>31</v>
      </c>
      <c r="V119" s="18"/>
    </row>
    <row r="120" spans="1:31" ht="15.75" hidden="1" customHeight="1" x14ac:dyDescent="0.2">
      <c r="A120" s="80">
        <v>5401412</v>
      </c>
      <c r="B120" s="76" t="s">
        <v>138</v>
      </c>
      <c r="C120" s="78">
        <v>42059</v>
      </c>
      <c r="D120" s="78">
        <v>42074</v>
      </c>
      <c r="E120" s="79">
        <v>42780</v>
      </c>
      <c r="F120" s="76">
        <f t="shared" si="2"/>
        <v>721</v>
      </c>
      <c r="G120" s="80" t="s">
        <v>31</v>
      </c>
      <c r="H120" s="80" t="s">
        <v>391</v>
      </c>
      <c r="I120" s="80">
        <v>1</v>
      </c>
      <c r="J120" s="80" t="s">
        <v>31</v>
      </c>
      <c r="K120" s="80" t="s">
        <v>29</v>
      </c>
      <c r="L120" s="80" t="s">
        <v>31</v>
      </c>
      <c r="M120" s="80" t="s">
        <v>29</v>
      </c>
      <c r="N120" s="80" t="s">
        <v>388</v>
      </c>
      <c r="O120" s="80" t="s">
        <v>389</v>
      </c>
      <c r="P120" s="118">
        <v>3</v>
      </c>
      <c r="Q120" s="80" t="s">
        <v>396</v>
      </c>
      <c r="R120" s="80" t="s">
        <v>418</v>
      </c>
      <c r="S120" s="80" t="s">
        <v>31</v>
      </c>
      <c r="T120" s="80" t="s">
        <v>31</v>
      </c>
      <c r="U120" s="80" t="s">
        <v>31</v>
      </c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</row>
    <row r="121" spans="1:31" ht="15.75" hidden="1" customHeight="1" x14ac:dyDescent="0.2">
      <c r="A121" s="83">
        <v>3303227</v>
      </c>
      <c r="B121" s="93" t="s">
        <v>140</v>
      </c>
      <c r="C121" s="84">
        <v>42096</v>
      </c>
      <c r="D121" s="84">
        <v>42125</v>
      </c>
      <c r="E121" s="85">
        <v>42103</v>
      </c>
      <c r="F121" s="7">
        <f t="shared" si="2"/>
        <v>7</v>
      </c>
      <c r="G121" s="86" t="s">
        <v>29</v>
      </c>
      <c r="H121" s="86" t="s">
        <v>29</v>
      </c>
      <c r="I121" s="86" t="s">
        <v>29</v>
      </c>
      <c r="J121" s="86" t="s">
        <v>29</v>
      </c>
      <c r="K121" s="86" t="s">
        <v>29</v>
      </c>
      <c r="L121" s="86" t="s">
        <v>29</v>
      </c>
      <c r="M121" s="86" t="s">
        <v>29</v>
      </c>
      <c r="N121" s="86" t="s">
        <v>382</v>
      </c>
      <c r="O121" s="86" t="s">
        <v>383</v>
      </c>
      <c r="P121" s="119">
        <v>2</v>
      </c>
      <c r="Q121" s="86" t="s">
        <v>401</v>
      </c>
      <c r="R121" s="86" t="s">
        <v>401</v>
      </c>
      <c r="S121" s="86" t="s">
        <v>31</v>
      </c>
      <c r="T121" s="86" t="s">
        <v>31</v>
      </c>
      <c r="U121" s="86" t="s">
        <v>31</v>
      </c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</row>
    <row r="122" spans="1:31" ht="15.75" hidden="1" customHeight="1" x14ac:dyDescent="0.2">
      <c r="A122" s="12">
        <v>3303227</v>
      </c>
      <c r="B122" s="28" t="s">
        <v>140</v>
      </c>
      <c r="C122" s="73">
        <v>42096</v>
      </c>
      <c r="D122" s="73">
        <v>42125</v>
      </c>
      <c r="E122" s="74">
        <v>42115</v>
      </c>
      <c r="F122" s="7">
        <f t="shared" si="2"/>
        <v>19</v>
      </c>
      <c r="G122" s="18" t="s">
        <v>406</v>
      </c>
      <c r="H122" s="18" t="s">
        <v>29</v>
      </c>
      <c r="I122" s="18" t="s">
        <v>29</v>
      </c>
      <c r="J122" s="38" t="s">
        <v>458</v>
      </c>
      <c r="K122" s="18" t="s">
        <v>29</v>
      </c>
      <c r="L122" s="18" t="s">
        <v>31</v>
      </c>
      <c r="M122" s="18" t="s">
        <v>29</v>
      </c>
      <c r="N122" s="18" t="s">
        <v>29</v>
      </c>
      <c r="O122" s="18" t="s">
        <v>29</v>
      </c>
      <c r="P122" s="18" t="s">
        <v>574</v>
      </c>
      <c r="Q122" s="18" t="s">
        <v>29</v>
      </c>
      <c r="R122" s="18" t="s">
        <v>29</v>
      </c>
      <c r="S122" s="18" t="s">
        <v>29</v>
      </c>
      <c r="T122" s="18" t="s">
        <v>29</v>
      </c>
      <c r="U122" s="18" t="s">
        <v>29</v>
      </c>
    </row>
    <row r="123" spans="1:31" ht="15.75" hidden="1" customHeight="1" x14ac:dyDescent="0.2">
      <c r="A123" s="12">
        <v>3303227</v>
      </c>
      <c r="B123" s="28" t="s">
        <v>140</v>
      </c>
      <c r="C123" s="73">
        <v>42096</v>
      </c>
      <c r="D123" s="73">
        <v>42125</v>
      </c>
      <c r="E123" s="74">
        <v>42227</v>
      </c>
      <c r="F123" s="7">
        <f t="shared" si="2"/>
        <v>131</v>
      </c>
      <c r="G123" s="38" t="s">
        <v>34</v>
      </c>
      <c r="H123" s="18" t="s">
        <v>459</v>
      </c>
      <c r="I123" s="18">
        <v>0</v>
      </c>
      <c r="J123" s="7" t="s">
        <v>31</v>
      </c>
      <c r="K123" s="18" t="s">
        <v>29</v>
      </c>
      <c r="L123" s="18" t="s">
        <v>31</v>
      </c>
      <c r="M123" s="38" t="s">
        <v>34</v>
      </c>
      <c r="N123" s="18" t="s">
        <v>382</v>
      </c>
      <c r="O123" s="18" t="s">
        <v>433</v>
      </c>
      <c r="P123" s="18">
        <v>2</v>
      </c>
      <c r="Q123" s="18" t="s">
        <v>401</v>
      </c>
      <c r="R123" s="18" t="s">
        <v>387</v>
      </c>
      <c r="S123" s="18" t="s">
        <v>31</v>
      </c>
      <c r="T123" s="18" t="s">
        <v>31</v>
      </c>
      <c r="U123" s="18" t="s">
        <v>31</v>
      </c>
    </row>
    <row r="124" spans="1:31" ht="15.75" hidden="1" customHeight="1" x14ac:dyDescent="0.2">
      <c r="A124" s="12">
        <v>3303227</v>
      </c>
      <c r="B124" s="28" t="s">
        <v>140</v>
      </c>
      <c r="C124" s="73">
        <v>42096</v>
      </c>
      <c r="D124" s="73">
        <v>42125</v>
      </c>
      <c r="E124" s="74">
        <v>42346</v>
      </c>
      <c r="F124" s="7">
        <f t="shared" si="2"/>
        <v>250</v>
      </c>
      <c r="G124" s="18" t="s">
        <v>29</v>
      </c>
      <c r="H124" s="18" t="s">
        <v>29</v>
      </c>
      <c r="I124" s="18" t="s">
        <v>29</v>
      </c>
      <c r="J124" s="18" t="s">
        <v>29</v>
      </c>
      <c r="K124" s="18" t="s">
        <v>29</v>
      </c>
      <c r="L124" s="18" t="s">
        <v>29</v>
      </c>
      <c r="M124" s="38" t="s">
        <v>34</v>
      </c>
      <c r="N124" s="18" t="s">
        <v>425</v>
      </c>
      <c r="O124" s="18" t="s">
        <v>433</v>
      </c>
      <c r="P124" s="18">
        <v>2</v>
      </c>
      <c r="Q124" s="18" t="s">
        <v>403</v>
      </c>
      <c r="R124" s="18" t="s">
        <v>387</v>
      </c>
      <c r="S124" s="18" t="s">
        <v>31</v>
      </c>
      <c r="T124" s="18" t="s">
        <v>31</v>
      </c>
      <c r="U124" s="18" t="s">
        <v>31</v>
      </c>
    </row>
    <row r="125" spans="1:31" ht="15.75" hidden="1" customHeight="1" x14ac:dyDescent="0.2">
      <c r="A125" s="12">
        <v>3303227</v>
      </c>
      <c r="B125" s="28" t="s">
        <v>140</v>
      </c>
      <c r="C125" s="73">
        <v>42096</v>
      </c>
      <c r="D125" s="73">
        <v>42125</v>
      </c>
      <c r="E125" s="74">
        <v>42444</v>
      </c>
      <c r="F125" s="7">
        <f t="shared" si="2"/>
        <v>348</v>
      </c>
      <c r="G125" s="18" t="s">
        <v>29</v>
      </c>
      <c r="H125" s="18" t="s">
        <v>29</v>
      </c>
      <c r="I125" s="18" t="s">
        <v>29</v>
      </c>
      <c r="J125" s="18" t="s">
        <v>29</v>
      </c>
      <c r="K125" s="18" t="s">
        <v>29</v>
      </c>
      <c r="L125" s="18" t="s">
        <v>29</v>
      </c>
      <c r="M125" s="18" t="s">
        <v>29</v>
      </c>
      <c r="N125" s="18" t="s">
        <v>425</v>
      </c>
      <c r="O125" s="18" t="s">
        <v>433</v>
      </c>
      <c r="P125" s="18">
        <v>2</v>
      </c>
      <c r="Q125" s="18" t="s">
        <v>431</v>
      </c>
      <c r="R125" s="18" t="s">
        <v>400</v>
      </c>
      <c r="S125" s="18" t="s">
        <v>31</v>
      </c>
      <c r="T125" s="18" t="s">
        <v>31</v>
      </c>
      <c r="U125" s="18" t="s">
        <v>31</v>
      </c>
    </row>
    <row r="126" spans="1:31" ht="15.75" hidden="1" customHeight="1" x14ac:dyDescent="0.2">
      <c r="A126" s="12">
        <v>3303227</v>
      </c>
      <c r="B126" s="28" t="s">
        <v>140</v>
      </c>
      <c r="C126" s="73">
        <v>42096</v>
      </c>
      <c r="D126" s="73">
        <v>42125</v>
      </c>
      <c r="E126" s="74">
        <v>42716</v>
      </c>
      <c r="F126" s="7">
        <f t="shared" si="2"/>
        <v>620</v>
      </c>
      <c r="G126" s="18" t="s">
        <v>29</v>
      </c>
      <c r="H126" s="18" t="s">
        <v>29</v>
      </c>
      <c r="I126" s="18" t="s">
        <v>29</v>
      </c>
      <c r="J126" s="18" t="s">
        <v>29</v>
      </c>
      <c r="K126" s="18" t="s">
        <v>29</v>
      </c>
      <c r="L126" s="18" t="s">
        <v>29</v>
      </c>
      <c r="M126" s="18" t="s">
        <v>29</v>
      </c>
      <c r="N126" s="18" t="s">
        <v>425</v>
      </c>
      <c r="O126" s="18" t="s">
        <v>433</v>
      </c>
      <c r="P126" s="18">
        <v>2</v>
      </c>
      <c r="Q126" s="18" t="s">
        <v>434</v>
      </c>
      <c r="R126" s="18" t="s">
        <v>403</v>
      </c>
      <c r="S126" s="18" t="s">
        <v>31</v>
      </c>
      <c r="T126" s="18" t="s">
        <v>31</v>
      </c>
      <c r="U126" s="18" t="s">
        <v>31</v>
      </c>
    </row>
    <row r="127" spans="1:31" ht="15.75" hidden="1" customHeight="1" x14ac:dyDescent="0.2">
      <c r="A127" s="75">
        <v>3303227</v>
      </c>
      <c r="B127" s="94" t="s">
        <v>140</v>
      </c>
      <c r="C127" s="78">
        <v>42096</v>
      </c>
      <c r="D127" s="78">
        <v>42125</v>
      </c>
      <c r="E127" s="79">
        <v>42857</v>
      </c>
      <c r="F127" s="76">
        <f t="shared" si="2"/>
        <v>761</v>
      </c>
      <c r="G127" s="80" t="s">
        <v>452</v>
      </c>
      <c r="H127" s="80" t="s">
        <v>460</v>
      </c>
      <c r="I127" s="80">
        <v>0</v>
      </c>
      <c r="J127" s="80" t="s">
        <v>31</v>
      </c>
      <c r="K127" s="80" t="s">
        <v>29</v>
      </c>
      <c r="L127" s="80" t="s">
        <v>31</v>
      </c>
      <c r="M127" s="80" t="s">
        <v>29</v>
      </c>
      <c r="N127" s="80" t="s">
        <v>386</v>
      </c>
      <c r="O127" s="130" t="s">
        <v>590</v>
      </c>
      <c r="P127" s="118">
        <v>3</v>
      </c>
      <c r="Q127" s="80" t="s">
        <v>431</v>
      </c>
      <c r="R127" s="80" t="s">
        <v>434</v>
      </c>
      <c r="S127" s="80" t="s">
        <v>31</v>
      </c>
      <c r="T127" s="80" t="s">
        <v>31</v>
      </c>
      <c r="U127" s="80" t="s">
        <v>31</v>
      </c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</row>
    <row r="128" spans="1:31" s="151" customFormat="1" ht="15.75" hidden="1" customHeight="1" x14ac:dyDescent="0.2">
      <c r="A128" s="147">
        <v>3303227</v>
      </c>
      <c r="B128" s="152" t="s">
        <v>140</v>
      </c>
      <c r="C128" s="148">
        <v>42096</v>
      </c>
      <c r="D128" s="148">
        <v>42125</v>
      </c>
      <c r="E128" s="149">
        <v>43116</v>
      </c>
      <c r="F128" s="150">
        <f t="shared" si="2"/>
        <v>1020</v>
      </c>
      <c r="G128" s="139" t="s">
        <v>682</v>
      </c>
      <c r="H128" s="139" t="s">
        <v>683</v>
      </c>
      <c r="I128" s="139">
        <v>0</v>
      </c>
      <c r="J128" s="139" t="s">
        <v>659</v>
      </c>
      <c r="K128" s="139" t="s">
        <v>684</v>
      </c>
      <c r="L128" s="139" t="s">
        <v>659</v>
      </c>
      <c r="M128" s="139" t="s">
        <v>654</v>
      </c>
      <c r="N128" s="80" t="s">
        <v>386</v>
      </c>
      <c r="O128" s="139" t="s">
        <v>590</v>
      </c>
      <c r="P128" s="139"/>
      <c r="Q128" s="139"/>
      <c r="R128" s="139"/>
      <c r="S128" s="139" t="s">
        <v>654</v>
      </c>
      <c r="T128" s="139" t="s">
        <v>659</v>
      </c>
      <c r="U128" s="139" t="s">
        <v>654</v>
      </c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</row>
    <row r="129" spans="1:31" ht="15.75" hidden="1" customHeight="1" x14ac:dyDescent="0.2">
      <c r="A129" s="12">
        <v>6195772</v>
      </c>
      <c r="B129" s="7" t="s">
        <v>143</v>
      </c>
      <c r="C129" s="73">
        <v>42171</v>
      </c>
      <c r="D129" s="73">
        <v>42180</v>
      </c>
      <c r="E129" s="85">
        <v>42217</v>
      </c>
      <c r="F129" s="7">
        <f t="shared" si="2"/>
        <v>46</v>
      </c>
      <c r="G129" s="86" t="s">
        <v>31</v>
      </c>
      <c r="H129" s="86" t="s">
        <v>29</v>
      </c>
      <c r="I129" s="86" t="s">
        <v>29</v>
      </c>
      <c r="J129" s="86" t="s">
        <v>31</v>
      </c>
      <c r="K129" s="86" t="s">
        <v>31</v>
      </c>
      <c r="L129" s="86" t="s">
        <v>31</v>
      </c>
      <c r="M129" s="86" t="s">
        <v>29</v>
      </c>
      <c r="N129" s="18" t="s">
        <v>382</v>
      </c>
      <c r="O129" s="18" t="s">
        <v>433</v>
      </c>
      <c r="P129" s="18">
        <v>2</v>
      </c>
      <c r="Q129" s="86" t="s">
        <v>461</v>
      </c>
      <c r="R129" s="86" t="s">
        <v>462</v>
      </c>
      <c r="S129" s="86" t="s">
        <v>31</v>
      </c>
      <c r="T129" s="86" t="s">
        <v>31</v>
      </c>
      <c r="U129" s="86" t="s">
        <v>31</v>
      </c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</row>
    <row r="130" spans="1:31" ht="15.75" hidden="1" customHeight="1" x14ac:dyDescent="0.2">
      <c r="A130" s="12">
        <v>6195772</v>
      </c>
      <c r="B130" s="7" t="s">
        <v>143</v>
      </c>
      <c r="C130" s="73">
        <v>42171</v>
      </c>
      <c r="D130" s="73">
        <v>42180</v>
      </c>
      <c r="E130" s="74">
        <v>42266</v>
      </c>
      <c r="F130" s="7">
        <f t="shared" si="2"/>
        <v>95</v>
      </c>
      <c r="G130" s="38" t="s">
        <v>34</v>
      </c>
      <c r="H130" s="18" t="s">
        <v>29</v>
      </c>
      <c r="I130" s="18" t="s">
        <v>29</v>
      </c>
      <c r="J130" s="18" t="s">
        <v>31</v>
      </c>
      <c r="K130" s="18" t="s">
        <v>31</v>
      </c>
      <c r="L130" s="18" t="s">
        <v>31</v>
      </c>
      <c r="M130" s="18" t="s">
        <v>29</v>
      </c>
      <c r="N130" s="18" t="s">
        <v>382</v>
      </c>
      <c r="O130" s="18" t="s">
        <v>433</v>
      </c>
      <c r="P130" s="18">
        <v>2</v>
      </c>
      <c r="Q130" s="18" t="s">
        <v>463</v>
      </c>
      <c r="R130" s="18" t="s">
        <v>462</v>
      </c>
      <c r="S130" s="18" t="s">
        <v>31</v>
      </c>
      <c r="T130" s="18" t="s">
        <v>31</v>
      </c>
      <c r="U130" s="18" t="s">
        <v>31</v>
      </c>
    </row>
    <row r="131" spans="1:31" ht="15.75" hidden="1" customHeight="1" x14ac:dyDescent="0.2">
      <c r="A131" s="12">
        <v>6195772</v>
      </c>
      <c r="B131" s="7" t="s">
        <v>143</v>
      </c>
      <c r="C131" s="73">
        <v>42171</v>
      </c>
      <c r="D131" s="73">
        <v>42180</v>
      </c>
      <c r="E131" s="74">
        <v>42301</v>
      </c>
      <c r="F131" s="7">
        <f t="shared" si="2"/>
        <v>130</v>
      </c>
      <c r="G131" s="38" t="s">
        <v>34</v>
      </c>
      <c r="H131" s="18" t="s">
        <v>29</v>
      </c>
      <c r="I131" s="18" t="s">
        <v>29</v>
      </c>
      <c r="J131" s="18" t="s">
        <v>31</v>
      </c>
      <c r="K131" s="18" t="s">
        <v>31</v>
      </c>
      <c r="L131" s="18" t="s">
        <v>31</v>
      </c>
      <c r="M131" s="18" t="s">
        <v>29</v>
      </c>
      <c r="N131" s="18" t="s">
        <v>382</v>
      </c>
      <c r="O131" s="18" t="s">
        <v>433</v>
      </c>
      <c r="P131" s="18">
        <v>2</v>
      </c>
      <c r="Q131" s="18" t="s">
        <v>461</v>
      </c>
      <c r="R131" s="18" t="s">
        <v>464</v>
      </c>
      <c r="S131" s="18" t="s">
        <v>31</v>
      </c>
      <c r="T131" s="18" t="s">
        <v>31</v>
      </c>
      <c r="U131" s="18" t="s">
        <v>31</v>
      </c>
    </row>
    <row r="132" spans="1:31" ht="15.75" hidden="1" customHeight="1" x14ac:dyDescent="0.2">
      <c r="A132" s="12">
        <v>6195772</v>
      </c>
      <c r="B132" s="7" t="s">
        <v>143</v>
      </c>
      <c r="C132" s="73">
        <v>42171</v>
      </c>
      <c r="D132" s="73">
        <v>42180</v>
      </c>
      <c r="E132" s="74">
        <v>42378</v>
      </c>
      <c r="F132" s="7">
        <f t="shared" si="2"/>
        <v>207</v>
      </c>
      <c r="G132" s="18" t="s">
        <v>31</v>
      </c>
      <c r="H132" s="18" t="s">
        <v>29</v>
      </c>
      <c r="I132" s="18" t="s">
        <v>29</v>
      </c>
      <c r="J132" s="18" t="s">
        <v>31</v>
      </c>
      <c r="K132" s="18" t="s">
        <v>31</v>
      </c>
      <c r="L132" s="18" t="s">
        <v>31</v>
      </c>
      <c r="M132" s="38" t="s">
        <v>34</v>
      </c>
      <c r="N132" s="18" t="s">
        <v>465</v>
      </c>
      <c r="O132" s="18" t="s">
        <v>389</v>
      </c>
      <c r="P132" s="18">
        <v>3</v>
      </c>
      <c r="Q132" s="18" t="s">
        <v>466</v>
      </c>
      <c r="R132" s="18" t="s">
        <v>467</v>
      </c>
      <c r="S132" s="18" t="s">
        <v>31</v>
      </c>
      <c r="T132" s="18" t="s">
        <v>31</v>
      </c>
      <c r="U132" s="18" t="s">
        <v>31</v>
      </c>
    </row>
    <row r="133" spans="1:31" ht="15.75" hidden="1" customHeight="1" x14ac:dyDescent="0.2">
      <c r="A133" s="75">
        <v>6195772</v>
      </c>
      <c r="B133" s="146" t="s">
        <v>143</v>
      </c>
      <c r="C133" s="78">
        <v>42171</v>
      </c>
      <c r="D133" s="78">
        <v>42180</v>
      </c>
      <c r="E133" s="79">
        <v>42574</v>
      </c>
      <c r="F133" s="76">
        <f t="shared" si="2"/>
        <v>403</v>
      </c>
      <c r="G133" s="80" t="s">
        <v>29</v>
      </c>
      <c r="H133" s="80" t="s">
        <v>29</v>
      </c>
      <c r="I133" s="80" t="s">
        <v>29</v>
      </c>
      <c r="J133" s="80" t="s">
        <v>29</v>
      </c>
      <c r="K133" s="80" t="s">
        <v>29</v>
      </c>
      <c r="L133" s="80" t="s">
        <v>29</v>
      </c>
      <c r="M133" s="80" t="s">
        <v>29</v>
      </c>
      <c r="N133" s="80" t="s">
        <v>386</v>
      </c>
      <c r="O133" s="80" t="s">
        <v>389</v>
      </c>
      <c r="P133" s="118">
        <v>3</v>
      </c>
      <c r="Q133" s="80" t="s">
        <v>466</v>
      </c>
      <c r="R133" s="80" t="s">
        <v>467</v>
      </c>
      <c r="S133" s="80" t="s">
        <v>31</v>
      </c>
      <c r="T133" s="80" t="s">
        <v>31</v>
      </c>
      <c r="U133" s="80" t="s">
        <v>31</v>
      </c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</row>
    <row r="134" spans="1:31" ht="15.75" hidden="1" customHeight="1" x14ac:dyDescent="0.2">
      <c r="A134" s="12">
        <v>6103098</v>
      </c>
      <c r="B134" s="28" t="s">
        <v>145</v>
      </c>
      <c r="C134" s="73">
        <v>42185</v>
      </c>
      <c r="D134" s="73">
        <v>42201</v>
      </c>
      <c r="E134" s="74">
        <v>42250</v>
      </c>
      <c r="F134" s="7">
        <f t="shared" si="2"/>
        <v>65</v>
      </c>
      <c r="G134" s="18" t="s">
        <v>31</v>
      </c>
      <c r="H134" s="18" t="s">
        <v>391</v>
      </c>
      <c r="I134" s="18">
        <v>1</v>
      </c>
      <c r="J134" s="18" t="s">
        <v>31</v>
      </c>
      <c r="K134" s="18" t="s">
        <v>29</v>
      </c>
      <c r="L134" s="18" t="s">
        <v>31</v>
      </c>
      <c r="M134" s="18" t="s">
        <v>29</v>
      </c>
      <c r="N134" s="18" t="s">
        <v>382</v>
      </c>
      <c r="O134" s="18" t="s">
        <v>433</v>
      </c>
      <c r="P134" s="18">
        <v>2</v>
      </c>
      <c r="Q134" s="18" t="s">
        <v>398</v>
      </c>
      <c r="R134" s="18" t="s">
        <v>400</v>
      </c>
      <c r="S134" s="18" t="s">
        <v>31</v>
      </c>
      <c r="T134" s="18" t="s">
        <v>31</v>
      </c>
      <c r="U134" s="18" t="s">
        <v>31</v>
      </c>
    </row>
    <row r="135" spans="1:31" ht="15.75" hidden="1" customHeight="1" x14ac:dyDescent="0.2">
      <c r="A135" s="12">
        <v>6103098</v>
      </c>
      <c r="B135" s="28" t="s">
        <v>145</v>
      </c>
      <c r="C135" s="73">
        <v>42185</v>
      </c>
      <c r="D135" s="73">
        <v>42201</v>
      </c>
      <c r="E135" s="74">
        <v>42537</v>
      </c>
      <c r="F135" s="7">
        <f t="shared" ref="F135:F200" si="3">DATEDIF(C135,E135,"D")</f>
        <v>352</v>
      </c>
      <c r="G135" s="18" t="s">
        <v>29</v>
      </c>
      <c r="H135" s="18" t="s">
        <v>29</v>
      </c>
      <c r="I135" s="18" t="s">
        <v>29</v>
      </c>
      <c r="J135" s="18" t="s">
        <v>29</v>
      </c>
      <c r="K135" s="18" t="s">
        <v>29</v>
      </c>
      <c r="L135" s="18" t="s">
        <v>29</v>
      </c>
      <c r="M135" s="18" t="s">
        <v>29</v>
      </c>
      <c r="N135" s="18" t="s">
        <v>386</v>
      </c>
      <c r="O135" s="18" t="s">
        <v>389</v>
      </c>
      <c r="P135" s="18">
        <v>3</v>
      </c>
      <c r="Q135" s="18" t="s">
        <v>398</v>
      </c>
      <c r="R135" s="18" t="s">
        <v>398</v>
      </c>
      <c r="S135" s="18" t="s">
        <v>31</v>
      </c>
      <c r="T135" s="18" t="s">
        <v>31</v>
      </c>
      <c r="U135" s="18" t="s">
        <v>31</v>
      </c>
    </row>
    <row r="136" spans="1:31" ht="15.75" hidden="1" customHeight="1" x14ac:dyDescent="0.2">
      <c r="A136" s="75">
        <v>6103098</v>
      </c>
      <c r="B136" s="146" t="s">
        <v>145</v>
      </c>
      <c r="C136" s="78">
        <v>42185</v>
      </c>
      <c r="D136" s="78">
        <v>42201</v>
      </c>
      <c r="E136" s="79">
        <v>42859</v>
      </c>
      <c r="F136" s="76">
        <f t="shared" si="3"/>
        <v>674</v>
      </c>
      <c r="G136" s="80" t="s">
        <v>31</v>
      </c>
      <c r="H136" s="80" t="s">
        <v>29</v>
      </c>
      <c r="I136" s="80" t="s">
        <v>29</v>
      </c>
      <c r="J136" s="80" t="s">
        <v>31</v>
      </c>
      <c r="K136" s="80" t="s">
        <v>29</v>
      </c>
      <c r="L136" s="80" t="s">
        <v>29</v>
      </c>
      <c r="M136" s="80" t="s">
        <v>29</v>
      </c>
      <c r="N136" s="80" t="s">
        <v>386</v>
      </c>
      <c r="O136" s="80" t="s">
        <v>389</v>
      </c>
      <c r="P136" s="118">
        <v>3</v>
      </c>
      <c r="Q136" s="80" t="s">
        <v>398</v>
      </c>
      <c r="R136" s="80" t="s">
        <v>408</v>
      </c>
      <c r="S136" s="80" t="s">
        <v>31</v>
      </c>
      <c r="T136" s="80" t="s">
        <v>31</v>
      </c>
      <c r="U136" s="80" t="s">
        <v>31</v>
      </c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</row>
    <row r="137" spans="1:31" s="151" customFormat="1" ht="15.75" hidden="1" customHeight="1" x14ac:dyDescent="0.2">
      <c r="A137" s="147">
        <v>6103098</v>
      </c>
      <c r="B137" s="152" t="s">
        <v>145</v>
      </c>
      <c r="C137" s="148">
        <v>42185</v>
      </c>
      <c r="D137" s="148">
        <v>42201</v>
      </c>
      <c r="E137" s="149">
        <v>43217</v>
      </c>
      <c r="F137" s="150">
        <f t="shared" si="3"/>
        <v>1032</v>
      </c>
      <c r="G137" s="139" t="s">
        <v>705</v>
      </c>
      <c r="H137" s="139" t="s">
        <v>706</v>
      </c>
      <c r="I137" s="139">
        <v>1</v>
      </c>
      <c r="J137" s="139" t="s">
        <v>704</v>
      </c>
      <c r="K137" s="139" t="s">
        <v>703</v>
      </c>
      <c r="L137" s="139" t="s">
        <v>702</v>
      </c>
      <c r="M137" s="139" t="s">
        <v>697</v>
      </c>
      <c r="N137" s="116" t="s">
        <v>386</v>
      </c>
      <c r="O137" s="139" t="s">
        <v>698</v>
      </c>
      <c r="P137" s="139">
        <v>3</v>
      </c>
      <c r="Q137" s="139"/>
      <c r="R137" s="139"/>
      <c r="S137" s="139" t="s">
        <v>699</v>
      </c>
      <c r="T137" s="139" t="s">
        <v>700</v>
      </c>
      <c r="U137" s="139" t="s">
        <v>701</v>
      </c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</row>
    <row r="138" spans="1:31" ht="15.75" hidden="1" customHeight="1" x14ac:dyDescent="0.2">
      <c r="A138" s="83" t="s">
        <v>148</v>
      </c>
      <c r="B138" s="82" t="s">
        <v>149</v>
      </c>
      <c r="C138" s="84">
        <v>42187</v>
      </c>
      <c r="D138" s="84">
        <v>42206</v>
      </c>
      <c r="E138" s="85">
        <v>42206</v>
      </c>
      <c r="F138" s="7">
        <f t="shared" si="3"/>
        <v>19</v>
      </c>
      <c r="G138" s="86" t="s">
        <v>444</v>
      </c>
      <c r="H138" s="86" t="s">
        <v>29</v>
      </c>
      <c r="I138" s="86" t="s">
        <v>29</v>
      </c>
      <c r="J138" s="86" t="s">
        <v>31</v>
      </c>
      <c r="K138" s="86" t="s">
        <v>31</v>
      </c>
      <c r="L138" s="86" t="s">
        <v>31</v>
      </c>
      <c r="M138" s="86" t="s">
        <v>29</v>
      </c>
      <c r="N138" s="86" t="s">
        <v>29</v>
      </c>
      <c r="O138" s="86" t="s">
        <v>29</v>
      </c>
      <c r="P138" s="119" t="s">
        <v>574</v>
      </c>
      <c r="Q138" s="86" t="s">
        <v>29</v>
      </c>
      <c r="R138" s="86" t="s">
        <v>29</v>
      </c>
      <c r="S138" s="86" t="s">
        <v>29</v>
      </c>
      <c r="T138" s="86" t="s">
        <v>29</v>
      </c>
      <c r="U138" s="86" t="s">
        <v>29</v>
      </c>
    </row>
    <row r="139" spans="1:31" ht="15.75" hidden="1" customHeight="1" x14ac:dyDescent="0.2">
      <c r="A139" s="12" t="s">
        <v>148</v>
      </c>
      <c r="B139" s="7" t="s">
        <v>149</v>
      </c>
      <c r="C139" s="73">
        <v>42187</v>
      </c>
      <c r="D139" s="73">
        <v>42206</v>
      </c>
      <c r="E139" s="74">
        <v>42233</v>
      </c>
      <c r="F139" s="7">
        <f t="shared" si="3"/>
        <v>46</v>
      </c>
      <c r="G139" s="18" t="s">
        <v>444</v>
      </c>
      <c r="H139" s="18" t="s">
        <v>29</v>
      </c>
      <c r="I139" s="18" t="s">
        <v>29</v>
      </c>
      <c r="J139" s="18" t="s">
        <v>31</v>
      </c>
      <c r="K139" s="18" t="s">
        <v>31</v>
      </c>
      <c r="L139" s="18" t="s">
        <v>31</v>
      </c>
      <c r="M139" s="18" t="s">
        <v>29</v>
      </c>
      <c r="N139" s="18" t="s">
        <v>382</v>
      </c>
      <c r="O139" s="18" t="s">
        <v>443</v>
      </c>
      <c r="P139" s="18">
        <v>1</v>
      </c>
      <c r="Q139" s="18" t="s">
        <v>468</v>
      </c>
      <c r="R139" s="18" t="s">
        <v>430</v>
      </c>
      <c r="S139" s="38" t="s">
        <v>34</v>
      </c>
      <c r="T139" s="18" t="s">
        <v>469</v>
      </c>
      <c r="U139" s="38" t="s">
        <v>34</v>
      </c>
    </row>
    <row r="140" spans="1:31" ht="15.75" hidden="1" customHeight="1" x14ac:dyDescent="0.2">
      <c r="A140" s="12" t="s">
        <v>148</v>
      </c>
      <c r="B140" s="7" t="s">
        <v>149</v>
      </c>
      <c r="C140" s="73">
        <v>42187</v>
      </c>
      <c r="D140" s="73">
        <v>42206</v>
      </c>
      <c r="E140" s="74">
        <v>42436</v>
      </c>
      <c r="F140" s="7">
        <f t="shared" si="3"/>
        <v>249</v>
      </c>
      <c r="G140" s="18" t="s">
        <v>391</v>
      </c>
      <c r="H140" s="18" t="s">
        <v>470</v>
      </c>
      <c r="I140" s="18">
        <v>0</v>
      </c>
      <c r="J140" s="18" t="s">
        <v>31</v>
      </c>
      <c r="K140" s="18" t="s">
        <v>31</v>
      </c>
      <c r="L140" s="18" t="s">
        <v>31</v>
      </c>
      <c r="M140" s="18" t="s">
        <v>29</v>
      </c>
      <c r="N140" s="18" t="s">
        <v>386</v>
      </c>
      <c r="O140" s="18" t="s">
        <v>433</v>
      </c>
      <c r="P140" s="18">
        <v>2</v>
      </c>
      <c r="Q140" s="18" t="s">
        <v>471</v>
      </c>
      <c r="R140" s="18" t="s">
        <v>472</v>
      </c>
      <c r="S140" s="38" t="s">
        <v>34</v>
      </c>
      <c r="T140" s="18" t="s">
        <v>473</v>
      </c>
      <c r="U140" s="18" t="s">
        <v>31</v>
      </c>
    </row>
    <row r="141" spans="1:31" ht="15.75" hidden="1" customHeight="1" x14ac:dyDescent="0.2">
      <c r="A141" s="12" t="s">
        <v>148</v>
      </c>
      <c r="B141" s="7" t="s">
        <v>149</v>
      </c>
      <c r="C141" s="73">
        <v>42187</v>
      </c>
      <c r="D141" s="73">
        <v>42206</v>
      </c>
      <c r="E141" s="74">
        <v>42471</v>
      </c>
      <c r="F141" s="7">
        <f t="shared" si="3"/>
        <v>284</v>
      </c>
      <c r="G141" s="18" t="s">
        <v>391</v>
      </c>
      <c r="H141" s="18" t="s">
        <v>474</v>
      </c>
      <c r="I141" s="18">
        <v>0</v>
      </c>
      <c r="J141" s="18" t="s">
        <v>31</v>
      </c>
      <c r="K141" s="18" t="s">
        <v>31</v>
      </c>
      <c r="L141" s="18" t="s">
        <v>31</v>
      </c>
      <c r="M141" s="18" t="s">
        <v>29</v>
      </c>
      <c r="N141" s="18" t="s">
        <v>386</v>
      </c>
      <c r="O141" s="18" t="s">
        <v>389</v>
      </c>
      <c r="P141" s="18">
        <v>3</v>
      </c>
      <c r="Q141" s="18" t="s">
        <v>392</v>
      </c>
      <c r="R141" s="18" t="s">
        <v>475</v>
      </c>
      <c r="S141" s="38" t="s">
        <v>34</v>
      </c>
      <c r="T141" s="18" t="s">
        <v>473</v>
      </c>
      <c r="U141" s="18" t="s">
        <v>31</v>
      </c>
    </row>
    <row r="142" spans="1:31" ht="15.75" hidden="1" customHeight="1" x14ac:dyDescent="0.2">
      <c r="A142" s="12">
        <v>6209143</v>
      </c>
      <c r="B142" s="7" t="s">
        <v>149</v>
      </c>
      <c r="C142" s="73">
        <v>42187</v>
      </c>
      <c r="D142" s="73">
        <v>42206</v>
      </c>
      <c r="E142" s="74">
        <v>42555</v>
      </c>
      <c r="F142" s="7">
        <f t="shared" si="3"/>
        <v>368</v>
      </c>
      <c r="G142" s="18" t="s">
        <v>391</v>
      </c>
      <c r="H142" s="18" t="s">
        <v>474</v>
      </c>
      <c r="I142" s="18">
        <v>0</v>
      </c>
      <c r="J142" s="18" t="s">
        <v>31</v>
      </c>
      <c r="K142" s="38" t="s">
        <v>34</v>
      </c>
      <c r="L142" s="18" t="s">
        <v>31</v>
      </c>
      <c r="M142" s="18" t="s">
        <v>29</v>
      </c>
      <c r="N142" s="18" t="s">
        <v>386</v>
      </c>
      <c r="O142" s="18" t="s">
        <v>389</v>
      </c>
      <c r="P142" s="18">
        <v>3</v>
      </c>
      <c r="Q142" s="18" t="s">
        <v>392</v>
      </c>
      <c r="R142" s="18" t="s">
        <v>412</v>
      </c>
      <c r="S142" s="38" t="s">
        <v>34</v>
      </c>
      <c r="T142" s="18" t="s">
        <v>473</v>
      </c>
      <c r="U142" s="18" t="s">
        <v>31</v>
      </c>
    </row>
    <row r="143" spans="1:31" ht="15.75" hidden="1" customHeight="1" x14ac:dyDescent="0.2">
      <c r="A143" s="12" t="s">
        <v>148</v>
      </c>
      <c r="B143" s="7" t="s">
        <v>149</v>
      </c>
      <c r="C143" s="73">
        <v>42187</v>
      </c>
      <c r="D143" s="73">
        <v>42206</v>
      </c>
      <c r="E143" s="74">
        <v>42655</v>
      </c>
      <c r="F143" s="7">
        <f t="shared" si="3"/>
        <v>468</v>
      </c>
      <c r="G143" s="18" t="s">
        <v>391</v>
      </c>
      <c r="H143" s="18" t="s">
        <v>474</v>
      </c>
      <c r="I143" s="18">
        <v>0</v>
      </c>
      <c r="J143" s="18" t="s">
        <v>31</v>
      </c>
      <c r="K143" s="38" t="s">
        <v>34</v>
      </c>
      <c r="L143" s="18" t="s">
        <v>31</v>
      </c>
      <c r="M143" s="18" t="s">
        <v>29</v>
      </c>
      <c r="N143" s="18" t="s">
        <v>386</v>
      </c>
      <c r="O143" s="18" t="s">
        <v>389</v>
      </c>
      <c r="P143" s="18">
        <v>3</v>
      </c>
      <c r="Q143" s="18" t="s">
        <v>476</v>
      </c>
      <c r="R143" s="18" t="s">
        <v>451</v>
      </c>
      <c r="S143" s="38" t="s">
        <v>34</v>
      </c>
      <c r="T143" s="18" t="s">
        <v>473</v>
      </c>
      <c r="U143" s="18" t="s">
        <v>31</v>
      </c>
    </row>
    <row r="144" spans="1:31" ht="15.75" hidden="1" customHeight="1" x14ac:dyDescent="0.2">
      <c r="A144" s="75" t="s">
        <v>148</v>
      </c>
      <c r="B144" s="76" t="s">
        <v>149</v>
      </c>
      <c r="C144" s="78">
        <v>42187</v>
      </c>
      <c r="D144" s="78">
        <v>42206</v>
      </c>
      <c r="E144" s="79">
        <v>42454</v>
      </c>
      <c r="F144" s="76">
        <f t="shared" si="3"/>
        <v>267</v>
      </c>
      <c r="G144" s="80" t="s">
        <v>391</v>
      </c>
      <c r="H144" s="80" t="s">
        <v>391</v>
      </c>
      <c r="I144" s="80">
        <v>1</v>
      </c>
      <c r="J144" s="80" t="s">
        <v>31</v>
      </c>
      <c r="K144" s="81" t="s">
        <v>34</v>
      </c>
      <c r="L144" s="80" t="s">
        <v>31</v>
      </c>
      <c r="M144" s="80" t="s">
        <v>29</v>
      </c>
      <c r="N144" s="80" t="s">
        <v>386</v>
      </c>
      <c r="O144" s="80" t="s">
        <v>389</v>
      </c>
      <c r="P144" s="118">
        <v>3</v>
      </c>
      <c r="Q144" s="80" t="s">
        <v>384</v>
      </c>
      <c r="R144" s="80" t="s">
        <v>475</v>
      </c>
      <c r="S144" s="81" t="s">
        <v>34</v>
      </c>
      <c r="T144" s="80" t="s">
        <v>473</v>
      </c>
      <c r="U144" s="80" t="s">
        <v>31</v>
      </c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</row>
    <row r="145" spans="1:31" ht="15.75" hidden="1" customHeight="1" x14ac:dyDescent="0.2">
      <c r="A145" s="83">
        <v>2707911</v>
      </c>
      <c r="B145" s="82" t="s">
        <v>151</v>
      </c>
      <c r="C145" s="84">
        <v>42203</v>
      </c>
      <c r="D145" s="84">
        <v>42220</v>
      </c>
      <c r="E145" s="85">
        <v>42300</v>
      </c>
      <c r="F145" s="7">
        <f t="shared" si="3"/>
        <v>97</v>
      </c>
      <c r="G145" s="86" t="s">
        <v>31</v>
      </c>
      <c r="H145" s="86" t="s">
        <v>391</v>
      </c>
      <c r="I145" s="86">
        <v>1</v>
      </c>
      <c r="J145" s="86" t="s">
        <v>31</v>
      </c>
      <c r="K145" s="86" t="s">
        <v>29</v>
      </c>
      <c r="L145" s="86" t="s">
        <v>31</v>
      </c>
      <c r="M145" s="86" t="s">
        <v>31</v>
      </c>
      <c r="N145" s="86" t="s">
        <v>382</v>
      </c>
      <c r="O145" s="86" t="s">
        <v>433</v>
      </c>
      <c r="P145" s="119">
        <v>2</v>
      </c>
      <c r="Q145" s="86" t="s">
        <v>477</v>
      </c>
      <c r="R145" s="86" t="s">
        <v>397</v>
      </c>
      <c r="S145" s="86" t="s">
        <v>31</v>
      </c>
      <c r="T145" s="86" t="s">
        <v>31</v>
      </c>
      <c r="U145" s="86" t="s">
        <v>31</v>
      </c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</row>
    <row r="146" spans="1:31" ht="15.75" hidden="1" customHeight="1" x14ac:dyDescent="0.2">
      <c r="A146" s="12">
        <v>2707911</v>
      </c>
      <c r="B146" s="7" t="s">
        <v>151</v>
      </c>
      <c r="C146" s="73">
        <v>42203</v>
      </c>
      <c r="D146" s="73">
        <v>42220</v>
      </c>
      <c r="E146" s="74">
        <v>42331</v>
      </c>
      <c r="F146" s="7">
        <f t="shared" si="3"/>
        <v>128</v>
      </c>
      <c r="G146" s="18" t="s">
        <v>444</v>
      </c>
      <c r="H146" s="18" t="s">
        <v>391</v>
      </c>
      <c r="I146" s="18">
        <v>1</v>
      </c>
      <c r="J146" s="18" t="s">
        <v>31</v>
      </c>
      <c r="K146" s="18" t="s">
        <v>29</v>
      </c>
      <c r="L146" s="18" t="s">
        <v>31</v>
      </c>
      <c r="M146" s="18" t="s">
        <v>29</v>
      </c>
      <c r="N146" s="18" t="s">
        <v>382</v>
      </c>
      <c r="O146" s="18" t="s">
        <v>433</v>
      </c>
      <c r="P146" s="18">
        <v>2</v>
      </c>
      <c r="Q146" s="18" t="s">
        <v>478</v>
      </c>
      <c r="R146" s="18" t="s">
        <v>397</v>
      </c>
      <c r="S146" s="18" t="s">
        <v>31</v>
      </c>
      <c r="T146" s="18" t="s">
        <v>31</v>
      </c>
      <c r="U146" s="18" t="s">
        <v>31</v>
      </c>
    </row>
    <row r="147" spans="1:31" ht="15.75" hidden="1" customHeight="1" x14ac:dyDescent="0.2">
      <c r="A147" s="12">
        <v>2707911</v>
      </c>
      <c r="B147" s="7" t="s">
        <v>151</v>
      </c>
      <c r="C147" s="73">
        <v>42203</v>
      </c>
      <c r="D147" s="73">
        <v>42220</v>
      </c>
      <c r="E147" s="74">
        <v>42451</v>
      </c>
      <c r="F147" s="7">
        <f t="shared" si="3"/>
        <v>248</v>
      </c>
      <c r="G147" s="38" t="s">
        <v>34</v>
      </c>
      <c r="H147" s="18" t="s">
        <v>391</v>
      </c>
      <c r="I147" s="18">
        <v>1</v>
      </c>
      <c r="J147" s="18" t="s">
        <v>31</v>
      </c>
      <c r="K147" s="18" t="s">
        <v>29</v>
      </c>
      <c r="L147" s="18" t="s">
        <v>31</v>
      </c>
      <c r="M147" s="18" t="s">
        <v>29</v>
      </c>
      <c r="N147" s="18" t="s">
        <v>479</v>
      </c>
      <c r="O147" s="18" t="s">
        <v>389</v>
      </c>
      <c r="P147" s="18">
        <v>3</v>
      </c>
      <c r="Q147" s="18" t="s">
        <v>413</v>
      </c>
      <c r="R147" s="18" t="s">
        <v>397</v>
      </c>
      <c r="S147" s="18" t="s">
        <v>31</v>
      </c>
      <c r="T147" s="18" t="s">
        <v>31</v>
      </c>
      <c r="U147" s="18" t="s">
        <v>31</v>
      </c>
    </row>
    <row r="148" spans="1:31" ht="15.75" hidden="1" customHeight="1" x14ac:dyDescent="0.2">
      <c r="A148" s="12">
        <v>2707911</v>
      </c>
      <c r="B148" s="7" t="s">
        <v>151</v>
      </c>
      <c r="C148" s="73">
        <v>42203</v>
      </c>
      <c r="D148" s="73">
        <v>42220</v>
      </c>
      <c r="E148" s="74">
        <v>42668</v>
      </c>
      <c r="F148" s="7">
        <f t="shared" si="3"/>
        <v>465</v>
      </c>
      <c r="G148" s="18" t="s">
        <v>444</v>
      </c>
      <c r="H148" s="18" t="s">
        <v>391</v>
      </c>
      <c r="I148" s="18">
        <v>1</v>
      </c>
      <c r="J148" s="18" t="s">
        <v>31</v>
      </c>
      <c r="K148" s="18" t="s">
        <v>29</v>
      </c>
      <c r="L148" s="18" t="s">
        <v>31</v>
      </c>
      <c r="M148" s="18" t="s">
        <v>29</v>
      </c>
      <c r="N148" s="18" t="s">
        <v>479</v>
      </c>
      <c r="O148" s="18" t="s">
        <v>389</v>
      </c>
      <c r="P148" s="18">
        <v>3</v>
      </c>
      <c r="Q148" s="18" t="s">
        <v>413</v>
      </c>
      <c r="R148" s="18" t="s">
        <v>397</v>
      </c>
      <c r="S148" s="18" t="s">
        <v>31</v>
      </c>
      <c r="T148" s="18" t="s">
        <v>31</v>
      </c>
      <c r="U148" s="18" t="s">
        <v>31</v>
      </c>
    </row>
    <row r="149" spans="1:31" ht="15.75" hidden="1" customHeight="1" x14ac:dyDescent="0.2">
      <c r="A149" s="75">
        <v>2707911</v>
      </c>
      <c r="B149" s="76" t="s">
        <v>151</v>
      </c>
      <c r="C149" s="78">
        <v>42203</v>
      </c>
      <c r="D149" s="78">
        <v>42220</v>
      </c>
      <c r="E149" s="79">
        <v>42850</v>
      </c>
      <c r="F149" s="76">
        <f t="shared" si="3"/>
        <v>647</v>
      </c>
      <c r="G149" s="80" t="s">
        <v>29</v>
      </c>
      <c r="H149" s="80" t="s">
        <v>29</v>
      </c>
      <c r="I149" s="80" t="s">
        <v>29</v>
      </c>
      <c r="J149" s="80" t="s">
        <v>29</v>
      </c>
      <c r="K149" s="80" t="s">
        <v>29</v>
      </c>
      <c r="L149" s="80" t="s">
        <v>29</v>
      </c>
      <c r="M149" s="80" t="s">
        <v>29</v>
      </c>
      <c r="N149" s="80" t="s">
        <v>479</v>
      </c>
      <c r="O149" s="80" t="s">
        <v>389</v>
      </c>
      <c r="P149" s="118">
        <v>3</v>
      </c>
      <c r="Q149" s="80" t="s">
        <v>477</v>
      </c>
      <c r="R149" s="80" t="s">
        <v>397</v>
      </c>
      <c r="S149" s="80" t="s">
        <v>31</v>
      </c>
      <c r="T149" s="80" t="s">
        <v>31</v>
      </c>
      <c r="U149" s="80" t="s">
        <v>31</v>
      </c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</row>
    <row r="150" spans="1:31" ht="15.75" hidden="1" customHeight="1" x14ac:dyDescent="0.2">
      <c r="A150" s="83" t="s">
        <v>154</v>
      </c>
      <c r="B150" s="82" t="s">
        <v>155</v>
      </c>
      <c r="C150" s="84">
        <v>42206</v>
      </c>
      <c r="D150" s="84">
        <v>42220</v>
      </c>
      <c r="E150" s="85">
        <v>42303</v>
      </c>
      <c r="F150" s="7">
        <f t="shared" si="3"/>
        <v>97</v>
      </c>
      <c r="G150" s="86" t="s">
        <v>444</v>
      </c>
      <c r="H150" s="86" t="s">
        <v>474</v>
      </c>
      <c r="I150" s="86">
        <v>0</v>
      </c>
      <c r="J150" s="86" t="s">
        <v>29</v>
      </c>
      <c r="K150" s="86" t="s">
        <v>29</v>
      </c>
      <c r="L150" s="86" t="s">
        <v>29</v>
      </c>
      <c r="M150" s="87" t="s">
        <v>34</v>
      </c>
      <c r="N150" s="86" t="s">
        <v>382</v>
      </c>
      <c r="O150" s="86" t="s">
        <v>433</v>
      </c>
      <c r="P150" s="119">
        <v>2</v>
      </c>
      <c r="Q150" s="86" t="s">
        <v>397</v>
      </c>
      <c r="R150" s="86" t="s">
        <v>397</v>
      </c>
      <c r="S150" s="86" t="s">
        <v>31</v>
      </c>
      <c r="T150" s="86" t="s">
        <v>31</v>
      </c>
      <c r="U150" s="86" t="s">
        <v>31</v>
      </c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</row>
    <row r="151" spans="1:31" ht="15.75" hidden="1" customHeight="1" x14ac:dyDescent="0.2">
      <c r="A151" s="12" t="s">
        <v>154</v>
      </c>
      <c r="B151" s="7" t="s">
        <v>155</v>
      </c>
      <c r="C151" s="73">
        <v>42206</v>
      </c>
      <c r="D151" s="73">
        <v>42220</v>
      </c>
      <c r="E151" s="74">
        <v>42366</v>
      </c>
      <c r="F151" s="7">
        <f t="shared" si="3"/>
        <v>160</v>
      </c>
      <c r="G151" s="18" t="s">
        <v>444</v>
      </c>
      <c r="H151" s="18" t="s">
        <v>474</v>
      </c>
      <c r="I151" s="18">
        <v>0</v>
      </c>
      <c r="J151" s="18" t="s">
        <v>31</v>
      </c>
      <c r="K151" s="18" t="s">
        <v>29</v>
      </c>
      <c r="L151" s="18" t="s">
        <v>31</v>
      </c>
      <c r="M151" s="38" t="s">
        <v>34</v>
      </c>
      <c r="N151" s="18" t="s">
        <v>382</v>
      </c>
      <c r="O151" s="18" t="s">
        <v>433</v>
      </c>
      <c r="P151" s="18">
        <v>2</v>
      </c>
      <c r="Q151" s="18" t="s">
        <v>397</v>
      </c>
      <c r="R151" s="18" t="s">
        <v>397</v>
      </c>
      <c r="S151" s="18" t="s">
        <v>31</v>
      </c>
      <c r="T151" s="18" t="s">
        <v>31</v>
      </c>
      <c r="U151" s="18" t="s">
        <v>31</v>
      </c>
    </row>
    <row r="152" spans="1:31" ht="15.75" hidden="1" customHeight="1" x14ac:dyDescent="0.2">
      <c r="A152" s="12" t="s">
        <v>154</v>
      </c>
      <c r="B152" s="7" t="s">
        <v>155</v>
      </c>
      <c r="C152" s="73">
        <v>42206</v>
      </c>
      <c r="D152" s="73">
        <v>42220</v>
      </c>
      <c r="E152" s="74">
        <v>42443</v>
      </c>
      <c r="F152" s="7">
        <f t="shared" si="3"/>
        <v>237</v>
      </c>
      <c r="G152" s="18" t="s">
        <v>444</v>
      </c>
      <c r="H152" s="18" t="s">
        <v>474</v>
      </c>
      <c r="I152" s="18">
        <v>0</v>
      </c>
      <c r="J152" s="18" t="s">
        <v>31</v>
      </c>
      <c r="K152" s="18" t="s">
        <v>29</v>
      </c>
      <c r="L152" s="18" t="s">
        <v>31</v>
      </c>
      <c r="M152" s="38" t="s">
        <v>34</v>
      </c>
      <c r="N152" s="18" t="s">
        <v>382</v>
      </c>
      <c r="O152" s="18" t="s">
        <v>433</v>
      </c>
      <c r="P152" s="18">
        <v>2</v>
      </c>
      <c r="Q152" s="18" t="s">
        <v>397</v>
      </c>
      <c r="R152" s="18" t="s">
        <v>397</v>
      </c>
      <c r="S152" s="18" t="s">
        <v>31</v>
      </c>
      <c r="T152" s="18" t="s">
        <v>31</v>
      </c>
      <c r="U152" s="18" t="s">
        <v>31</v>
      </c>
    </row>
    <row r="153" spans="1:31" ht="15.75" hidden="1" customHeight="1" x14ac:dyDescent="0.2">
      <c r="A153" s="12" t="s">
        <v>154</v>
      </c>
      <c r="B153" s="7" t="s">
        <v>155</v>
      </c>
      <c r="C153" s="73">
        <v>42206</v>
      </c>
      <c r="D153" s="73">
        <v>42220</v>
      </c>
      <c r="E153" s="74">
        <v>42534</v>
      </c>
      <c r="F153" s="7">
        <f t="shared" si="3"/>
        <v>328</v>
      </c>
      <c r="G153" s="18" t="s">
        <v>31</v>
      </c>
      <c r="H153" s="18" t="s">
        <v>391</v>
      </c>
      <c r="I153" s="18">
        <v>1</v>
      </c>
      <c r="J153" s="18" t="s">
        <v>31</v>
      </c>
      <c r="K153" s="18" t="s">
        <v>29</v>
      </c>
      <c r="L153" s="18" t="s">
        <v>31</v>
      </c>
      <c r="M153" s="18" t="s">
        <v>29</v>
      </c>
      <c r="N153" s="18" t="s">
        <v>382</v>
      </c>
      <c r="O153" s="18" t="s">
        <v>433</v>
      </c>
      <c r="P153" s="18">
        <v>2</v>
      </c>
      <c r="Q153" s="18" t="s">
        <v>397</v>
      </c>
      <c r="R153" s="18" t="s">
        <v>397</v>
      </c>
      <c r="S153" s="18" t="s">
        <v>31</v>
      </c>
      <c r="T153" s="18" t="s">
        <v>31</v>
      </c>
      <c r="U153" s="18" t="s">
        <v>31</v>
      </c>
    </row>
    <row r="154" spans="1:31" ht="15.75" hidden="1" customHeight="1" x14ac:dyDescent="0.2">
      <c r="A154" s="75" t="s">
        <v>154</v>
      </c>
      <c r="B154" s="76" t="s">
        <v>155</v>
      </c>
      <c r="C154" s="78">
        <v>42206</v>
      </c>
      <c r="D154" s="78">
        <v>42220</v>
      </c>
      <c r="E154" s="79">
        <v>42723</v>
      </c>
      <c r="F154" s="76">
        <f t="shared" si="3"/>
        <v>517</v>
      </c>
      <c r="G154" s="80" t="s">
        <v>31</v>
      </c>
      <c r="H154" s="80" t="s">
        <v>391</v>
      </c>
      <c r="I154" s="80">
        <v>1</v>
      </c>
      <c r="J154" s="80" t="s">
        <v>31</v>
      </c>
      <c r="K154" s="80" t="s">
        <v>29</v>
      </c>
      <c r="L154" s="80" t="s">
        <v>31</v>
      </c>
      <c r="M154" s="80" t="s">
        <v>29</v>
      </c>
      <c r="N154" s="80" t="s">
        <v>386</v>
      </c>
      <c r="O154" s="80" t="s">
        <v>389</v>
      </c>
      <c r="P154" s="118">
        <v>3</v>
      </c>
      <c r="Q154" s="80" t="s">
        <v>397</v>
      </c>
      <c r="R154" s="80" t="s">
        <v>397</v>
      </c>
      <c r="S154" s="80" t="s">
        <v>31</v>
      </c>
      <c r="T154" s="80" t="s">
        <v>31</v>
      </c>
      <c r="U154" s="80" t="s">
        <v>31</v>
      </c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</row>
    <row r="155" spans="1:31" ht="15.75" hidden="1" customHeight="1" x14ac:dyDescent="0.25">
      <c r="A155" s="83" t="s">
        <v>157</v>
      </c>
      <c r="B155" s="177" t="s">
        <v>628</v>
      </c>
      <c r="C155" s="84">
        <v>42203</v>
      </c>
      <c r="D155" s="84">
        <v>42222</v>
      </c>
      <c r="E155" s="85">
        <v>42307</v>
      </c>
      <c r="F155" s="7">
        <f t="shared" si="3"/>
        <v>104</v>
      </c>
      <c r="G155" s="86" t="s">
        <v>444</v>
      </c>
      <c r="H155" s="86" t="s">
        <v>29</v>
      </c>
      <c r="I155" s="86" t="s">
        <v>29</v>
      </c>
      <c r="J155" s="86" t="s">
        <v>31</v>
      </c>
      <c r="K155" s="86" t="s">
        <v>29</v>
      </c>
      <c r="L155" s="86" t="s">
        <v>31</v>
      </c>
      <c r="M155" s="86" t="s">
        <v>480</v>
      </c>
      <c r="N155" s="86" t="s">
        <v>382</v>
      </c>
      <c r="O155" s="86" t="s">
        <v>433</v>
      </c>
      <c r="P155" s="119">
        <v>2</v>
      </c>
      <c r="Q155" s="86" t="s">
        <v>401</v>
      </c>
      <c r="R155" s="86" t="s">
        <v>397</v>
      </c>
      <c r="S155" s="86" t="s">
        <v>31</v>
      </c>
      <c r="T155" s="86" t="s">
        <v>31</v>
      </c>
      <c r="U155" s="86" t="s">
        <v>31</v>
      </c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</row>
    <row r="156" spans="1:31" ht="15.75" hidden="1" customHeight="1" x14ac:dyDescent="0.2">
      <c r="A156" s="83">
        <v>6212776</v>
      </c>
      <c r="B156" s="82" t="s">
        <v>162</v>
      </c>
      <c r="C156" s="85">
        <v>42199</v>
      </c>
      <c r="D156" s="84">
        <v>42206</v>
      </c>
      <c r="E156" s="85">
        <v>42206</v>
      </c>
      <c r="F156" s="82">
        <f t="shared" si="3"/>
        <v>7</v>
      </c>
      <c r="G156" s="86" t="s">
        <v>481</v>
      </c>
      <c r="H156" s="86" t="s">
        <v>29</v>
      </c>
      <c r="I156" s="86" t="s">
        <v>29</v>
      </c>
      <c r="J156" s="86" t="s">
        <v>31</v>
      </c>
      <c r="K156" s="86" t="s">
        <v>29</v>
      </c>
      <c r="L156" s="86" t="s">
        <v>31</v>
      </c>
      <c r="M156" s="86" t="s">
        <v>29</v>
      </c>
      <c r="N156" s="86" t="s">
        <v>382</v>
      </c>
      <c r="O156" s="86" t="s">
        <v>433</v>
      </c>
      <c r="P156" s="119">
        <v>2</v>
      </c>
      <c r="Q156" s="86" t="s">
        <v>387</v>
      </c>
      <c r="R156" s="86" t="s">
        <v>387</v>
      </c>
      <c r="S156" s="86" t="s">
        <v>31</v>
      </c>
      <c r="T156" s="86" t="s">
        <v>31</v>
      </c>
      <c r="U156" s="86" t="s">
        <v>31</v>
      </c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</row>
    <row r="157" spans="1:31" ht="15.75" hidden="1" customHeight="1" x14ac:dyDescent="0.2">
      <c r="A157" s="12">
        <v>6212776</v>
      </c>
      <c r="B157" s="7" t="s">
        <v>162</v>
      </c>
      <c r="C157" s="74">
        <v>42199</v>
      </c>
      <c r="D157" s="73">
        <v>42206</v>
      </c>
      <c r="E157" s="74">
        <v>42298</v>
      </c>
      <c r="F157" s="7">
        <f t="shared" si="3"/>
        <v>99</v>
      </c>
      <c r="G157" s="18" t="s">
        <v>444</v>
      </c>
      <c r="H157" s="18" t="s">
        <v>482</v>
      </c>
      <c r="I157" s="18">
        <v>0</v>
      </c>
      <c r="J157" s="18" t="s">
        <v>31</v>
      </c>
      <c r="K157" s="18" t="s">
        <v>29</v>
      </c>
      <c r="L157" s="18" t="s">
        <v>31</v>
      </c>
      <c r="M157" s="38" t="s">
        <v>34</v>
      </c>
      <c r="N157" s="18" t="s">
        <v>382</v>
      </c>
      <c r="O157" s="18" t="s">
        <v>433</v>
      </c>
      <c r="P157" s="18">
        <v>2</v>
      </c>
      <c r="Q157" s="18" t="s">
        <v>403</v>
      </c>
      <c r="R157" s="18" t="s">
        <v>387</v>
      </c>
      <c r="S157" s="18" t="s">
        <v>31</v>
      </c>
      <c r="T157" s="18" t="s">
        <v>31</v>
      </c>
      <c r="U157" s="18" t="s">
        <v>31</v>
      </c>
    </row>
    <row r="158" spans="1:31" ht="15.75" hidden="1" customHeight="1" x14ac:dyDescent="0.2">
      <c r="A158" s="12">
        <v>6212776</v>
      </c>
      <c r="B158" s="7" t="s">
        <v>162</v>
      </c>
      <c r="C158" s="74">
        <v>42199</v>
      </c>
      <c r="D158" s="73">
        <v>42206</v>
      </c>
      <c r="E158" s="74">
        <v>42369</v>
      </c>
      <c r="F158" s="7">
        <f t="shared" si="3"/>
        <v>170</v>
      </c>
      <c r="G158" s="18" t="s">
        <v>31</v>
      </c>
      <c r="H158" s="18" t="s">
        <v>29</v>
      </c>
      <c r="I158" s="18" t="s">
        <v>29</v>
      </c>
      <c r="J158" s="18" t="s">
        <v>29</v>
      </c>
      <c r="K158" s="18" t="s">
        <v>29</v>
      </c>
      <c r="L158" s="18" t="s">
        <v>29</v>
      </c>
      <c r="M158" s="18" t="s">
        <v>31</v>
      </c>
      <c r="N158" s="18" t="s">
        <v>386</v>
      </c>
      <c r="O158" s="18" t="s">
        <v>433</v>
      </c>
      <c r="P158" s="18">
        <v>2</v>
      </c>
      <c r="Q158" s="18" t="s">
        <v>483</v>
      </c>
      <c r="R158" s="18" t="s">
        <v>484</v>
      </c>
      <c r="S158" s="18" t="s">
        <v>31</v>
      </c>
      <c r="T158" s="18" t="s">
        <v>31</v>
      </c>
      <c r="U158" s="18" t="s">
        <v>31</v>
      </c>
    </row>
    <row r="159" spans="1:31" ht="15.75" hidden="1" customHeight="1" x14ac:dyDescent="0.2">
      <c r="A159" s="12">
        <v>6212776</v>
      </c>
      <c r="B159" s="7" t="s">
        <v>162</v>
      </c>
      <c r="C159" s="74">
        <v>42199</v>
      </c>
      <c r="D159" s="73">
        <v>42206</v>
      </c>
      <c r="E159" s="74">
        <v>42382</v>
      </c>
      <c r="F159" s="7">
        <f t="shared" si="3"/>
        <v>183</v>
      </c>
      <c r="G159" s="18" t="s">
        <v>31</v>
      </c>
      <c r="H159" s="18" t="s">
        <v>482</v>
      </c>
      <c r="I159" s="18">
        <v>0</v>
      </c>
      <c r="J159" s="38" t="s">
        <v>485</v>
      </c>
      <c r="K159" s="18" t="s">
        <v>29</v>
      </c>
      <c r="L159" s="18" t="s">
        <v>31</v>
      </c>
      <c r="M159" s="38" t="s">
        <v>34</v>
      </c>
      <c r="N159" s="18" t="s">
        <v>386</v>
      </c>
      <c r="O159" s="18" t="s">
        <v>433</v>
      </c>
      <c r="P159" s="18">
        <v>2</v>
      </c>
      <c r="Q159" s="18" t="s">
        <v>486</v>
      </c>
      <c r="R159" s="18" t="s">
        <v>487</v>
      </c>
      <c r="S159" s="18" t="s">
        <v>31</v>
      </c>
      <c r="T159" s="18" t="s">
        <v>31</v>
      </c>
      <c r="U159" s="18" t="s">
        <v>31</v>
      </c>
    </row>
    <row r="160" spans="1:31" ht="15.75" hidden="1" customHeight="1" x14ac:dyDescent="0.2">
      <c r="A160" s="12">
        <v>6212776</v>
      </c>
      <c r="B160" s="7" t="s">
        <v>162</v>
      </c>
      <c r="C160" s="74">
        <v>42199</v>
      </c>
      <c r="D160" s="73">
        <v>42206</v>
      </c>
      <c r="E160" s="74">
        <v>42473</v>
      </c>
      <c r="F160" s="7">
        <f t="shared" si="3"/>
        <v>274</v>
      </c>
      <c r="G160" s="18" t="s">
        <v>31</v>
      </c>
      <c r="H160" s="18" t="s">
        <v>488</v>
      </c>
      <c r="I160" s="18">
        <v>1</v>
      </c>
      <c r="J160" s="18" t="s">
        <v>31</v>
      </c>
      <c r="K160" s="18" t="s">
        <v>29</v>
      </c>
      <c r="L160" s="18" t="s">
        <v>31</v>
      </c>
      <c r="M160" s="38" t="s">
        <v>34</v>
      </c>
      <c r="N160" s="18" t="s">
        <v>386</v>
      </c>
      <c r="O160" s="18" t="s">
        <v>433</v>
      </c>
      <c r="P160" s="18">
        <v>2</v>
      </c>
      <c r="Q160" s="18" t="s">
        <v>400</v>
      </c>
      <c r="R160" s="18" t="s">
        <v>400</v>
      </c>
      <c r="S160" s="18" t="s">
        <v>31</v>
      </c>
      <c r="T160" s="18" t="s">
        <v>31</v>
      </c>
      <c r="U160" s="18" t="s">
        <v>31</v>
      </c>
    </row>
    <row r="161" spans="1:31" ht="15.75" hidden="1" customHeight="1" x14ac:dyDescent="0.2">
      <c r="A161" s="12">
        <v>6212776</v>
      </c>
      <c r="B161" s="7" t="s">
        <v>162</v>
      </c>
      <c r="C161" s="74">
        <v>42199</v>
      </c>
      <c r="D161" s="73">
        <v>42206</v>
      </c>
      <c r="E161" s="74">
        <v>42662</v>
      </c>
      <c r="F161" s="7">
        <f t="shared" si="3"/>
        <v>463</v>
      </c>
      <c r="G161" s="18" t="s">
        <v>31</v>
      </c>
      <c r="H161" s="18" t="s">
        <v>489</v>
      </c>
      <c r="I161" s="18">
        <v>0</v>
      </c>
      <c r="J161" s="18" t="s">
        <v>31</v>
      </c>
      <c r="K161" s="18" t="s">
        <v>29</v>
      </c>
      <c r="L161" s="18" t="s">
        <v>31</v>
      </c>
      <c r="M161" s="38" t="s">
        <v>34</v>
      </c>
      <c r="N161" s="18" t="s">
        <v>386</v>
      </c>
      <c r="O161" s="18" t="s">
        <v>433</v>
      </c>
      <c r="P161" s="18">
        <v>2</v>
      </c>
      <c r="Q161" s="18" t="s">
        <v>486</v>
      </c>
      <c r="R161" s="18" t="s">
        <v>490</v>
      </c>
      <c r="S161" s="18" t="s">
        <v>31</v>
      </c>
      <c r="T161" s="18" t="s">
        <v>31</v>
      </c>
      <c r="U161" s="18" t="s">
        <v>31</v>
      </c>
    </row>
    <row r="162" spans="1:31" ht="15.75" hidden="1" customHeight="1" x14ac:dyDescent="0.2">
      <c r="A162" s="12">
        <v>6212776</v>
      </c>
      <c r="B162" s="7" t="s">
        <v>162</v>
      </c>
      <c r="C162" s="74">
        <v>42199</v>
      </c>
      <c r="D162" s="73">
        <v>42206</v>
      </c>
      <c r="E162" s="74">
        <v>42851</v>
      </c>
      <c r="F162" s="7">
        <f t="shared" si="3"/>
        <v>652</v>
      </c>
      <c r="G162" s="18" t="s">
        <v>31</v>
      </c>
      <c r="H162" s="18" t="s">
        <v>489</v>
      </c>
      <c r="I162" s="18">
        <v>0</v>
      </c>
      <c r="J162" s="18" t="s">
        <v>31</v>
      </c>
      <c r="K162" s="18" t="s">
        <v>29</v>
      </c>
      <c r="L162" s="18" t="s">
        <v>31</v>
      </c>
      <c r="M162" s="38" t="s">
        <v>34</v>
      </c>
      <c r="N162" s="18" t="s">
        <v>386</v>
      </c>
      <c r="O162" s="18" t="s">
        <v>389</v>
      </c>
      <c r="P162" s="18">
        <v>3</v>
      </c>
      <c r="Q162" s="18" t="s">
        <v>400</v>
      </c>
      <c r="R162" s="18" t="s">
        <v>387</v>
      </c>
      <c r="S162" s="18" t="s">
        <v>31</v>
      </c>
      <c r="T162" s="18" t="s">
        <v>31</v>
      </c>
      <c r="U162" s="18" t="s">
        <v>31</v>
      </c>
    </row>
    <row r="163" spans="1:31" ht="15.75" hidden="1" customHeight="1" x14ac:dyDescent="0.2">
      <c r="A163" s="75">
        <v>6212776</v>
      </c>
      <c r="B163" s="76" t="s">
        <v>162</v>
      </c>
      <c r="C163" s="79">
        <v>42199</v>
      </c>
      <c r="D163" s="78">
        <v>42206</v>
      </c>
      <c r="E163" s="79">
        <v>42929</v>
      </c>
      <c r="F163" s="7">
        <f t="shared" si="3"/>
        <v>730</v>
      </c>
      <c r="G163" s="80" t="s">
        <v>29</v>
      </c>
      <c r="H163" s="80" t="s">
        <v>29</v>
      </c>
      <c r="I163" s="80" t="s">
        <v>29</v>
      </c>
      <c r="J163" s="80" t="s">
        <v>29</v>
      </c>
      <c r="K163" s="80" t="s">
        <v>29</v>
      </c>
      <c r="L163" s="80" t="s">
        <v>29</v>
      </c>
      <c r="M163" s="80" t="s">
        <v>29</v>
      </c>
      <c r="N163" s="18" t="s">
        <v>386</v>
      </c>
      <c r="O163" s="80" t="s">
        <v>389</v>
      </c>
      <c r="P163" s="118">
        <v>3</v>
      </c>
      <c r="Q163" s="80" t="s">
        <v>491</v>
      </c>
      <c r="R163" s="80" t="s">
        <v>484</v>
      </c>
      <c r="S163" s="80" t="s">
        <v>31</v>
      </c>
      <c r="T163" s="80" t="s">
        <v>31</v>
      </c>
      <c r="U163" s="80" t="s">
        <v>31</v>
      </c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</row>
    <row r="164" spans="1:31" ht="15.75" hidden="1" customHeight="1" x14ac:dyDescent="0.2">
      <c r="A164" s="12" t="s">
        <v>165</v>
      </c>
      <c r="B164" s="7" t="s">
        <v>166</v>
      </c>
      <c r="C164" s="73">
        <v>42236</v>
      </c>
      <c r="D164" s="73">
        <v>42257</v>
      </c>
      <c r="E164" s="74">
        <v>42355</v>
      </c>
      <c r="F164" s="82">
        <f t="shared" si="3"/>
        <v>119</v>
      </c>
      <c r="G164" s="18" t="s">
        <v>444</v>
      </c>
      <c r="H164" s="18" t="s">
        <v>29</v>
      </c>
      <c r="I164" s="18" t="s">
        <v>29</v>
      </c>
      <c r="J164" s="18" t="s">
        <v>31</v>
      </c>
      <c r="K164" s="18" t="s">
        <v>29</v>
      </c>
      <c r="L164" s="18" t="s">
        <v>31</v>
      </c>
      <c r="M164" s="18" t="s">
        <v>29</v>
      </c>
      <c r="N164" s="86" t="s">
        <v>382</v>
      </c>
      <c r="O164" s="18" t="s">
        <v>433</v>
      </c>
      <c r="P164" s="18">
        <v>2</v>
      </c>
      <c r="Q164" s="18" t="s">
        <v>397</v>
      </c>
      <c r="R164" s="18" t="s">
        <v>397</v>
      </c>
      <c r="S164" s="18" t="s">
        <v>31</v>
      </c>
      <c r="T164" s="18" t="s">
        <v>31</v>
      </c>
      <c r="U164" s="18" t="s">
        <v>31</v>
      </c>
    </row>
    <row r="165" spans="1:31" ht="15.75" hidden="1" customHeight="1" x14ac:dyDescent="0.2">
      <c r="A165" s="12" t="s">
        <v>165</v>
      </c>
      <c r="B165" s="7" t="s">
        <v>166</v>
      </c>
      <c r="C165" s="73">
        <v>42236</v>
      </c>
      <c r="D165" s="73">
        <v>42257</v>
      </c>
      <c r="E165" s="74">
        <v>42453</v>
      </c>
      <c r="F165" s="7">
        <f t="shared" si="3"/>
        <v>217</v>
      </c>
      <c r="G165" s="18" t="s">
        <v>391</v>
      </c>
      <c r="H165" s="18" t="s">
        <v>29</v>
      </c>
      <c r="I165" s="18" t="s">
        <v>29</v>
      </c>
      <c r="J165" s="18" t="s">
        <v>31</v>
      </c>
      <c r="K165" s="18" t="s">
        <v>29</v>
      </c>
      <c r="L165" s="18" t="s">
        <v>31</v>
      </c>
      <c r="M165" s="18" t="s">
        <v>29</v>
      </c>
      <c r="N165" s="18" t="s">
        <v>382</v>
      </c>
      <c r="O165" s="18" t="s">
        <v>433</v>
      </c>
      <c r="P165" s="18">
        <v>2</v>
      </c>
      <c r="Q165" s="18" t="s">
        <v>397</v>
      </c>
      <c r="R165" s="18" t="s">
        <v>397</v>
      </c>
      <c r="S165" s="18" t="s">
        <v>31</v>
      </c>
      <c r="T165" s="18" t="s">
        <v>31</v>
      </c>
      <c r="U165" s="18" t="s">
        <v>31</v>
      </c>
    </row>
    <row r="166" spans="1:31" ht="15.75" hidden="1" customHeight="1" x14ac:dyDescent="0.2">
      <c r="A166" s="12" t="s">
        <v>165</v>
      </c>
      <c r="B166" s="7" t="s">
        <v>166</v>
      </c>
      <c r="C166" s="73">
        <v>42236</v>
      </c>
      <c r="D166" s="73">
        <v>42257</v>
      </c>
      <c r="E166" s="74">
        <v>42551</v>
      </c>
      <c r="F166" s="7">
        <f t="shared" si="3"/>
        <v>315</v>
      </c>
      <c r="G166" s="18" t="s">
        <v>444</v>
      </c>
      <c r="H166" s="18" t="s">
        <v>29</v>
      </c>
      <c r="I166" s="18" t="s">
        <v>29</v>
      </c>
      <c r="J166" s="18" t="s">
        <v>31</v>
      </c>
      <c r="K166" s="18" t="s">
        <v>29</v>
      </c>
      <c r="L166" s="18" t="s">
        <v>31</v>
      </c>
      <c r="M166" s="18" t="s">
        <v>29</v>
      </c>
      <c r="N166" s="18" t="s">
        <v>382</v>
      </c>
      <c r="O166" s="18" t="s">
        <v>433</v>
      </c>
      <c r="P166" s="18">
        <v>2</v>
      </c>
      <c r="Q166" s="18" t="s">
        <v>397</v>
      </c>
      <c r="R166" s="18" t="s">
        <v>397</v>
      </c>
      <c r="S166" s="18" t="s">
        <v>31</v>
      </c>
      <c r="T166" s="18" t="s">
        <v>31</v>
      </c>
      <c r="U166" s="18" t="s">
        <v>31</v>
      </c>
    </row>
    <row r="167" spans="1:31" ht="15.75" hidden="1" customHeight="1" x14ac:dyDescent="0.2">
      <c r="A167" s="75">
        <v>6213036</v>
      </c>
      <c r="B167" s="76" t="s">
        <v>166</v>
      </c>
      <c r="C167" s="78">
        <v>42236</v>
      </c>
      <c r="D167" s="78">
        <v>42257</v>
      </c>
      <c r="E167" s="79">
        <v>42738</v>
      </c>
      <c r="F167" s="76">
        <f t="shared" si="3"/>
        <v>502</v>
      </c>
      <c r="G167" s="80" t="s">
        <v>31</v>
      </c>
      <c r="H167" s="80" t="s">
        <v>391</v>
      </c>
      <c r="I167" s="80">
        <v>1</v>
      </c>
      <c r="J167" s="80" t="s">
        <v>31</v>
      </c>
      <c r="K167" s="80" t="s">
        <v>29</v>
      </c>
      <c r="L167" s="80" t="s">
        <v>31</v>
      </c>
      <c r="M167" s="80" t="s">
        <v>29</v>
      </c>
      <c r="N167" s="95" t="s">
        <v>382</v>
      </c>
      <c r="O167" s="80" t="s">
        <v>433</v>
      </c>
      <c r="P167" s="118">
        <v>2</v>
      </c>
      <c r="Q167" s="80" t="s">
        <v>397</v>
      </c>
      <c r="R167" s="80" t="s">
        <v>397</v>
      </c>
      <c r="S167" s="80" t="s">
        <v>31</v>
      </c>
      <c r="T167" s="80" t="s">
        <v>31</v>
      </c>
      <c r="U167" s="80" t="s">
        <v>31</v>
      </c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</row>
    <row r="168" spans="1:31" ht="15.75" hidden="1" customHeight="1" x14ac:dyDescent="0.2">
      <c r="A168" s="12" t="s">
        <v>168</v>
      </c>
      <c r="B168" s="7" t="s">
        <v>169</v>
      </c>
      <c r="C168" s="73">
        <v>42244</v>
      </c>
      <c r="D168" s="73">
        <v>42272</v>
      </c>
      <c r="E168" s="74">
        <v>42341</v>
      </c>
      <c r="F168" s="7">
        <f t="shared" si="3"/>
        <v>97</v>
      </c>
      <c r="G168" s="18" t="s">
        <v>492</v>
      </c>
      <c r="H168" s="18" t="s">
        <v>29</v>
      </c>
      <c r="I168" s="18" t="s">
        <v>29</v>
      </c>
      <c r="J168" s="18" t="s">
        <v>29</v>
      </c>
      <c r="K168" s="18" t="s">
        <v>29</v>
      </c>
      <c r="L168" s="18" t="s">
        <v>29</v>
      </c>
      <c r="M168" s="18" t="s">
        <v>29</v>
      </c>
      <c r="N168" s="18" t="s">
        <v>382</v>
      </c>
      <c r="O168" s="18" t="s">
        <v>443</v>
      </c>
      <c r="P168" s="18">
        <v>1</v>
      </c>
      <c r="Q168" s="18" t="s">
        <v>438</v>
      </c>
      <c r="R168" s="18" t="s">
        <v>493</v>
      </c>
      <c r="S168" s="18" t="s">
        <v>31</v>
      </c>
      <c r="T168" s="18" t="s">
        <v>31</v>
      </c>
      <c r="U168" s="18" t="s">
        <v>31</v>
      </c>
    </row>
    <row r="169" spans="1:31" ht="15.75" hidden="1" customHeight="1" x14ac:dyDescent="0.2">
      <c r="A169" s="12" t="s">
        <v>168</v>
      </c>
      <c r="B169" s="7" t="s">
        <v>169</v>
      </c>
      <c r="C169" s="73">
        <v>42244</v>
      </c>
      <c r="D169" s="73">
        <v>42272</v>
      </c>
      <c r="E169" s="74">
        <v>42430</v>
      </c>
      <c r="F169" s="7">
        <f t="shared" si="3"/>
        <v>186</v>
      </c>
      <c r="G169" s="18" t="s">
        <v>29</v>
      </c>
      <c r="H169" s="18" t="s">
        <v>29</v>
      </c>
      <c r="I169" s="18" t="s">
        <v>29</v>
      </c>
      <c r="J169" s="18" t="s">
        <v>29</v>
      </c>
      <c r="K169" s="18" t="s">
        <v>29</v>
      </c>
      <c r="L169" s="18" t="s">
        <v>29</v>
      </c>
      <c r="M169" s="18" t="s">
        <v>29</v>
      </c>
      <c r="N169" s="18" t="s">
        <v>382</v>
      </c>
      <c r="O169" s="18" t="s">
        <v>443</v>
      </c>
      <c r="P169" s="18">
        <v>1</v>
      </c>
      <c r="Q169" s="18" t="s">
        <v>413</v>
      </c>
      <c r="R169" s="18" t="s">
        <v>494</v>
      </c>
      <c r="S169" s="18" t="s">
        <v>31</v>
      </c>
      <c r="T169" s="18" t="s">
        <v>31</v>
      </c>
      <c r="U169" s="18" t="s">
        <v>31</v>
      </c>
    </row>
    <row r="170" spans="1:31" ht="15.75" hidden="1" customHeight="1" x14ac:dyDescent="0.2">
      <c r="A170" s="12" t="s">
        <v>168</v>
      </c>
      <c r="B170" s="7" t="s">
        <v>169</v>
      </c>
      <c r="C170" s="73">
        <v>42244</v>
      </c>
      <c r="D170" s="73">
        <v>42272</v>
      </c>
      <c r="E170" s="74">
        <v>42516</v>
      </c>
      <c r="F170" s="7">
        <f t="shared" si="3"/>
        <v>272</v>
      </c>
      <c r="G170" s="18" t="s">
        <v>492</v>
      </c>
      <c r="H170" s="18" t="s">
        <v>29</v>
      </c>
      <c r="I170" s="18" t="s">
        <v>29</v>
      </c>
      <c r="J170" s="18" t="s">
        <v>29</v>
      </c>
      <c r="K170" s="18" t="s">
        <v>29</v>
      </c>
      <c r="L170" s="18" t="s">
        <v>29</v>
      </c>
      <c r="M170" s="18" t="s">
        <v>29</v>
      </c>
      <c r="N170" s="18" t="s">
        <v>382</v>
      </c>
      <c r="O170" s="18" t="s">
        <v>443</v>
      </c>
      <c r="P170" s="18">
        <v>1</v>
      </c>
      <c r="Q170" s="18" t="s">
        <v>416</v>
      </c>
      <c r="R170" s="18" t="s">
        <v>495</v>
      </c>
      <c r="S170" s="18" t="s">
        <v>31</v>
      </c>
      <c r="T170" s="18" t="s">
        <v>31</v>
      </c>
      <c r="U170" s="18" t="s">
        <v>31</v>
      </c>
    </row>
    <row r="171" spans="1:31" ht="15.75" hidden="1" customHeight="1" x14ac:dyDescent="0.2">
      <c r="A171" s="75" t="s">
        <v>168</v>
      </c>
      <c r="B171" s="76" t="s">
        <v>169</v>
      </c>
      <c r="C171" s="78">
        <v>42244</v>
      </c>
      <c r="D171" s="78">
        <v>42272</v>
      </c>
      <c r="E171" s="79">
        <v>42808</v>
      </c>
      <c r="F171" s="76">
        <f t="shared" si="3"/>
        <v>564</v>
      </c>
      <c r="G171" s="80" t="s">
        <v>29</v>
      </c>
      <c r="H171" s="80" t="s">
        <v>29</v>
      </c>
      <c r="I171" s="18" t="s">
        <v>29</v>
      </c>
      <c r="J171" s="81" t="s">
        <v>34</v>
      </c>
      <c r="K171" s="80" t="s">
        <v>29</v>
      </c>
      <c r="L171" s="80" t="s">
        <v>31</v>
      </c>
      <c r="M171" s="80" t="s">
        <v>496</v>
      </c>
      <c r="N171" s="80" t="s">
        <v>382</v>
      </c>
      <c r="O171" s="80" t="s">
        <v>443</v>
      </c>
      <c r="P171" s="118">
        <v>1</v>
      </c>
      <c r="Q171" s="80" t="s">
        <v>397</v>
      </c>
      <c r="R171" s="80" t="s">
        <v>462</v>
      </c>
      <c r="S171" s="80" t="s">
        <v>31</v>
      </c>
      <c r="T171" s="80" t="s">
        <v>31</v>
      </c>
      <c r="U171" s="80" t="s">
        <v>31</v>
      </c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</row>
    <row r="172" spans="1:31" ht="15.75" hidden="1" customHeight="1" x14ac:dyDescent="0.2">
      <c r="A172" s="12" t="s">
        <v>171</v>
      </c>
      <c r="B172" s="7" t="s">
        <v>172</v>
      </c>
      <c r="C172" s="73">
        <v>42266</v>
      </c>
      <c r="D172" s="73">
        <v>42278</v>
      </c>
      <c r="E172" s="74">
        <v>42278</v>
      </c>
      <c r="F172" s="7">
        <f t="shared" si="3"/>
        <v>12</v>
      </c>
      <c r="G172" s="18" t="s">
        <v>29</v>
      </c>
      <c r="H172" s="18" t="s">
        <v>29</v>
      </c>
      <c r="I172" s="86" t="s">
        <v>29</v>
      </c>
      <c r="J172" s="18" t="s">
        <v>29</v>
      </c>
      <c r="K172" s="18" t="s">
        <v>29</v>
      </c>
      <c r="L172" s="18" t="s">
        <v>29</v>
      </c>
      <c r="M172" s="18" t="s">
        <v>29</v>
      </c>
      <c r="N172" s="18" t="s">
        <v>382</v>
      </c>
      <c r="O172" s="18" t="s">
        <v>433</v>
      </c>
      <c r="P172" s="18">
        <v>2</v>
      </c>
      <c r="Q172" s="18" t="s">
        <v>418</v>
      </c>
      <c r="R172" s="18" t="s">
        <v>497</v>
      </c>
      <c r="S172" s="18" t="s">
        <v>31</v>
      </c>
      <c r="T172" s="18" t="s">
        <v>31</v>
      </c>
      <c r="U172" s="18" t="s">
        <v>31</v>
      </c>
    </row>
    <row r="173" spans="1:31" ht="15.75" hidden="1" customHeight="1" x14ac:dyDescent="0.2">
      <c r="A173" s="12" t="s">
        <v>171</v>
      </c>
      <c r="B173" s="7" t="s">
        <v>172</v>
      </c>
      <c r="C173" s="73">
        <v>42266</v>
      </c>
      <c r="D173" s="73">
        <v>42278</v>
      </c>
      <c r="E173" s="74">
        <v>42434</v>
      </c>
      <c r="F173" s="7">
        <f t="shared" si="3"/>
        <v>168</v>
      </c>
      <c r="G173" s="18" t="s">
        <v>391</v>
      </c>
      <c r="H173" s="18" t="s">
        <v>460</v>
      </c>
      <c r="I173" s="18">
        <v>0</v>
      </c>
      <c r="J173" s="18" t="s">
        <v>31</v>
      </c>
      <c r="K173" s="18" t="s">
        <v>31</v>
      </c>
      <c r="L173" s="38" t="s">
        <v>458</v>
      </c>
      <c r="M173" s="18" t="s">
        <v>29</v>
      </c>
      <c r="N173" s="18" t="s">
        <v>382</v>
      </c>
      <c r="O173" s="18" t="s">
        <v>433</v>
      </c>
      <c r="P173" s="18">
        <v>2</v>
      </c>
      <c r="Q173" s="18" t="s">
        <v>463</v>
      </c>
      <c r="R173" s="18" t="s">
        <v>397</v>
      </c>
      <c r="S173" s="18" t="s">
        <v>31</v>
      </c>
      <c r="T173" s="18" t="s">
        <v>31</v>
      </c>
      <c r="U173" s="18" t="s">
        <v>31</v>
      </c>
    </row>
    <row r="174" spans="1:31" ht="15.75" hidden="1" customHeight="1" x14ac:dyDescent="0.2">
      <c r="A174" s="12" t="s">
        <v>171</v>
      </c>
      <c r="B174" s="7" t="s">
        <v>172</v>
      </c>
      <c r="C174" s="73">
        <v>42266</v>
      </c>
      <c r="D174" s="73">
        <v>42278</v>
      </c>
      <c r="E174" s="74">
        <v>42483</v>
      </c>
      <c r="F174" s="7">
        <f t="shared" si="3"/>
        <v>217</v>
      </c>
      <c r="G174" s="18" t="s">
        <v>444</v>
      </c>
      <c r="H174" s="18" t="s">
        <v>498</v>
      </c>
      <c r="I174" s="18">
        <v>0</v>
      </c>
      <c r="J174" s="18" t="s">
        <v>31</v>
      </c>
      <c r="K174" s="18" t="s">
        <v>29</v>
      </c>
      <c r="L174" s="38" t="s">
        <v>458</v>
      </c>
      <c r="M174" s="18" t="s">
        <v>29</v>
      </c>
      <c r="N174" s="18" t="s">
        <v>382</v>
      </c>
      <c r="O174" s="18" t="s">
        <v>433</v>
      </c>
      <c r="P174" s="18">
        <v>2</v>
      </c>
      <c r="Q174" s="18" t="s">
        <v>499</v>
      </c>
      <c r="R174" s="18" t="s">
        <v>497</v>
      </c>
      <c r="S174" s="18" t="s">
        <v>31</v>
      </c>
      <c r="T174" s="18" t="s">
        <v>31</v>
      </c>
      <c r="U174" s="18" t="s">
        <v>31</v>
      </c>
    </row>
    <row r="175" spans="1:31" ht="15.75" hidden="1" customHeight="1" x14ac:dyDescent="0.2">
      <c r="A175" s="12" t="s">
        <v>171</v>
      </c>
      <c r="B175" s="7" t="s">
        <v>172</v>
      </c>
      <c r="C175" s="73">
        <v>42266</v>
      </c>
      <c r="D175" s="73">
        <v>42278</v>
      </c>
      <c r="E175" s="74">
        <v>42682</v>
      </c>
      <c r="F175" s="7">
        <f t="shared" si="3"/>
        <v>416</v>
      </c>
      <c r="G175" s="18" t="s">
        <v>391</v>
      </c>
      <c r="H175" s="18" t="s">
        <v>460</v>
      </c>
      <c r="I175" s="18">
        <v>0</v>
      </c>
      <c r="J175" s="18" t="s">
        <v>31</v>
      </c>
      <c r="K175" s="18" t="s">
        <v>29</v>
      </c>
      <c r="L175" s="18" t="s">
        <v>31</v>
      </c>
      <c r="M175" s="18" t="s">
        <v>29</v>
      </c>
      <c r="N175" s="18" t="s">
        <v>382</v>
      </c>
      <c r="O175" s="41" t="s">
        <v>383</v>
      </c>
      <c r="P175" s="41">
        <v>2</v>
      </c>
      <c r="Q175" s="18" t="s">
        <v>500</v>
      </c>
      <c r="R175" s="18" t="s">
        <v>447</v>
      </c>
      <c r="S175" s="18" t="s">
        <v>31</v>
      </c>
      <c r="T175" s="18" t="s">
        <v>31</v>
      </c>
      <c r="U175" s="18" t="s">
        <v>31</v>
      </c>
    </row>
    <row r="176" spans="1:31" ht="15.75" hidden="1" customHeight="1" x14ac:dyDescent="0.2">
      <c r="A176" s="75" t="s">
        <v>171</v>
      </c>
      <c r="B176" s="76" t="s">
        <v>172</v>
      </c>
      <c r="C176" s="78">
        <v>42266</v>
      </c>
      <c r="D176" s="78">
        <v>42278</v>
      </c>
      <c r="E176" s="79">
        <v>42812</v>
      </c>
      <c r="F176" s="76">
        <f t="shared" si="3"/>
        <v>546</v>
      </c>
      <c r="G176" s="80" t="s">
        <v>444</v>
      </c>
      <c r="H176" s="80" t="s">
        <v>498</v>
      </c>
      <c r="I176" s="18">
        <v>0</v>
      </c>
      <c r="J176" s="80" t="s">
        <v>31</v>
      </c>
      <c r="K176" s="80" t="s">
        <v>29</v>
      </c>
      <c r="L176" s="80" t="s">
        <v>31</v>
      </c>
      <c r="M176" s="80" t="s">
        <v>29</v>
      </c>
      <c r="N176" s="80" t="s">
        <v>382</v>
      </c>
      <c r="O176" s="96" t="s">
        <v>383</v>
      </c>
      <c r="P176" s="122">
        <v>2</v>
      </c>
      <c r="Q176" s="80" t="s">
        <v>501</v>
      </c>
      <c r="R176" s="80" t="s">
        <v>471</v>
      </c>
      <c r="S176" s="80" t="s">
        <v>31</v>
      </c>
      <c r="T176" s="80" t="s">
        <v>31</v>
      </c>
      <c r="U176" s="80" t="s">
        <v>31</v>
      </c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</row>
    <row r="177" spans="1:31" ht="15.75" hidden="1" customHeight="1" x14ac:dyDescent="0.2">
      <c r="A177" s="83" t="s">
        <v>174</v>
      </c>
      <c r="B177" s="82" t="s">
        <v>175</v>
      </c>
      <c r="C177" s="84">
        <v>42255</v>
      </c>
      <c r="D177" s="84">
        <v>42265</v>
      </c>
      <c r="E177" s="85">
        <v>42395</v>
      </c>
      <c r="F177" s="7">
        <f t="shared" si="3"/>
        <v>140</v>
      </c>
      <c r="G177" s="86" t="s">
        <v>31</v>
      </c>
      <c r="H177" s="86" t="s">
        <v>391</v>
      </c>
      <c r="I177" s="86">
        <v>1</v>
      </c>
      <c r="J177" s="87" t="s">
        <v>458</v>
      </c>
      <c r="K177" s="86" t="s">
        <v>29</v>
      </c>
      <c r="L177" s="86" t="s">
        <v>31</v>
      </c>
      <c r="M177" s="86" t="s">
        <v>29</v>
      </c>
      <c r="N177" s="86" t="s">
        <v>386</v>
      </c>
      <c r="O177" s="86" t="s">
        <v>433</v>
      </c>
      <c r="P177" s="119">
        <v>2</v>
      </c>
      <c r="Q177" s="86" t="s">
        <v>396</v>
      </c>
      <c r="R177" s="86" t="s">
        <v>384</v>
      </c>
      <c r="S177" s="86" t="s">
        <v>31</v>
      </c>
      <c r="T177" s="86" t="s">
        <v>31</v>
      </c>
      <c r="U177" s="86" t="s">
        <v>31</v>
      </c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</row>
    <row r="178" spans="1:31" ht="15.75" hidden="1" customHeight="1" x14ac:dyDescent="0.2">
      <c r="A178" s="12" t="s">
        <v>174</v>
      </c>
      <c r="B178" s="7" t="s">
        <v>175</v>
      </c>
      <c r="C178" s="73">
        <v>42255</v>
      </c>
      <c r="D178" s="73">
        <v>42265</v>
      </c>
      <c r="E178" s="74">
        <v>42433</v>
      </c>
      <c r="F178" s="7">
        <f t="shared" si="3"/>
        <v>178</v>
      </c>
      <c r="G178" s="18" t="s">
        <v>31</v>
      </c>
      <c r="H178" s="18" t="s">
        <v>391</v>
      </c>
      <c r="I178" s="18">
        <v>1</v>
      </c>
      <c r="J178" s="18" t="s">
        <v>31</v>
      </c>
      <c r="K178" s="18" t="s">
        <v>29</v>
      </c>
      <c r="L178" s="18" t="s">
        <v>31</v>
      </c>
      <c r="M178" s="18" t="s">
        <v>29</v>
      </c>
      <c r="N178" s="18" t="s">
        <v>386</v>
      </c>
      <c r="O178" s="18" t="s">
        <v>389</v>
      </c>
      <c r="P178" s="18">
        <v>3</v>
      </c>
      <c r="Q178" s="18" t="s">
        <v>418</v>
      </c>
      <c r="R178" s="18" t="s">
        <v>392</v>
      </c>
      <c r="S178" s="38" t="s">
        <v>34</v>
      </c>
      <c r="T178" s="18" t="s">
        <v>502</v>
      </c>
      <c r="U178" s="18" t="s">
        <v>31</v>
      </c>
    </row>
    <row r="179" spans="1:31" ht="15.75" hidden="1" customHeight="1" x14ac:dyDescent="0.2">
      <c r="A179" s="12" t="s">
        <v>174</v>
      </c>
      <c r="B179" s="7" t="s">
        <v>175</v>
      </c>
      <c r="C179" s="73">
        <v>42255</v>
      </c>
      <c r="D179" s="73">
        <v>42265</v>
      </c>
      <c r="E179" s="74">
        <v>42573</v>
      </c>
      <c r="F179" s="7">
        <f t="shared" si="3"/>
        <v>318</v>
      </c>
      <c r="G179" s="18" t="s">
        <v>31</v>
      </c>
      <c r="H179" s="18" t="s">
        <v>29</v>
      </c>
      <c r="I179" s="18" t="s">
        <v>29</v>
      </c>
      <c r="J179" s="18" t="s">
        <v>31</v>
      </c>
      <c r="K179" s="18" t="s">
        <v>29</v>
      </c>
      <c r="L179" s="18" t="s">
        <v>31</v>
      </c>
      <c r="M179" s="18" t="s">
        <v>29</v>
      </c>
      <c r="N179" s="18" t="s">
        <v>386</v>
      </c>
      <c r="O179" s="18" t="s">
        <v>389</v>
      </c>
      <c r="P179" s="18">
        <v>3</v>
      </c>
      <c r="Q179" s="18" t="s">
        <v>478</v>
      </c>
      <c r="R179" s="18" t="s">
        <v>472</v>
      </c>
      <c r="S179" s="38" t="s">
        <v>34</v>
      </c>
      <c r="T179" s="18" t="s">
        <v>502</v>
      </c>
      <c r="U179" s="18" t="s">
        <v>31</v>
      </c>
    </row>
    <row r="180" spans="1:31" ht="15.75" hidden="1" customHeight="1" x14ac:dyDescent="0.2">
      <c r="A180" s="12" t="s">
        <v>174</v>
      </c>
      <c r="B180" s="7" t="s">
        <v>175</v>
      </c>
      <c r="C180" s="73">
        <v>42255</v>
      </c>
      <c r="D180" s="73">
        <v>42265</v>
      </c>
      <c r="E180" s="74">
        <v>42744</v>
      </c>
      <c r="F180" s="7">
        <f t="shared" si="3"/>
        <v>489</v>
      </c>
      <c r="G180" s="18" t="s">
        <v>29</v>
      </c>
      <c r="H180" s="18" t="s">
        <v>503</v>
      </c>
      <c r="I180" s="18">
        <v>0</v>
      </c>
      <c r="J180" s="18" t="s">
        <v>31</v>
      </c>
      <c r="K180" s="18" t="s">
        <v>29</v>
      </c>
      <c r="L180" s="18" t="s">
        <v>31</v>
      </c>
      <c r="M180" s="18" t="s">
        <v>29</v>
      </c>
      <c r="N180" s="18" t="s">
        <v>386</v>
      </c>
      <c r="O180" s="18" t="s">
        <v>389</v>
      </c>
      <c r="P180" s="18">
        <v>3</v>
      </c>
      <c r="Q180" s="18" t="s">
        <v>414</v>
      </c>
      <c r="R180" s="18" t="s">
        <v>478</v>
      </c>
      <c r="S180" s="38" t="s">
        <v>34</v>
      </c>
      <c r="T180" s="18" t="s">
        <v>502</v>
      </c>
      <c r="U180" s="18" t="s">
        <v>31</v>
      </c>
    </row>
    <row r="181" spans="1:31" ht="15.75" hidden="1" customHeight="1" x14ac:dyDescent="0.2">
      <c r="A181" s="75" t="s">
        <v>174</v>
      </c>
      <c r="B181" s="76" t="s">
        <v>175</v>
      </c>
      <c r="C181" s="78">
        <v>42255</v>
      </c>
      <c r="D181" s="78">
        <v>42265</v>
      </c>
      <c r="E181" s="79">
        <v>42895</v>
      </c>
      <c r="F181" s="76">
        <f t="shared" si="3"/>
        <v>640</v>
      </c>
      <c r="G181" s="80" t="s">
        <v>29</v>
      </c>
      <c r="H181" s="80" t="s">
        <v>391</v>
      </c>
      <c r="I181" s="80">
        <v>1</v>
      </c>
      <c r="J181" s="80" t="s">
        <v>31</v>
      </c>
      <c r="K181" s="80" t="s">
        <v>29</v>
      </c>
      <c r="L181" s="80" t="s">
        <v>31</v>
      </c>
      <c r="M181" s="80" t="s">
        <v>29</v>
      </c>
      <c r="N181" s="80" t="s">
        <v>386</v>
      </c>
      <c r="O181" s="80" t="s">
        <v>389</v>
      </c>
      <c r="P181" s="118">
        <v>3</v>
      </c>
      <c r="Q181" s="80" t="s">
        <v>416</v>
      </c>
      <c r="R181" s="80" t="s">
        <v>413</v>
      </c>
      <c r="S181" s="81" t="s">
        <v>34</v>
      </c>
      <c r="T181" s="80" t="s">
        <v>502</v>
      </c>
      <c r="U181" s="80" t="s">
        <v>31</v>
      </c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</row>
    <row r="182" spans="1:31" ht="15.75" hidden="1" customHeight="1" x14ac:dyDescent="0.2">
      <c r="A182" s="12" t="s">
        <v>178</v>
      </c>
      <c r="B182" s="7" t="s">
        <v>179</v>
      </c>
      <c r="C182" s="73">
        <v>42264</v>
      </c>
      <c r="D182" s="73">
        <v>42278</v>
      </c>
      <c r="E182" s="74">
        <v>42355</v>
      </c>
      <c r="F182" s="7">
        <f t="shared" si="3"/>
        <v>91</v>
      </c>
      <c r="G182" s="38" t="s">
        <v>34</v>
      </c>
      <c r="H182" s="18" t="s">
        <v>29</v>
      </c>
      <c r="I182" s="18" t="s">
        <v>29</v>
      </c>
      <c r="J182" s="18" t="s">
        <v>31</v>
      </c>
      <c r="K182" s="18" t="s">
        <v>31</v>
      </c>
      <c r="L182" s="18" t="s">
        <v>31</v>
      </c>
      <c r="M182" s="18" t="s">
        <v>29</v>
      </c>
      <c r="N182" s="18" t="s">
        <v>382</v>
      </c>
      <c r="O182" s="18" t="s">
        <v>433</v>
      </c>
      <c r="P182" s="18">
        <v>2</v>
      </c>
      <c r="Q182" s="18" t="s">
        <v>504</v>
      </c>
      <c r="R182" s="18" t="s">
        <v>505</v>
      </c>
      <c r="S182" s="18" t="s">
        <v>31</v>
      </c>
      <c r="T182" s="18" t="s">
        <v>31</v>
      </c>
      <c r="U182" s="18" t="s">
        <v>31</v>
      </c>
    </row>
    <row r="183" spans="1:31" ht="15.75" hidden="1" customHeight="1" x14ac:dyDescent="0.2">
      <c r="A183" s="12" t="s">
        <v>178</v>
      </c>
      <c r="B183" s="7" t="s">
        <v>179</v>
      </c>
      <c r="C183" s="73">
        <v>42264</v>
      </c>
      <c r="D183" s="73">
        <v>42278</v>
      </c>
      <c r="E183" s="74">
        <v>42453</v>
      </c>
      <c r="F183" s="7">
        <f t="shared" si="3"/>
        <v>189</v>
      </c>
      <c r="G183" s="18" t="s">
        <v>31</v>
      </c>
      <c r="H183" s="18" t="s">
        <v>29</v>
      </c>
      <c r="I183" s="18" t="s">
        <v>29</v>
      </c>
      <c r="J183" s="18" t="s">
        <v>31</v>
      </c>
      <c r="K183" s="38" t="s">
        <v>34</v>
      </c>
      <c r="L183" s="18" t="s">
        <v>31</v>
      </c>
      <c r="M183" s="18" t="s">
        <v>29</v>
      </c>
      <c r="N183" s="18" t="s">
        <v>386</v>
      </c>
      <c r="O183" s="18" t="s">
        <v>433</v>
      </c>
      <c r="P183" s="18">
        <v>2</v>
      </c>
      <c r="Q183" s="18" t="s">
        <v>415</v>
      </c>
      <c r="R183" s="18" t="s">
        <v>506</v>
      </c>
      <c r="S183" s="18" t="s">
        <v>31</v>
      </c>
      <c r="T183" s="18" t="s">
        <v>31</v>
      </c>
      <c r="U183" s="18" t="s">
        <v>31</v>
      </c>
    </row>
    <row r="184" spans="1:31" ht="15.75" hidden="1" customHeight="1" x14ac:dyDescent="0.2">
      <c r="A184" s="75" t="s">
        <v>178</v>
      </c>
      <c r="B184" s="76" t="s">
        <v>179</v>
      </c>
      <c r="C184" s="78">
        <v>42264</v>
      </c>
      <c r="D184" s="78">
        <v>42278</v>
      </c>
      <c r="E184" s="79">
        <v>42551</v>
      </c>
      <c r="F184" s="76">
        <f t="shared" si="3"/>
        <v>287</v>
      </c>
      <c r="G184" s="80" t="s">
        <v>31</v>
      </c>
      <c r="H184" s="80" t="s">
        <v>507</v>
      </c>
      <c r="I184" s="80">
        <v>0</v>
      </c>
      <c r="J184" s="80" t="s">
        <v>31</v>
      </c>
      <c r="K184" s="80" t="s">
        <v>31</v>
      </c>
      <c r="L184" s="80" t="s">
        <v>31</v>
      </c>
      <c r="M184" s="80" t="s">
        <v>29</v>
      </c>
      <c r="N184" s="80" t="s">
        <v>386</v>
      </c>
      <c r="O184" s="171" t="s">
        <v>383</v>
      </c>
      <c r="P184" s="172">
        <v>2</v>
      </c>
      <c r="Q184" s="80" t="s">
        <v>508</v>
      </c>
      <c r="R184" s="80" t="s">
        <v>509</v>
      </c>
      <c r="S184" s="80" t="s">
        <v>31</v>
      </c>
      <c r="T184" s="80" t="s">
        <v>31</v>
      </c>
      <c r="U184" s="80" t="s">
        <v>31</v>
      </c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</row>
    <row r="185" spans="1:31" ht="15.75" hidden="1" customHeight="1" x14ac:dyDescent="0.2">
      <c r="A185" s="12">
        <v>6233893</v>
      </c>
      <c r="B185" s="28" t="s">
        <v>181</v>
      </c>
      <c r="C185" s="73">
        <v>42367</v>
      </c>
      <c r="D185" s="73">
        <v>42403</v>
      </c>
      <c r="E185" s="85">
        <v>42539</v>
      </c>
      <c r="F185" s="7">
        <f t="shared" si="3"/>
        <v>172</v>
      </c>
      <c r="G185" s="86" t="s">
        <v>31</v>
      </c>
      <c r="H185" s="86" t="s">
        <v>391</v>
      </c>
      <c r="I185" s="86" t="s">
        <v>29</v>
      </c>
      <c r="J185" s="86" t="s">
        <v>31</v>
      </c>
      <c r="K185" s="86" t="s">
        <v>29</v>
      </c>
      <c r="L185" s="86" t="s">
        <v>31</v>
      </c>
      <c r="M185" s="87" t="s">
        <v>34</v>
      </c>
      <c r="N185" s="86" t="s">
        <v>728</v>
      </c>
      <c r="O185" s="86" t="s">
        <v>433</v>
      </c>
      <c r="P185" s="119">
        <v>2</v>
      </c>
      <c r="Q185" s="86" t="s">
        <v>424</v>
      </c>
      <c r="R185" s="86" t="s">
        <v>397</v>
      </c>
      <c r="S185" s="86" t="s">
        <v>31</v>
      </c>
      <c r="T185" s="86" t="s">
        <v>31</v>
      </c>
      <c r="U185" s="86" t="s">
        <v>31</v>
      </c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</row>
    <row r="186" spans="1:31" ht="15.75" hidden="1" customHeight="1" x14ac:dyDescent="0.25">
      <c r="A186" s="75">
        <v>6233893</v>
      </c>
      <c r="B186" s="126" t="s">
        <v>627</v>
      </c>
      <c r="C186" s="78">
        <v>42367</v>
      </c>
      <c r="D186" s="78">
        <v>42403</v>
      </c>
      <c r="E186" s="79">
        <v>42609</v>
      </c>
      <c r="F186" s="76">
        <f t="shared" si="3"/>
        <v>242</v>
      </c>
      <c r="G186" s="80" t="s">
        <v>31</v>
      </c>
      <c r="H186" s="80" t="s">
        <v>391</v>
      </c>
      <c r="I186" s="80" t="s">
        <v>29</v>
      </c>
      <c r="J186" s="80" t="s">
        <v>31</v>
      </c>
      <c r="K186" s="80" t="s">
        <v>29</v>
      </c>
      <c r="L186" s="80" t="s">
        <v>31</v>
      </c>
      <c r="M186" s="81" t="s">
        <v>34</v>
      </c>
      <c r="N186" s="80" t="s">
        <v>465</v>
      </c>
      <c r="O186" s="80" t="s">
        <v>433</v>
      </c>
      <c r="P186" s="118">
        <v>2</v>
      </c>
      <c r="Q186" s="80" t="s">
        <v>424</v>
      </c>
      <c r="R186" s="80" t="s">
        <v>392</v>
      </c>
      <c r="S186" s="80" t="s">
        <v>31</v>
      </c>
      <c r="T186" s="80" t="s">
        <v>31</v>
      </c>
      <c r="U186" s="80" t="s">
        <v>31</v>
      </c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</row>
    <row r="187" spans="1:31" ht="15.75" hidden="1" customHeight="1" x14ac:dyDescent="0.2">
      <c r="A187" s="75">
        <v>5217217</v>
      </c>
      <c r="B187" s="94" t="s">
        <v>186</v>
      </c>
      <c r="C187" s="78">
        <v>42367</v>
      </c>
      <c r="D187" s="78">
        <v>42375</v>
      </c>
      <c r="E187" s="79">
        <v>42899</v>
      </c>
      <c r="F187" s="76">
        <f t="shared" si="3"/>
        <v>532</v>
      </c>
      <c r="G187" s="81" t="s">
        <v>34</v>
      </c>
      <c r="H187" s="80" t="s">
        <v>503</v>
      </c>
      <c r="I187" s="80">
        <v>0</v>
      </c>
      <c r="J187" s="81" t="s">
        <v>458</v>
      </c>
      <c r="K187" s="80" t="s">
        <v>29</v>
      </c>
      <c r="L187" s="80" t="s">
        <v>31</v>
      </c>
      <c r="M187" s="80" t="s">
        <v>29</v>
      </c>
      <c r="N187" s="91" t="s">
        <v>729</v>
      </c>
      <c r="O187" s="80" t="s">
        <v>433</v>
      </c>
      <c r="P187" s="118">
        <v>2</v>
      </c>
      <c r="Q187" s="80" t="s">
        <v>401</v>
      </c>
      <c r="R187" s="80" t="s">
        <v>395</v>
      </c>
      <c r="S187" s="80" t="s">
        <v>31</v>
      </c>
      <c r="T187" s="80" t="s">
        <v>31</v>
      </c>
      <c r="U187" s="80" t="s">
        <v>31</v>
      </c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</row>
    <row r="188" spans="1:31" ht="15.75" hidden="1" customHeight="1" x14ac:dyDescent="0.2">
      <c r="A188" s="75">
        <v>5217217</v>
      </c>
      <c r="B188" s="94" t="s">
        <v>186</v>
      </c>
      <c r="C188" s="78">
        <v>42367</v>
      </c>
      <c r="D188" s="78">
        <v>42375</v>
      </c>
      <c r="E188" s="141">
        <v>43088</v>
      </c>
      <c r="F188" s="140">
        <f t="shared" si="3"/>
        <v>721</v>
      </c>
      <c r="G188" s="143"/>
      <c r="H188" s="144" t="s">
        <v>626</v>
      </c>
      <c r="I188" s="118">
        <v>0</v>
      </c>
      <c r="J188" s="143"/>
      <c r="K188" s="118"/>
      <c r="L188" s="118"/>
      <c r="M188" s="118"/>
      <c r="N188" s="91" t="s">
        <v>729</v>
      </c>
      <c r="O188" s="118" t="s">
        <v>727</v>
      </c>
      <c r="P188" s="118">
        <v>2</v>
      </c>
      <c r="Q188" s="118"/>
      <c r="R188" s="118"/>
      <c r="S188" s="118" t="s">
        <v>725</v>
      </c>
      <c r="T188" s="118" t="s">
        <v>725</v>
      </c>
      <c r="U188" s="118" t="s">
        <v>725</v>
      </c>
      <c r="V188" s="118"/>
      <c r="W188" s="118"/>
      <c r="X188" s="118"/>
      <c r="Y188" s="118"/>
      <c r="Z188" s="118"/>
      <c r="AA188" s="118"/>
      <c r="AB188" s="118"/>
      <c r="AC188" s="118"/>
      <c r="AD188" s="118"/>
      <c r="AE188" s="118"/>
    </row>
    <row r="189" spans="1:31" s="151" customFormat="1" ht="15.75" hidden="1" customHeight="1" x14ac:dyDescent="0.2">
      <c r="A189" s="147">
        <v>5217217</v>
      </c>
      <c r="B189" s="152" t="s">
        <v>186</v>
      </c>
      <c r="C189" s="148">
        <v>42367</v>
      </c>
      <c r="D189" s="148">
        <v>42375</v>
      </c>
      <c r="E189" s="158">
        <v>43221</v>
      </c>
      <c r="F189" s="159">
        <f t="shared" si="3"/>
        <v>854</v>
      </c>
      <c r="G189" s="160" t="s">
        <v>722</v>
      </c>
      <c r="H189" s="157" t="s">
        <v>731</v>
      </c>
      <c r="I189" s="157">
        <v>0</v>
      </c>
      <c r="J189" s="160" t="s">
        <v>723</v>
      </c>
      <c r="K189" s="157" t="s">
        <v>724</v>
      </c>
      <c r="L189" s="157" t="s">
        <v>725</v>
      </c>
      <c r="M189" s="157" t="s">
        <v>726</v>
      </c>
      <c r="N189" s="110" t="s">
        <v>729</v>
      </c>
      <c r="O189" s="157" t="s">
        <v>732</v>
      </c>
      <c r="P189" s="157">
        <v>2</v>
      </c>
      <c r="Q189" s="157"/>
      <c r="R189" s="157"/>
      <c r="S189" s="157" t="s">
        <v>725</v>
      </c>
      <c r="T189" s="157" t="s">
        <v>730</v>
      </c>
      <c r="U189" s="157" t="s">
        <v>725</v>
      </c>
      <c r="V189" s="157"/>
      <c r="W189" s="157"/>
      <c r="X189" s="157"/>
      <c r="Y189" s="157"/>
      <c r="Z189" s="157"/>
      <c r="AA189" s="157"/>
      <c r="AB189" s="157"/>
      <c r="AC189" s="157"/>
      <c r="AD189" s="157"/>
      <c r="AE189" s="157"/>
    </row>
    <row r="190" spans="1:31" ht="15.75" hidden="1" customHeight="1" x14ac:dyDescent="0.25">
      <c r="A190" s="75">
        <v>5206994</v>
      </c>
      <c r="B190" s="126" t="s">
        <v>625</v>
      </c>
      <c r="C190" s="78">
        <v>42341</v>
      </c>
      <c r="D190" s="78">
        <v>42368</v>
      </c>
      <c r="E190" s="79">
        <v>42438</v>
      </c>
      <c r="F190" s="76">
        <f t="shared" si="3"/>
        <v>97</v>
      </c>
      <c r="G190" s="80" t="s">
        <v>31</v>
      </c>
      <c r="H190" s="80" t="s">
        <v>391</v>
      </c>
      <c r="I190" s="80">
        <v>1</v>
      </c>
      <c r="J190" s="80" t="s">
        <v>31</v>
      </c>
      <c r="K190" s="80" t="s">
        <v>29</v>
      </c>
      <c r="L190" s="80" t="s">
        <v>31</v>
      </c>
      <c r="M190" s="80" t="s">
        <v>29</v>
      </c>
      <c r="N190" s="80" t="s">
        <v>465</v>
      </c>
      <c r="O190" s="80" t="s">
        <v>433</v>
      </c>
      <c r="P190" s="118">
        <v>2</v>
      </c>
      <c r="Q190" s="80" t="s">
        <v>434</v>
      </c>
      <c r="R190" s="80" t="s">
        <v>432</v>
      </c>
      <c r="S190" s="80" t="s">
        <v>31</v>
      </c>
      <c r="T190" s="80" t="s">
        <v>31</v>
      </c>
      <c r="U190" s="80" t="s">
        <v>31</v>
      </c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</row>
    <row r="191" spans="1:31" ht="15.75" hidden="1" customHeight="1" x14ac:dyDescent="0.2">
      <c r="A191" s="12">
        <v>3086170</v>
      </c>
      <c r="B191" s="28" t="s">
        <v>192</v>
      </c>
      <c r="C191" s="73">
        <v>42339</v>
      </c>
      <c r="D191" s="73">
        <v>42348</v>
      </c>
      <c r="E191" s="74">
        <v>42433</v>
      </c>
      <c r="F191" s="7">
        <f t="shared" si="3"/>
        <v>94</v>
      </c>
      <c r="G191" s="18" t="s">
        <v>29</v>
      </c>
      <c r="H191" s="18" t="s">
        <v>29</v>
      </c>
      <c r="I191" s="18" t="s">
        <v>29</v>
      </c>
      <c r="J191" s="18" t="s">
        <v>29</v>
      </c>
      <c r="K191" s="18" t="s">
        <v>29</v>
      </c>
      <c r="L191" s="18" t="s">
        <v>29</v>
      </c>
      <c r="M191" s="18" t="s">
        <v>29</v>
      </c>
      <c r="N191" s="86" t="s">
        <v>465</v>
      </c>
      <c r="O191" s="86" t="s">
        <v>433</v>
      </c>
      <c r="P191" s="120">
        <v>2</v>
      </c>
      <c r="Q191" s="18" t="s">
        <v>385</v>
      </c>
      <c r="R191" s="18" t="s">
        <v>400</v>
      </c>
      <c r="S191" s="18" t="s">
        <v>31</v>
      </c>
      <c r="T191" s="18" t="s">
        <v>31</v>
      </c>
      <c r="U191" s="18" t="s">
        <v>31</v>
      </c>
    </row>
    <row r="192" spans="1:31" ht="15.75" hidden="1" customHeight="1" x14ac:dyDescent="0.2">
      <c r="A192" s="75">
        <v>3086170</v>
      </c>
      <c r="B192" s="146" t="s">
        <v>192</v>
      </c>
      <c r="C192" s="78">
        <v>42339</v>
      </c>
      <c r="D192" s="78">
        <v>42348</v>
      </c>
      <c r="E192" s="79">
        <v>42509</v>
      </c>
      <c r="F192" s="76">
        <f t="shared" si="3"/>
        <v>170</v>
      </c>
      <c r="G192" s="80" t="s">
        <v>29</v>
      </c>
      <c r="H192" s="80" t="s">
        <v>29</v>
      </c>
      <c r="I192" s="80" t="s">
        <v>29</v>
      </c>
      <c r="J192" s="80" t="s">
        <v>29</v>
      </c>
      <c r="K192" s="80" t="s">
        <v>29</v>
      </c>
      <c r="L192" s="80" t="s">
        <v>29</v>
      </c>
      <c r="M192" s="80" t="s">
        <v>29</v>
      </c>
      <c r="N192" s="80" t="s">
        <v>667</v>
      </c>
      <c r="O192" s="80" t="s">
        <v>663</v>
      </c>
      <c r="P192" s="118">
        <v>3</v>
      </c>
      <c r="Q192" s="80" t="s">
        <v>387</v>
      </c>
      <c r="R192" s="80" t="s">
        <v>398</v>
      </c>
      <c r="S192" s="80" t="s">
        <v>31</v>
      </c>
      <c r="T192" s="80" t="s">
        <v>31</v>
      </c>
      <c r="U192" s="80" t="s">
        <v>31</v>
      </c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</row>
    <row r="193" spans="1:31" s="151" customFormat="1" ht="15.75" hidden="1" customHeight="1" x14ac:dyDescent="0.2">
      <c r="A193" s="147">
        <v>3086170</v>
      </c>
      <c r="B193" s="152" t="s">
        <v>192</v>
      </c>
      <c r="C193" s="148">
        <v>42339</v>
      </c>
      <c r="D193" s="148">
        <v>42348</v>
      </c>
      <c r="E193" s="149">
        <v>43130</v>
      </c>
      <c r="F193" s="150">
        <f t="shared" si="3"/>
        <v>791</v>
      </c>
      <c r="G193" s="139" t="s">
        <v>649</v>
      </c>
      <c r="H193" s="139" t="s">
        <v>664</v>
      </c>
      <c r="I193" s="139">
        <v>0</v>
      </c>
      <c r="J193" s="139" t="s">
        <v>665</v>
      </c>
      <c r="K193" s="139" t="s">
        <v>648</v>
      </c>
      <c r="L193" s="139" t="s">
        <v>665</v>
      </c>
      <c r="M193" s="139" t="s">
        <v>666</v>
      </c>
      <c r="N193" s="139" t="s">
        <v>386</v>
      </c>
      <c r="O193" s="139" t="s">
        <v>389</v>
      </c>
      <c r="P193" s="139">
        <v>3</v>
      </c>
      <c r="Q193" s="139"/>
      <c r="R193" s="139"/>
      <c r="S193" s="139" t="s">
        <v>654</v>
      </c>
      <c r="T193" s="139" t="s">
        <v>659</v>
      </c>
      <c r="U193" s="139" t="s">
        <v>659</v>
      </c>
      <c r="V193" s="139"/>
      <c r="W193" s="139"/>
      <c r="X193" s="139"/>
      <c r="Y193" s="139"/>
      <c r="Z193" s="139"/>
      <c r="AA193" s="139"/>
      <c r="AB193" s="139"/>
      <c r="AC193" s="139"/>
      <c r="AD193" s="139"/>
      <c r="AE193" s="139"/>
    </row>
    <row r="194" spans="1:31" ht="15.75" hidden="1" customHeight="1" x14ac:dyDescent="0.2">
      <c r="A194" s="20">
        <v>6256856</v>
      </c>
      <c r="B194" s="7" t="s">
        <v>196</v>
      </c>
      <c r="C194" s="73">
        <v>42348</v>
      </c>
      <c r="D194" s="73">
        <v>42356</v>
      </c>
      <c r="E194" s="74">
        <v>42355</v>
      </c>
      <c r="F194" s="7">
        <f t="shared" si="3"/>
        <v>7</v>
      </c>
      <c r="G194" s="18" t="s">
        <v>29</v>
      </c>
      <c r="H194" s="18" t="s">
        <v>29</v>
      </c>
      <c r="I194" s="18" t="s">
        <v>29</v>
      </c>
      <c r="J194" s="18" t="s">
        <v>29</v>
      </c>
      <c r="K194" s="18" t="s">
        <v>29</v>
      </c>
      <c r="L194" s="18" t="s">
        <v>29</v>
      </c>
      <c r="M194" s="18" t="s">
        <v>29</v>
      </c>
      <c r="N194" s="47" t="s">
        <v>386</v>
      </c>
      <c r="O194" s="18" t="s">
        <v>433</v>
      </c>
      <c r="P194" s="18">
        <v>2</v>
      </c>
      <c r="Q194" s="18" t="s">
        <v>400</v>
      </c>
      <c r="R194" s="18" t="s">
        <v>400</v>
      </c>
      <c r="S194" s="18" t="s">
        <v>31</v>
      </c>
      <c r="T194" s="18" t="s">
        <v>31</v>
      </c>
      <c r="U194" s="18" t="s">
        <v>31</v>
      </c>
    </row>
    <row r="195" spans="1:31" ht="15.75" hidden="1" customHeight="1" x14ac:dyDescent="0.2">
      <c r="A195" s="20">
        <v>6256856</v>
      </c>
      <c r="B195" s="7" t="s">
        <v>196</v>
      </c>
      <c r="C195" s="73">
        <v>42348</v>
      </c>
      <c r="D195" s="73">
        <v>42356</v>
      </c>
      <c r="E195" s="74">
        <v>42397</v>
      </c>
      <c r="F195" s="7">
        <f t="shared" si="3"/>
        <v>49</v>
      </c>
      <c r="G195" s="18" t="s">
        <v>29</v>
      </c>
      <c r="H195" s="18" t="s">
        <v>29</v>
      </c>
      <c r="I195" s="18" t="s">
        <v>29</v>
      </c>
      <c r="J195" s="18" t="s">
        <v>29</v>
      </c>
      <c r="K195" s="18" t="s">
        <v>29</v>
      </c>
      <c r="L195" s="18" t="s">
        <v>29</v>
      </c>
      <c r="M195" s="18" t="s">
        <v>29</v>
      </c>
      <c r="N195" s="18" t="s">
        <v>29</v>
      </c>
      <c r="O195" s="18" t="s">
        <v>29</v>
      </c>
      <c r="P195" s="18" t="s">
        <v>575</v>
      </c>
      <c r="Q195" s="18" t="s">
        <v>29</v>
      </c>
      <c r="R195" s="18" t="s">
        <v>29</v>
      </c>
      <c r="S195" s="18" t="s">
        <v>29</v>
      </c>
      <c r="T195" s="18" t="s">
        <v>29</v>
      </c>
      <c r="U195" s="18" t="s">
        <v>29</v>
      </c>
    </row>
    <row r="196" spans="1:31" ht="15.75" hidden="1" customHeight="1" x14ac:dyDescent="0.2">
      <c r="A196" s="20">
        <v>6256856</v>
      </c>
      <c r="B196" s="7" t="s">
        <v>196</v>
      </c>
      <c r="C196" s="73">
        <v>42348</v>
      </c>
      <c r="D196" s="73">
        <v>42356</v>
      </c>
      <c r="E196" s="74">
        <v>42453</v>
      </c>
      <c r="F196" s="7">
        <f t="shared" si="3"/>
        <v>105</v>
      </c>
      <c r="G196" s="18" t="s">
        <v>29</v>
      </c>
      <c r="H196" s="18" t="s">
        <v>29</v>
      </c>
      <c r="I196" s="18" t="s">
        <v>29</v>
      </c>
      <c r="J196" s="18" t="s">
        <v>29</v>
      </c>
      <c r="K196" s="18" t="s">
        <v>29</v>
      </c>
      <c r="L196" s="18" t="s">
        <v>29</v>
      </c>
      <c r="M196" s="18" t="s">
        <v>29</v>
      </c>
      <c r="N196" s="18" t="s">
        <v>29</v>
      </c>
      <c r="O196" s="18" t="s">
        <v>29</v>
      </c>
      <c r="P196" s="18" t="s">
        <v>574</v>
      </c>
      <c r="Q196" s="18" t="s">
        <v>29</v>
      </c>
      <c r="R196" s="18" t="s">
        <v>29</v>
      </c>
      <c r="S196" s="18" t="s">
        <v>29</v>
      </c>
      <c r="T196" s="18" t="s">
        <v>29</v>
      </c>
      <c r="U196" s="18" t="s">
        <v>29</v>
      </c>
    </row>
    <row r="197" spans="1:31" ht="15.75" hidden="1" customHeight="1" x14ac:dyDescent="0.2">
      <c r="A197" s="20">
        <v>6256856</v>
      </c>
      <c r="B197" s="7" t="s">
        <v>196</v>
      </c>
      <c r="C197" s="73">
        <v>42348</v>
      </c>
      <c r="D197" s="73">
        <v>42356</v>
      </c>
      <c r="E197" s="74">
        <v>42584</v>
      </c>
      <c r="F197" s="7">
        <f t="shared" si="3"/>
        <v>236</v>
      </c>
      <c r="G197" s="18" t="s">
        <v>31</v>
      </c>
      <c r="H197" s="18" t="s">
        <v>29</v>
      </c>
      <c r="I197" s="18" t="s">
        <v>29</v>
      </c>
      <c r="J197" s="18" t="s">
        <v>31</v>
      </c>
      <c r="K197" s="18" t="s">
        <v>29</v>
      </c>
      <c r="L197" s="18" t="s">
        <v>31</v>
      </c>
      <c r="M197" s="18" t="s">
        <v>29</v>
      </c>
      <c r="N197" s="18" t="s">
        <v>479</v>
      </c>
      <c r="O197" s="18" t="s">
        <v>389</v>
      </c>
      <c r="P197" s="18">
        <v>3</v>
      </c>
      <c r="Q197" s="18" t="s">
        <v>392</v>
      </c>
      <c r="R197" s="18" t="s">
        <v>400</v>
      </c>
      <c r="S197" s="18" t="s">
        <v>31</v>
      </c>
      <c r="T197" s="18" t="s">
        <v>31</v>
      </c>
      <c r="U197" s="18" t="s">
        <v>31</v>
      </c>
    </row>
    <row r="198" spans="1:31" ht="15.75" hidden="1" customHeight="1" x14ac:dyDescent="0.2">
      <c r="A198" s="20">
        <v>6256856</v>
      </c>
      <c r="B198" s="7" t="s">
        <v>196</v>
      </c>
      <c r="C198" s="73">
        <v>42348</v>
      </c>
      <c r="D198" s="73">
        <v>42356</v>
      </c>
      <c r="E198" s="74">
        <v>42600</v>
      </c>
      <c r="F198" s="7">
        <f t="shared" si="3"/>
        <v>252</v>
      </c>
      <c r="G198" s="18" t="s">
        <v>29</v>
      </c>
      <c r="H198" s="18" t="s">
        <v>29</v>
      </c>
      <c r="I198" s="18" t="s">
        <v>29</v>
      </c>
      <c r="J198" s="18" t="s">
        <v>29</v>
      </c>
      <c r="K198" s="18" t="s">
        <v>29</v>
      </c>
      <c r="L198" s="18" t="s">
        <v>29</v>
      </c>
      <c r="M198" s="18" t="s">
        <v>29</v>
      </c>
      <c r="N198" s="18" t="s">
        <v>29</v>
      </c>
      <c r="O198" s="18" t="s">
        <v>29</v>
      </c>
      <c r="P198" s="18" t="s">
        <v>574</v>
      </c>
      <c r="Q198" s="18" t="s">
        <v>29</v>
      </c>
      <c r="R198" s="18" t="s">
        <v>29</v>
      </c>
      <c r="S198" s="18" t="s">
        <v>29</v>
      </c>
      <c r="T198" s="18" t="s">
        <v>29</v>
      </c>
      <c r="U198" s="18" t="s">
        <v>29</v>
      </c>
    </row>
    <row r="199" spans="1:31" ht="15.75" hidden="1" customHeight="1" x14ac:dyDescent="0.2">
      <c r="A199" s="97">
        <v>6256856</v>
      </c>
      <c r="B199" s="146" t="s">
        <v>196</v>
      </c>
      <c r="C199" s="78">
        <v>42348</v>
      </c>
      <c r="D199" s="78">
        <v>42356</v>
      </c>
      <c r="E199" s="79">
        <v>42670</v>
      </c>
      <c r="F199" s="76">
        <f t="shared" si="3"/>
        <v>322</v>
      </c>
      <c r="G199" s="80" t="s">
        <v>31</v>
      </c>
      <c r="H199" s="80" t="s">
        <v>29</v>
      </c>
      <c r="I199" s="18" t="s">
        <v>29</v>
      </c>
      <c r="J199" s="80" t="s">
        <v>31</v>
      </c>
      <c r="K199" s="80" t="s">
        <v>29</v>
      </c>
      <c r="L199" s="80" t="s">
        <v>31</v>
      </c>
      <c r="M199" s="80" t="s">
        <v>29</v>
      </c>
      <c r="N199" s="80" t="s">
        <v>479</v>
      </c>
      <c r="O199" s="80" t="s">
        <v>389</v>
      </c>
      <c r="P199" s="118">
        <v>3</v>
      </c>
      <c r="Q199" s="80" t="s">
        <v>400</v>
      </c>
      <c r="R199" s="80" t="s">
        <v>510</v>
      </c>
      <c r="S199" s="80" t="s">
        <v>31</v>
      </c>
      <c r="T199" s="80" t="s">
        <v>31</v>
      </c>
      <c r="U199" s="80" t="s">
        <v>31</v>
      </c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</row>
    <row r="200" spans="1:31" ht="15.75" hidden="1" customHeight="1" x14ac:dyDescent="0.2">
      <c r="A200" s="12">
        <v>5463324</v>
      </c>
      <c r="B200" s="7" t="s">
        <v>200</v>
      </c>
      <c r="C200" s="73">
        <v>42294</v>
      </c>
      <c r="D200" s="73">
        <v>42306</v>
      </c>
      <c r="E200" s="74">
        <v>42299</v>
      </c>
      <c r="F200" s="7">
        <f t="shared" si="3"/>
        <v>5</v>
      </c>
      <c r="G200" s="18" t="s">
        <v>29</v>
      </c>
      <c r="H200" s="18" t="s">
        <v>29</v>
      </c>
      <c r="I200" s="18" t="s">
        <v>29</v>
      </c>
      <c r="J200" s="18" t="s">
        <v>29</v>
      </c>
      <c r="K200" s="18" t="s">
        <v>29</v>
      </c>
      <c r="L200" s="18" t="s">
        <v>29</v>
      </c>
      <c r="M200" s="18" t="s">
        <v>29</v>
      </c>
      <c r="O200" s="41" t="s">
        <v>29</v>
      </c>
      <c r="P200" s="41" t="s">
        <v>580</v>
      </c>
    </row>
    <row r="201" spans="1:31" ht="15.75" hidden="1" customHeight="1" x14ac:dyDescent="0.2">
      <c r="A201" s="12">
        <v>5463324</v>
      </c>
      <c r="B201" s="7" t="s">
        <v>200</v>
      </c>
      <c r="C201" s="73">
        <v>42294</v>
      </c>
      <c r="D201" s="73">
        <v>42306</v>
      </c>
      <c r="E201" s="74">
        <v>42527</v>
      </c>
      <c r="F201" s="7">
        <f t="shared" ref="F201:F264" si="4">DATEDIF(C201,E201,"D")</f>
        <v>233</v>
      </c>
      <c r="G201" s="18" t="s">
        <v>31</v>
      </c>
      <c r="H201" s="18" t="s">
        <v>391</v>
      </c>
      <c r="I201" s="18">
        <v>1</v>
      </c>
      <c r="J201" s="18" t="s">
        <v>31</v>
      </c>
      <c r="K201" s="18" t="s">
        <v>29</v>
      </c>
      <c r="L201" s="18" t="s">
        <v>31</v>
      </c>
      <c r="M201" s="18" t="s">
        <v>29</v>
      </c>
      <c r="N201" s="18" t="s">
        <v>388</v>
      </c>
      <c r="O201" s="18" t="s">
        <v>389</v>
      </c>
      <c r="P201" s="18">
        <v>3</v>
      </c>
      <c r="Q201" s="18" t="s">
        <v>412</v>
      </c>
      <c r="R201" s="18" t="s">
        <v>418</v>
      </c>
      <c r="S201" s="18" t="s">
        <v>31</v>
      </c>
      <c r="T201" s="18" t="s">
        <v>31</v>
      </c>
      <c r="U201" s="18" t="s">
        <v>31</v>
      </c>
    </row>
    <row r="202" spans="1:31" ht="15.75" hidden="1" customHeight="1" x14ac:dyDescent="0.2">
      <c r="A202" s="75">
        <v>5463324</v>
      </c>
      <c r="B202" s="76" t="s">
        <v>200</v>
      </c>
      <c r="C202" s="78">
        <v>42294</v>
      </c>
      <c r="D202" s="78">
        <v>42306</v>
      </c>
      <c r="E202" s="79">
        <v>42586</v>
      </c>
      <c r="F202" s="76">
        <f t="shared" si="4"/>
        <v>292</v>
      </c>
      <c r="G202" s="80" t="s">
        <v>31</v>
      </c>
      <c r="H202" s="80" t="s">
        <v>391</v>
      </c>
      <c r="I202" s="80">
        <v>1</v>
      </c>
      <c r="J202" s="80" t="s">
        <v>31</v>
      </c>
      <c r="K202" s="81" t="s">
        <v>34</v>
      </c>
      <c r="L202" s="80" t="s">
        <v>31</v>
      </c>
      <c r="M202" s="80" t="s">
        <v>29</v>
      </c>
      <c r="N202" s="80" t="s">
        <v>388</v>
      </c>
      <c r="O202" s="80" t="s">
        <v>389</v>
      </c>
      <c r="P202" s="118">
        <v>3</v>
      </c>
      <c r="Q202" s="80" t="s">
        <v>400</v>
      </c>
      <c r="R202" s="80" t="s">
        <v>511</v>
      </c>
      <c r="S202" s="80" t="s">
        <v>31</v>
      </c>
      <c r="T202" s="80" t="s">
        <v>31</v>
      </c>
      <c r="U202" s="80" t="s">
        <v>31</v>
      </c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</row>
    <row r="203" spans="1:31" ht="15.75" hidden="1" customHeight="1" x14ac:dyDescent="0.2">
      <c r="A203" s="83" t="s">
        <v>202</v>
      </c>
      <c r="B203" s="82" t="s">
        <v>203</v>
      </c>
      <c r="C203" s="84">
        <v>42395</v>
      </c>
      <c r="D203" s="84">
        <v>42404</v>
      </c>
      <c r="E203" s="85">
        <v>42402</v>
      </c>
      <c r="F203" s="7">
        <f t="shared" si="4"/>
        <v>7</v>
      </c>
      <c r="G203" s="86" t="s">
        <v>481</v>
      </c>
      <c r="H203" s="86" t="s">
        <v>29</v>
      </c>
      <c r="I203" s="86" t="s">
        <v>29</v>
      </c>
      <c r="J203" s="86" t="s">
        <v>29</v>
      </c>
      <c r="K203" s="86" t="s">
        <v>29</v>
      </c>
      <c r="L203" s="86" t="s">
        <v>29</v>
      </c>
      <c r="M203" s="86" t="s">
        <v>512</v>
      </c>
      <c r="N203" s="86" t="s">
        <v>382</v>
      </c>
      <c r="O203" s="86" t="s">
        <v>433</v>
      </c>
      <c r="P203" s="119">
        <v>2</v>
      </c>
      <c r="Q203" s="86" t="s">
        <v>398</v>
      </c>
      <c r="R203" s="86" t="s">
        <v>397</v>
      </c>
      <c r="S203" s="86" t="s">
        <v>31</v>
      </c>
      <c r="T203" s="86" t="s">
        <v>31</v>
      </c>
      <c r="U203" s="86" t="s">
        <v>31</v>
      </c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</row>
    <row r="204" spans="1:31" ht="15.75" hidden="1" customHeight="1" x14ac:dyDescent="0.2">
      <c r="A204" s="12" t="s">
        <v>202</v>
      </c>
      <c r="B204" s="7" t="s">
        <v>203</v>
      </c>
      <c r="C204" s="73">
        <v>42395</v>
      </c>
      <c r="D204" s="73">
        <v>42404</v>
      </c>
      <c r="E204" s="74">
        <v>42495</v>
      </c>
      <c r="F204" s="7">
        <f t="shared" si="4"/>
        <v>100</v>
      </c>
      <c r="G204" s="18" t="s">
        <v>444</v>
      </c>
      <c r="H204" s="18" t="s">
        <v>29</v>
      </c>
      <c r="I204" s="18" t="s">
        <v>29</v>
      </c>
      <c r="J204" s="18" t="s">
        <v>31</v>
      </c>
      <c r="K204" s="18" t="s">
        <v>31</v>
      </c>
      <c r="L204" s="18" t="s">
        <v>31</v>
      </c>
      <c r="M204" s="18" t="s">
        <v>29</v>
      </c>
      <c r="N204" s="18" t="s">
        <v>382</v>
      </c>
      <c r="O204" s="18" t="s">
        <v>433</v>
      </c>
      <c r="P204" s="18">
        <v>2</v>
      </c>
      <c r="Q204" s="18" t="s">
        <v>398</v>
      </c>
      <c r="R204" s="18" t="s">
        <v>397</v>
      </c>
      <c r="S204" s="18" t="s">
        <v>31</v>
      </c>
      <c r="T204" s="18" t="s">
        <v>31</v>
      </c>
      <c r="U204" s="18" t="s">
        <v>31</v>
      </c>
    </row>
    <row r="205" spans="1:31" ht="15.75" hidden="1" customHeight="1" x14ac:dyDescent="0.2">
      <c r="A205" s="75" t="s">
        <v>202</v>
      </c>
      <c r="B205" s="146" t="s">
        <v>203</v>
      </c>
      <c r="C205" s="78">
        <v>42395</v>
      </c>
      <c r="D205" s="78">
        <v>42404</v>
      </c>
      <c r="E205" s="79">
        <v>42712</v>
      </c>
      <c r="F205" s="76">
        <f t="shared" si="4"/>
        <v>317</v>
      </c>
      <c r="G205" s="80" t="s">
        <v>29</v>
      </c>
      <c r="H205" s="80" t="s">
        <v>29</v>
      </c>
      <c r="I205" s="80" t="s">
        <v>29</v>
      </c>
      <c r="J205" s="80" t="s">
        <v>29</v>
      </c>
      <c r="K205" s="80" t="s">
        <v>29</v>
      </c>
      <c r="L205" s="80" t="s">
        <v>29</v>
      </c>
      <c r="M205" s="80" t="s">
        <v>29</v>
      </c>
      <c r="N205" s="80" t="s">
        <v>386</v>
      </c>
      <c r="O205" s="80" t="s">
        <v>389</v>
      </c>
      <c r="P205" s="118">
        <v>3</v>
      </c>
      <c r="Q205" s="80" t="s">
        <v>398</v>
      </c>
      <c r="R205" s="80" t="s">
        <v>397</v>
      </c>
      <c r="S205" s="80" t="s">
        <v>31</v>
      </c>
      <c r="T205" s="80" t="s">
        <v>31</v>
      </c>
      <c r="U205" s="80" t="s">
        <v>31</v>
      </c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</row>
    <row r="206" spans="1:31" s="151" customFormat="1" ht="15.75" hidden="1" customHeight="1" x14ac:dyDescent="0.2">
      <c r="A206" s="147" t="s">
        <v>202</v>
      </c>
      <c r="B206" s="152" t="s">
        <v>203</v>
      </c>
      <c r="C206" s="148">
        <v>42395</v>
      </c>
      <c r="D206" s="148">
        <v>42404</v>
      </c>
      <c r="E206" s="149">
        <v>43126</v>
      </c>
      <c r="F206" s="150">
        <f t="shared" si="4"/>
        <v>731</v>
      </c>
      <c r="G206" s="139" t="s">
        <v>668</v>
      </c>
      <c r="H206" s="139" t="s">
        <v>669</v>
      </c>
      <c r="I206" s="139">
        <v>0</v>
      </c>
      <c r="J206" s="139" t="s">
        <v>648</v>
      </c>
      <c r="K206" s="139" t="s">
        <v>670</v>
      </c>
      <c r="L206" s="139" t="s">
        <v>648</v>
      </c>
      <c r="M206" s="139" t="s">
        <v>671</v>
      </c>
      <c r="N206" s="116" t="s">
        <v>386</v>
      </c>
      <c r="O206" s="116" t="s">
        <v>389</v>
      </c>
      <c r="P206" s="139">
        <v>3</v>
      </c>
      <c r="Q206" s="139"/>
      <c r="R206" s="139"/>
      <c r="S206" s="139" t="s">
        <v>654</v>
      </c>
      <c r="T206" s="139" t="s">
        <v>659</v>
      </c>
      <c r="U206" s="139" t="s">
        <v>672</v>
      </c>
      <c r="V206" s="139"/>
      <c r="W206" s="139"/>
      <c r="X206" s="139"/>
      <c r="Y206" s="139"/>
      <c r="Z206" s="139"/>
      <c r="AA206" s="139"/>
      <c r="AB206" s="139"/>
      <c r="AC206" s="139"/>
      <c r="AD206" s="139"/>
      <c r="AE206" s="139"/>
    </row>
    <row r="207" spans="1:31" s="232" customFormat="1" ht="15.75" hidden="1" customHeight="1" x14ac:dyDescent="0.2">
      <c r="A207" s="233">
        <v>6285046</v>
      </c>
      <c r="B207" s="225" t="s">
        <v>205</v>
      </c>
      <c r="C207" s="236">
        <v>42381</v>
      </c>
      <c r="D207" s="236">
        <v>42397</v>
      </c>
      <c r="E207" s="237">
        <v>42468</v>
      </c>
      <c r="F207" s="225">
        <f t="shared" si="4"/>
        <v>87</v>
      </c>
      <c r="G207" s="238" t="s">
        <v>31</v>
      </c>
      <c r="H207" s="238" t="s">
        <v>29</v>
      </c>
      <c r="I207" s="238" t="s">
        <v>29</v>
      </c>
      <c r="J207" s="238" t="s">
        <v>31</v>
      </c>
      <c r="K207" s="239" t="s">
        <v>34</v>
      </c>
      <c r="L207" s="238" t="s">
        <v>31</v>
      </c>
      <c r="M207" s="238" t="s">
        <v>29</v>
      </c>
      <c r="N207" s="238" t="s">
        <v>513</v>
      </c>
      <c r="O207" s="238" t="s">
        <v>389</v>
      </c>
      <c r="P207" s="240">
        <v>3</v>
      </c>
      <c r="Q207" s="238" t="s">
        <v>408</v>
      </c>
      <c r="R207" s="238" t="s">
        <v>398</v>
      </c>
      <c r="S207" s="238" t="s">
        <v>31</v>
      </c>
      <c r="T207" s="238" t="s">
        <v>31</v>
      </c>
      <c r="U207" s="238" t="s">
        <v>31</v>
      </c>
      <c r="V207" s="238"/>
      <c r="W207" s="238"/>
      <c r="X207" s="238"/>
      <c r="Y207" s="238"/>
      <c r="Z207" s="238"/>
      <c r="AA207" s="238"/>
      <c r="AB207" s="238"/>
      <c r="AC207" s="238"/>
      <c r="AD207" s="238"/>
      <c r="AE207" s="238"/>
    </row>
    <row r="208" spans="1:31" s="232" customFormat="1" ht="15.75" hidden="1" customHeight="1" x14ac:dyDescent="0.2">
      <c r="A208" s="241">
        <v>6285046</v>
      </c>
      <c r="B208" s="242" t="s">
        <v>205</v>
      </c>
      <c r="C208" s="243">
        <v>42381</v>
      </c>
      <c r="D208" s="243">
        <v>42397</v>
      </c>
      <c r="E208" s="244">
        <v>42495</v>
      </c>
      <c r="F208" s="245">
        <f t="shared" si="4"/>
        <v>114</v>
      </c>
      <c r="G208" s="246" t="s">
        <v>29</v>
      </c>
      <c r="H208" s="246" t="s">
        <v>29</v>
      </c>
      <c r="I208" s="246" t="s">
        <v>29</v>
      </c>
      <c r="J208" s="246" t="s">
        <v>29</v>
      </c>
      <c r="K208" s="246" t="s">
        <v>29</v>
      </c>
      <c r="L208" s="246" t="s">
        <v>29</v>
      </c>
      <c r="M208" s="246" t="s">
        <v>29</v>
      </c>
      <c r="N208" s="246" t="s">
        <v>29</v>
      </c>
      <c r="O208" s="246" t="s">
        <v>29</v>
      </c>
      <c r="P208" s="247" t="s">
        <v>574</v>
      </c>
      <c r="Q208" s="246" t="s">
        <v>29</v>
      </c>
      <c r="R208" s="246" t="s">
        <v>29</v>
      </c>
      <c r="S208" s="246" t="s">
        <v>29</v>
      </c>
      <c r="T208" s="246" t="s">
        <v>29</v>
      </c>
      <c r="U208" s="246" t="s">
        <v>29</v>
      </c>
      <c r="V208" s="246"/>
      <c r="W208" s="246"/>
      <c r="X208" s="246"/>
      <c r="Y208" s="246"/>
      <c r="Z208" s="246"/>
      <c r="AA208" s="246"/>
      <c r="AB208" s="246"/>
      <c r="AC208" s="246"/>
      <c r="AD208" s="246"/>
      <c r="AE208" s="246"/>
    </row>
    <row r="209" spans="1:31" ht="15.75" hidden="1" customHeight="1" x14ac:dyDescent="0.2">
      <c r="A209" s="12" t="s">
        <v>206</v>
      </c>
      <c r="B209" s="7" t="s">
        <v>207</v>
      </c>
      <c r="C209" s="73">
        <v>42374</v>
      </c>
      <c r="D209" s="73">
        <v>42390</v>
      </c>
      <c r="E209" s="85">
        <v>42390</v>
      </c>
      <c r="F209" s="7">
        <f t="shared" si="4"/>
        <v>16</v>
      </c>
      <c r="G209" s="86" t="s">
        <v>481</v>
      </c>
      <c r="H209" s="86" t="s">
        <v>29</v>
      </c>
      <c r="I209" s="86" t="s">
        <v>29</v>
      </c>
      <c r="J209" s="87" t="s">
        <v>34</v>
      </c>
      <c r="K209" s="86" t="s">
        <v>29</v>
      </c>
      <c r="L209" s="87" t="s">
        <v>34</v>
      </c>
      <c r="M209" s="86" t="s">
        <v>29</v>
      </c>
      <c r="N209" s="86" t="s">
        <v>382</v>
      </c>
      <c r="O209" s="86" t="s">
        <v>433</v>
      </c>
      <c r="P209" s="119">
        <v>2</v>
      </c>
      <c r="Q209" s="86" t="s">
        <v>397</v>
      </c>
      <c r="R209" s="86" t="s">
        <v>397</v>
      </c>
      <c r="S209" s="86" t="s">
        <v>31</v>
      </c>
      <c r="T209" s="86" t="s">
        <v>31</v>
      </c>
      <c r="U209" s="86" t="s">
        <v>31</v>
      </c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</row>
    <row r="210" spans="1:31" ht="15.75" hidden="1" customHeight="1" x14ac:dyDescent="0.2">
      <c r="A210" s="12" t="s">
        <v>206</v>
      </c>
      <c r="B210" s="7" t="s">
        <v>207</v>
      </c>
      <c r="C210" s="73">
        <v>42374</v>
      </c>
      <c r="D210" s="73">
        <v>42390</v>
      </c>
      <c r="E210" s="74">
        <v>42404</v>
      </c>
      <c r="F210" s="7">
        <f t="shared" si="4"/>
        <v>30</v>
      </c>
      <c r="G210" s="18" t="s">
        <v>481</v>
      </c>
      <c r="H210" s="18" t="s">
        <v>29</v>
      </c>
      <c r="I210" s="18" t="s">
        <v>29</v>
      </c>
      <c r="J210" s="18" t="s">
        <v>29</v>
      </c>
      <c r="K210" s="18" t="s">
        <v>29</v>
      </c>
      <c r="L210" s="18" t="s">
        <v>29</v>
      </c>
      <c r="M210" s="18" t="s">
        <v>31</v>
      </c>
      <c r="N210" s="18" t="s">
        <v>382</v>
      </c>
      <c r="O210" s="18" t="s">
        <v>433</v>
      </c>
      <c r="P210" s="18">
        <v>2</v>
      </c>
      <c r="Q210" s="18" t="s">
        <v>461</v>
      </c>
      <c r="R210" s="18" t="s">
        <v>514</v>
      </c>
      <c r="S210" s="18" t="s">
        <v>31</v>
      </c>
      <c r="T210" s="18" t="s">
        <v>31</v>
      </c>
      <c r="U210" s="18" t="s">
        <v>31</v>
      </c>
    </row>
    <row r="211" spans="1:31" ht="15.75" hidden="1" customHeight="1" x14ac:dyDescent="0.2">
      <c r="A211" s="12" t="s">
        <v>206</v>
      </c>
      <c r="B211" s="7" t="s">
        <v>207</v>
      </c>
      <c r="C211" s="73">
        <v>42374</v>
      </c>
      <c r="D211" s="73">
        <v>42390</v>
      </c>
      <c r="E211" s="74">
        <v>42488</v>
      </c>
      <c r="F211" s="7">
        <f t="shared" si="4"/>
        <v>114</v>
      </c>
      <c r="G211" s="18" t="s">
        <v>31</v>
      </c>
      <c r="H211" s="18" t="s">
        <v>29</v>
      </c>
      <c r="I211" s="18" t="s">
        <v>29</v>
      </c>
      <c r="J211" s="18" t="s">
        <v>31</v>
      </c>
      <c r="K211" s="18" t="s">
        <v>29</v>
      </c>
      <c r="L211" s="18" t="s">
        <v>31</v>
      </c>
      <c r="M211" s="18" t="s">
        <v>31</v>
      </c>
      <c r="N211" s="18" t="s">
        <v>382</v>
      </c>
      <c r="O211" s="18" t="s">
        <v>433</v>
      </c>
      <c r="P211" s="18">
        <v>2</v>
      </c>
      <c r="Q211" s="18" t="s">
        <v>461</v>
      </c>
      <c r="R211" s="18" t="s">
        <v>397</v>
      </c>
      <c r="S211" s="18" t="s">
        <v>31</v>
      </c>
      <c r="T211" s="18" t="s">
        <v>31</v>
      </c>
      <c r="U211" s="18" t="s">
        <v>31</v>
      </c>
    </row>
    <row r="212" spans="1:31" ht="15.75" hidden="1" customHeight="1" x14ac:dyDescent="0.2">
      <c r="A212" s="12" t="s">
        <v>206</v>
      </c>
      <c r="B212" s="7" t="s">
        <v>207</v>
      </c>
      <c r="C212" s="73">
        <v>42374</v>
      </c>
      <c r="D212" s="73">
        <v>42390</v>
      </c>
      <c r="E212" s="74">
        <v>42565</v>
      </c>
      <c r="F212" s="7">
        <f t="shared" si="4"/>
        <v>191</v>
      </c>
      <c r="G212" s="18" t="s">
        <v>31</v>
      </c>
      <c r="H212" s="18" t="s">
        <v>29</v>
      </c>
      <c r="I212" s="18" t="s">
        <v>29</v>
      </c>
      <c r="J212" s="18" t="s">
        <v>31</v>
      </c>
      <c r="K212" s="18" t="s">
        <v>29</v>
      </c>
      <c r="L212" s="18" t="s">
        <v>31</v>
      </c>
      <c r="M212" s="18" t="s">
        <v>29</v>
      </c>
      <c r="N212" s="18" t="s">
        <v>382</v>
      </c>
      <c r="O212" s="18" t="s">
        <v>433</v>
      </c>
      <c r="P212" s="18">
        <v>2</v>
      </c>
      <c r="Q212" s="18" t="s">
        <v>438</v>
      </c>
      <c r="R212" s="18" t="s">
        <v>397</v>
      </c>
      <c r="S212" s="18" t="s">
        <v>31</v>
      </c>
      <c r="T212" s="18" t="s">
        <v>31</v>
      </c>
      <c r="U212" s="18" t="s">
        <v>31</v>
      </c>
    </row>
    <row r="213" spans="1:31" ht="15.75" hidden="1" customHeight="1" x14ac:dyDescent="0.2">
      <c r="A213" s="75" t="s">
        <v>206</v>
      </c>
      <c r="B213" s="146" t="s">
        <v>207</v>
      </c>
      <c r="C213" s="78">
        <v>42374</v>
      </c>
      <c r="D213" s="78">
        <v>42390</v>
      </c>
      <c r="E213" s="79">
        <v>42664</v>
      </c>
      <c r="F213" s="76">
        <f t="shared" si="4"/>
        <v>290</v>
      </c>
      <c r="G213" s="80" t="s">
        <v>31</v>
      </c>
      <c r="H213" s="80" t="s">
        <v>29</v>
      </c>
      <c r="I213" s="80" t="s">
        <v>29</v>
      </c>
      <c r="J213" s="80" t="s">
        <v>31</v>
      </c>
      <c r="K213" s="81" t="s">
        <v>34</v>
      </c>
      <c r="L213" s="80" t="s">
        <v>31</v>
      </c>
      <c r="M213" s="80" t="s">
        <v>31</v>
      </c>
      <c r="N213" s="80" t="s">
        <v>515</v>
      </c>
      <c r="O213" s="80" t="s">
        <v>516</v>
      </c>
      <c r="P213" s="118">
        <v>3</v>
      </c>
      <c r="Q213" s="80" t="s">
        <v>437</v>
      </c>
      <c r="R213" s="80" t="s">
        <v>397</v>
      </c>
      <c r="S213" s="80" t="s">
        <v>31</v>
      </c>
      <c r="T213" s="80" t="s">
        <v>31</v>
      </c>
      <c r="U213" s="80" t="s">
        <v>31</v>
      </c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</row>
    <row r="214" spans="1:31" ht="15.75" hidden="1" customHeight="1" x14ac:dyDescent="0.2">
      <c r="A214" s="83">
        <v>6005470</v>
      </c>
      <c r="B214" s="82" t="s">
        <v>209</v>
      </c>
      <c r="C214" s="84">
        <v>42458</v>
      </c>
      <c r="D214" s="84">
        <v>42474</v>
      </c>
      <c r="E214" s="85">
        <v>42585</v>
      </c>
      <c r="F214" s="7">
        <f t="shared" si="4"/>
        <v>127</v>
      </c>
      <c r="G214" s="86" t="s">
        <v>391</v>
      </c>
      <c r="H214" s="86" t="s">
        <v>391</v>
      </c>
      <c r="I214" s="86">
        <v>1</v>
      </c>
      <c r="J214" s="86" t="s">
        <v>31</v>
      </c>
      <c r="K214" s="86" t="s">
        <v>29</v>
      </c>
      <c r="L214" s="86" t="s">
        <v>31</v>
      </c>
      <c r="M214" s="86" t="s">
        <v>29</v>
      </c>
      <c r="N214" s="86" t="s">
        <v>382</v>
      </c>
      <c r="O214" s="86" t="s">
        <v>383</v>
      </c>
      <c r="P214" s="119">
        <v>2</v>
      </c>
      <c r="Q214" s="86" t="s">
        <v>398</v>
      </c>
      <c r="R214" s="86" t="s">
        <v>387</v>
      </c>
      <c r="S214" s="86" t="s">
        <v>31</v>
      </c>
      <c r="T214" s="86" t="s">
        <v>31</v>
      </c>
      <c r="U214" s="86" t="s">
        <v>31</v>
      </c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</row>
    <row r="215" spans="1:31" ht="15.75" hidden="1" customHeight="1" x14ac:dyDescent="0.2">
      <c r="A215" s="75">
        <v>6005470</v>
      </c>
      <c r="B215" s="76" t="s">
        <v>209</v>
      </c>
      <c r="C215" s="78">
        <v>42458</v>
      </c>
      <c r="D215" s="78">
        <v>42474</v>
      </c>
      <c r="E215" s="79">
        <v>42720</v>
      </c>
      <c r="F215" s="76">
        <f t="shared" si="4"/>
        <v>262</v>
      </c>
      <c r="G215" s="80" t="s">
        <v>391</v>
      </c>
      <c r="H215" s="80" t="s">
        <v>391</v>
      </c>
      <c r="I215" s="80">
        <v>1</v>
      </c>
      <c r="J215" s="80" t="s">
        <v>31</v>
      </c>
      <c r="K215" s="80" t="s">
        <v>29</v>
      </c>
      <c r="L215" s="80" t="s">
        <v>31</v>
      </c>
      <c r="M215" s="80" t="s">
        <v>29</v>
      </c>
      <c r="N215" s="80" t="s">
        <v>517</v>
      </c>
      <c r="O215" s="80" t="s">
        <v>389</v>
      </c>
      <c r="P215" s="118">
        <v>3</v>
      </c>
      <c r="Q215" s="80" t="s">
        <v>408</v>
      </c>
      <c r="R215" s="80" t="s">
        <v>518</v>
      </c>
      <c r="S215" s="80" t="s">
        <v>31</v>
      </c>
      <c r="T215" s="80" t="s">
        <v>31</v>
      </c>
      <c r="U215" s="80" t="s">
        <v>31</v>
      </c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</row>
    <row r="216" spans="1:31" ht="15.75" hidden="1" customHeight="1" x14ac:dyDescent="0.2">
      <c r="A216" s="12" t="s">
        <v>211</v>
      </c>
      <c r="B216" s="7" t="s">
        <v>212</v>
      </c>
      <c r="C216" s="73">
        <v>42453</v>
      </c>
      <c r="D216" s="73">
        <v>42467</v>
      </c>
      <c r="E216" s="74">
        <v>42460</v>
      </c>
      <c r="F216" s="7">
        <f t="shared" si="4"/>
        <v>7</v>
      </c>
      <c r="G216" s="18" t="s">
        <v>29</v>
      </c>
      <c r="H216" s="18" t="s">
        <v>29</v>
      </c>
      <c r="I216" s="18" t="s">
        <v>29</v>
      </c>
      <c r="J216" s="18" t="s">
        <v>29</v>
      </c>
      <c r="K216" s="18" t="s">
        <v>29</v>
      </c>
      <c r="L216" s="18" t="s">
        <v>29</v>
      </c>
      <c r="M216" s="18" t="s">
        <v>29</v>
      </c>
      <c r="N216" s="18" t="s">
        <v>382</v>
      </c>
      <c r="O216" s="18" t="s">
        <v>433</v>
      </c>
      <c r="P216" s="18">
        <v>2</v>
      </c>
      <c r="Q216" s="18" t="s">
        <v>397</v>
      </c>
      <c r="R216" s="18" t="s">
        <v>397</v>
      </c>
      <c r="S216" s="18" t="s">
        <v>31</v>
      </c>
      <c r="T216" s="18" t="s">
        <v>31</v>
      </c>
      <c r="U216" s="18" t="s">
        <v>31</v>
      </c>
    </row>
    <row r="217" spans="1:31" ht="15.75" hidden="1" customHeight="1" x14ac:dyDescent="0.2">
      <c r="A217" s="12" t="s">
        <v>211</v>
      </c>
      <c r="B217" s="7" t="s">
        <v>212</v>
      </c>
      <c r="C217" s="73">
        <v>42453</v>
      </c>
      <c r="D217" s="73">
        <v>42467</v>
      </c>
      <c r="E217" s="74">
        <v>42580</v>
      </c>
      <c r="F217" s="7">
        <f t="shared" si="4"/>
        <v>127</v>
      </c>
      <c r="G217" s="18" t="s">
        <v>29</v>
      </c>
      <c r="H217" s="18" t="s">
        <v>29</v>
      </c>
      <c r="I217" s="18" t="s">
        <v>29</v>
      </c>
      <c r="J217" s="18" t="s">
        <v>29</v>
      </c>
      <c r="K217" s="18" t="s">
        <v>29</v>
      </c>
      <c r="L217" s="18" t="s">
        <v>29</v>
      </c>
      <c r="M217" s="18" t="s">
        <v>29</v>
      </c>
      <c r="N217" s="18" t="s">
        <v>382</v>
      </c>
      <c r="O217" s="18" t="s">
        <v>433</v>
      </c>
      <c r="P217" s="18">
        <v>2</v>
      </c>
      <c r="Q217" s="18" t="s">
        <v>398</v>
      </c>
      <c r="R217" s="18" t="s">
        <v>398</v>
      </c>
      <c r="S217" s="18" t="s">
        <v>31</v>
      </c>
      <c r="T217" s="18" t="s">
        <v>31</v>
      </c>
      <c r="U217" s="18" t="s">
        <v>31</v>
      </c>
    </row>
    <row r="218" spans="1:31" ht="15.75" hidden="1" customHeight="1" x14ac:dyDescent="0.2">
      <c r="A218" s="12" t="s">
        <v>211</v>
      </c>
      <c r="B218" s="7" t="s">
        <v>212</v>
      </c>
      <c r="C218" s="73">
        <v>42453</v>
      </c>
      <c r="D218" s="73">
        <v>42467</v>
      </c>
      <c r="E218" s="74">
        <v>42600</v>
      </c>
      <c r="F218" s="7">
        <f t="shared" si="4"/>
        <v>147</v>
      </c>
      <c r="G218" s="18" t="s">
        <v>29</v>
      </c>
      <c r="H218" s="18" t="s">
        <v>29</v>
      </c>
      <c r="I218" s="18" t="s">
        <v>29</v>
      </c>
      <c r="J218" s="18" t="s">
        <v>31</v>
      </c>
      <c r="K218" s="18" t="s">
        <v>31</v>
      </c>
      <c r="L218" s="18" t="s">
        <v>29</v>
      </c>
      <c r="M218" s="18" t="s">
        <v>29</v>
      </c>
      <c r="N218" s="18" t="s">
        <v>29</v>
      </c>
      <c r="O218" s="18" t="s">
        <v>29</v>
      </c>
      <c r="P218" s="18" t="s">
        <v>574</v>
      </c>
      <c r="Q218" s="18" t="s">
        <v>29</v>
      </c>
      <c r="R218" s="18" t="s">
        <v>29</v>
      </c>
      <c r="S218" s="18" t="s">
        <v>29</v>
      </c>
      <c r="T218" s="18" t="s">
        <v>29</v>
      </c>
      <c r="U218" s="18" t="s">
        <v>29</v>
      </c>
    </row>
    <row r="219" spans="1:31" ht="15.75" hidden="1" customHeight="1" x14ac:dyDescent="0.2">
      <c r="A219" s="12" t="s">
        <v>211</v>
      </c>
      <c r="B219" s="7" t="s">
        <v>212</v>
      </c>
      <c r="C219" s="73">
        <v>42453</v>
      </c>
      <c r="D219" s="73">
        <v>42467</v>
      </c>
      <c r="E219" s="74">
        <v>42669</v>
      </c>
      <c r="F219" s="7">
        <f t="shared" si="4"/>
        <v>216</v>
      </c>
      <c r="G219" s="18" t="s">
        <v>31</v>
      </c>
      <c r="H219" s="18" t="s">
        <v>391</v>
      </c>
      <c r="I219" s="18">
        <v>1</v>
      </c>
      <c r="J219" s="18" t="s">
        <v>31</v>
      </c>
      <c r="K219" s="18" t="s">
        <v>29</v>
      </c>
      <c r="L219" s="18" t="s">
        <v>31</v>
      </c>
      <c r="M219" s="18" t="s">
        <v>31</v>
      </c>
      <c r="N219" s="18" t="s">
        <v>382</v>
      </c>
      <c r="O219" s="18" t="s">
        <v>433</v>
      </c>
      <c r="P219" s="18">
        <v>2</v>
      </c>
      <c r="Q219" s="18" t="s">
        <v>387</v>
      </c>
      <c r="R219" s="18" t="s">
        <v>387</v>
      </c>
      <c r="S219" s="18" t="s">
        <v>31</v>
      </c>
      <c r="T219" s="18" t="s">
        <v>31</v>
      </c>
      <c r="U219" s="18" t="s">
        <v>31</v>
      </c>
    </row>
    <row r="220" spans="1:31" ht="15.75" hidden="1" customHeight="1" x14ac:dyDescent="0.2">
      <c r="A220" s="75" t="s">
        <v>211</v>
      </c>
      <c r="B220" s="146" t="s">
        <v>212</v>
      </c>
      <c r="C220" s="78">
        <v>42453</v>
      </c>
      <c r="D220" s="78">
        <v>42467</v>
      </c>
      <c r="E220" s="79">
        <v>42748</v>
      </c>
      <c r="F220" s="76">
        <f t="shared" si="4"/>
        <v>295</v>
      </c>
      <c r="G220" s="80" t="s">
        <v>29</v>
      </c>
      <c r="H220" s="80" t="s">
        <v>29</v>
      </c>
      <c r="I220" s="80" t="s">
        <v>29</v>
      </c>
      <c r="J220" s="80" t="s">
        <v>29</v>
      </c>
      <c r="K220" s="80" t="s">
        <v>29</v>
      </c>
      <c r="L220" s="80" t="s">
        <v>29</v>
      </c>
      <c r="M220" s="80" t="s">
        <v>29</v>
      </c>
      <c r="N220" s="80" t="s">
        <v>409</v>
      </c>
      <c r="O220" s="80" t="s">
        <v>389</v>
      </c>
      <c r="P220" s="118">
        <v>3</v>
      </c>
      <c r="Q220" s="80" t="s">
        <v>387</v>
      </c>
      <c r="R220" s="80" t="s">
        <v>398</v>
      </c>
      <c r="S220" s="80" t="s">
        <v>31</v>
      </c>
      <c r="T220" s="80" t="s">
        <v>31</v>
      </c>
      <c r="U220" s="80" t="s">
        <v>31</v>
      </c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</row>
    <row r="221" spans="1:31" ht="15.75" hidden="1" customHeight="1" x14ac:dyDescent="0.25">
      <c r="A221" s="12" t="s">
        <v>214</v>
      </c>
      <c r="B221" s="134" t="s">
        <v>674</v>
      </c>
      <c r="C221" s="73">
        <v>42444</v>
      </c>
      <c r="D221" s="73">
        <v>42460</v>
      </c>
      <c r="E221" s="74">
        <v>42451</v>
      </c>
      <c r="F221" s="7">
        <f t="shared" si="4"/>
        <v>7</v>
      </c>
      <c r="G221" s="18" t="s">
        <v>29</v>
      </c>
      <c r="H221" s="18" t="s">
        <v>29</v>
      </c>
      <c r="I221" s="18" t="s">
        <v>29</v>
      </c>
      <c r="J221" s="18" t="s">
        <v>29</v>
      </c>
      <c r="K221" s="18" t="s">
        <v>29</v>
      </c>
      <c r="L221" s="18" t="s">
        <v>29</v>
      </c>
      <c r="M221" s="18" t="s">
        <v>29</v>
      </c>
      <c r="N221" s="86" t="s">
        <v>382</v>
      </c>
      <c r="O221" s="86" t="s">
        <v>433</v>
      </c>
      <c r="P221" s="120">
        <v>2</v>
      </c>
      <c r="Q221" s="18" t="s">
        <v>397</v>
      </c>
      <c r="R221" s="18" t="s">
        <v>438</v>
      </c>
      <c r="S221" s="18" t="s">
        <v>31</v>
      </c>
      <c r="T221" s="86" t="s">
        <v>31</v>
      </c>
      <c r="U221" s="86" t="s">
        <v>31</v>
      </c>
    </row>
    <row r="222" spans="1:31" ht="15.75" hidden="1" customHeight="1" x14ac:dyDescent="0.25">
      <c r="A222" s="12" t="s">
        <v>214</v>
      </c>
      <c r="B222" s="134" t="s">
        <v>673</v>
      </c>
      <c r="C222" s="73">
        <v>42444</v>
      </c>
      <c r="D222" s="73">
        <v>42460</v>
      </c>
      <c r="E222" s="74">
        <v>42495</v>
      </c>
      <c r="F222" s="7">
        <f t="shared" si="4"/>
        <v>51</v>
      </c>
      <c r="G222" s="18" t="s">
        <v>444</v>
      </c>
      <c r="H222" s="18" t="s">
        <v>29</v>
      </c>
      <c r="I222" s="18" t="s">
        <v>29</v>
      </c>
      <c r="J222" s="18" t="s">
        <v>29</v>
      </c>
      <c r="K222" s="18" t="s">
        <v>29</v>
      </c>
      <c r="L222" s="18" t="s">
        <v>31</v>
      </c>
      <c r="M222" s="18" t="s">
        <v>29</v>
      </c>
      <c r="N222" s="18" t="s">
        <v>382</v>
      </c>
      <c r="O222" s="18" t="s">
        <v>433</v>
      </c>
      <c r="P222" s="18">
        <v>2</v>
      </c>
      <c r="Q222" s="18" t="s">
        <v>397</v>
      </c>
      <c r="R222" s="18" t="s">
        <v>392</v>
      </c>
      <c r="S222" s="18" t="s">
        <v>31</v>
      </c>
      <c r="T222" s="18" t="s">
        <v>31</v>
      </c>
      <c r="U222" s="18" t="s">
        <v>31</v>
      </c>
    </row>
    <row r="223" spans="1:31" ht="15.75" hidden="1" customHeight="1" x14ac:dyDescent="0.25">
      <c r="A223" s="12" t="s">
        <v>214</v>
      </c>
      <c r="B223" s="134" t="s">
        <v>673</v>
      </c>
      <c r="C223" s="73">
        <v>42444</v>
      </c>
      <c r="D223" s="73">
        <v>42460</v>
      </c>
      <c r="E223" s="74">
        <v>42537</v>
      </c>
      <c r="F223" s="7">
        <f t="shared" si="4"/>
        <v>93</v>
      </c>
      <c r="G223" s="18" t="s">
        <v>31</v>
      </c>
      <c r="H223" s="18" t="s">
        <v>29</v>
      </c>
      <c r="I223" s="18" t="s">
        <v>29</v>
      </c>
      <c r="J223" s="18" t="s">
        <v>31</v>
      </c>
      <c r="K223" s="18" t="s">
        <v>29</v>
      </c>
      <c r="L223" s="18" t="s">
        <v>31</v>
      </c>
      <c r="M223" s="18" t="s">
        <v>29</v>
      </c>
      <c r="N223" s="18" t="s">
        <v>382</v>
      </c>
      <c r="O223" s="18" t="s">
        <v>433</v>
      </c>
      <c r="P223" s="18">
        <v>2</v>
      </c>
      <c r="Q223" s="18" t="s">
        <v>518</v>
      </c>
      <c r="R223" s="18" t="s">
        <v>400</v>
      </c>
      <c r="S223" s="18" t="s">
        <v>31</v>
      </c>
      <c r="T223" s="18" t="s">
        <v>31</v>
      </c>
      <c r="U223" s="18" t="s">
        <v>31</v>
      </c>
    </row>
    <row r="224" spans="1:31" ht="15.75" hidden="1" customHeight="1" x14ac:dyDescent="0.25">
      <c r="A224" s="12" t="s">
        <v>214</v>
      </c>
      <c r="B224" s="134" t="s">
        <v>673</v>
      </c>
      <c r="C224" s="73">
        <v>42444</v>
      </c>
      <c r="D224" s="73">
        <v>42460</v>
      </c>
      <c r="E224" s="74">
        <v>42635</v>
      </c>
      <c r="F224" s="7">
        <f t="shared" si="4"/>
        <v>191</v>
      </c>
      <c r="G224" s="18" t="s">
        <v>31</v>
      </c>
      <c r="H224" s="18" t="s">
        <v>29</v>
      </c>
      <c r="I224" s="18" t="s">
        <v>29</v>
      </c>
      <c r="J224" s="18" t="s">
        <v>31</v>
      </c>
      <c r="K224" s="18" t="s">
        <v>29</v>
      </c>
      <c r="L224" s="18" t="s">
        <v>31</v>
      </c>
      <c r="M224" s="38" t="s">
        <v>34</v>
      </c>
      <c r="N224" s="18" t="s">
        <v>382</v>
      </c>
      <c r="O224" s="18" t="s">
        <v>433</v>
      </c>
      <c r="P224" s="18">
        <v>2</v>
      </c>
      <c r="Q224" s="18" t="s">
        <v>414</v>
      </c>
      <c r="R224" s="18" t="s">
        <v>416</v>
      </c>
      <c r="S224" s="18" t="s">
        <v>31</v>
      </c>
      <c r="T224" s="18" t="s">
        <v>31</v>
      </c>
      <c r="U224" s="18" t="s">
        <v>31</v>
      </c>
    </row>
    <row r="225" spans="1:31" ht="15.75" hidden="1" customHeight="1" x14ac:dyDescent="0.25">
      <c r="A225" s="12" t="s">
        <v>214</v>
      </c>
      <c r="B225" s="134" t="s">
        <v>673</v>
      </c>
      <c r="C225" s="73">
        <v>42444</v>
      </c>
      <c r="D225" s="73">
        <v>42460</v>
      </c>
      <c r="E225" s="74">
        <v>42649</v>
      </c>
      <c r="F225" s="7">
        <f t="shared" si="4"/>
        <v>205</v>
      </c>
      <c r="G225" s="18" t="s">
        <v>31</v>
      </c>
      <c r="H225" s="18" t="s">
        <v>391</v>
      </c>
      <c r="I225" s="18">
        <v>1</v>
      </c>
      <c r="J225" s="18" t="s">
        <v>31</v>
      </c>
      <c r="K225" s="18" t="s">
        <v>29</v>
      </c>
      <c r="L225" s="18" t="s">
        <v>31</v>
      </c>
      <c r="M225" s="18" t="s">
        <v>29</v>
      </c>
      <c r="N225" s="18" t="s">
        <v>29</v>
      </c>
      <c r="O225" s="18" t="s">
        <v>29</v>
      </c>
      <c r="P225" s="18" t="s">
        <v>574</v>
      </c>
      <c r="Q225" s="18" t="s">
        <v>29</v>
      </c>
      <c r="R225" s="18" t="s">
        <v>29</v>
      </c>
      <c r="S225" s="18" t="s">
        <v>29</v>
      </c>
      <c r="T225" s="18" t="s">
        <v>29</v>
      </c>
      <c r="U225" s="18" t="s">
        <v>29</v>
      </c>
    </row>
    <row r="226" spans="1:31" ht="15.75" hidden="1" customHeight="1" x14ac:dyDescent="0.25">
      <c r="A226" s="75" t="s">
        <v>214</v>
      </c>
      <c r="B226" s="126" t="s">
        <v>673</v>
      </c>
      <c r="C226" s="78">
        <v>42444</v>
      </c>
      <c r="D226" s="78">
        <v>42460</v>
      </c>
      <c r="E226" s="79">
        <v>42852</v>
      </c>
      <c r="F226" s="76">
        <f t="shared" si="4"/>
        <v>408</v>
      </c>
      <c r="G226" s="80" t="s">
        <v>29</v>
      </c>
      <c r="H226" s="80" t="s">
        <v>29</v>
      </c>
      <c r="I226" s="80" t="s">
        <v>29</v>
      </c>
      <c r="J226" s="80" t="s">
        <v>29</v>
      </c>
      <c r="K226" s="80" t="s">
        <v>29</v>
      </c>
      <c r="L226" s="80" t="s">
        <v>29</v>
      </c>
      <c r="M226" s="80" t="s">
        <v>29</v>
      </c>
      <c r="N226" s="80" t="s">
        <v>519</v>
      </c>
      <c r="O226" s="80" t="s">
        <v>389</v>
      </c>
      <c r="P226" s="118">
        <v>3</v>
      </c>
      <c r="Q226" s="80" t="s">
        <v>412</v>
      </c>
      <c r="R226" s="80" t="s">
        <v>471</v>
      </c>
      <c r="S226" s="80" t="s">
        <v>31</v>
      </c>
      <c r="T226" s="80" t="s">
        <v>31</v>
      </c>
      <c r="U226" s="80" t="s">
        <v>31</v>
      </c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</row>
    <row r="227" spans="1:31" s="151" customFormat="1" ht="15.75" hidden="1" customHeight="1" x14ac:dyDescent="0.25">
      <c r="A227" s="147" t="s">
        <v>214</v>
      </c>
      <c r="B227" s="124" t="s">
        <v>673</v>
      </c>
      <c r="C227" s="148">
        <v>42444</v>
      </c>
      <c r="D227" s="148">
        <v>42460</v>
      </c>
      <c r="E227" s="149">
        <v>43118</v>
      </c>
      <c r="F227" s="150">
        <f t="shared" si="4"/>
        <v>674</v>
      </c>
      <c r="G227" s="139" t="s">
        <v>649</v>
      </c>
      <c r="H227" s="139" t="s">
        <v>649</v>
      </c>
      <c r="I227" s="139">
        <v>1</v>
      </c>
      <c r="J227" s="139" t="s">
        <v>648</v>
      </c>
      <c r="K227" s="139" t="s">
        <v>675</v>
      </c>
      <c r="L227" s="139" t="s">
        <v>648</v>
      </c>
      <c r="M227" s="139" t="s">
        <v>668</v>
      </c>
      <c r="N227" s="116" t="s">
        <v>519</v>
      </c>
      <c r="O227" s="116" t="s">
        <v>389</v>
      </c>
      <c r="P227" s="139">
        <v>3</v>
      </c>
      <c r="Q227" s="139"/>
      <c r="R227" s="139"/>
      <c r="S227" s="139" t="s">
        <v>654</v>
      </c>
      <c r="T227" s="139" t="s">
        <v>660</v>
      </c>
      <c r="U227" s="139" t="s">
        <v>654</v>
      </c>
      <c r="V227" s="139"/>
      <c r="W227" s="139"/>
      <c r="X227" s="139"/>
      <c r="Y227" s="139"/>
      <c r="Z227" s="139"/>
      <c r="AA227" s="139"/>
      <c r="AB227" s="139"/>
      <c r="AC227" s="139"/>
      <c r="AD227" s="139"/>
      <c r="AE227" s="139"/>
    </row>
    <row r="228" spans="1:31" ht="15.75" hidden="1" customHeight="1" x14ac:dyDescent="0.2">
      <c r="A228" s="83">
        <v>6285568</v>
      </c>
      <c r="B228" s="82" t="s">
        <v>217</v>
      </c>
      <c r="C228" s="84">
        <v>42439</v>
      </c>
      <c r="D228" s="84">
        <v>42439</v>
      </c>
      <c r="E228" s="85">
        <v>42553</v>
      </c>
      <c r="F228" s="7">
        <f t="shared" si="4"/>
        <v>114</v>
      </c>
      <c r="G228" s="87" t="s">
        <v>441</v>
      </c>
      <c r="H228" s="86" t="s">
        <v>391</v>
      </c>
      <c r="I228" s="86">
        <v>1</v>
      </c>
      <c r="J228" s="86" t="s">
        <v>31</v>
      </c>
      <c r="K228" s="86" t="s">
        <v>29</v>
      </c>
      <c r="L228" s="86" t="s">
        <v>31</v>
      </c>
      <c r="M228" s="86" t="s">
        <v>29</v>
      </c>
      <c r="N228" s="86" t="s">
        <v>382</v>
      </c>
      <c r="O228" s="86" t="s">
        <v>383</v>
      </c>
      <c r="P228" s="119">
        <v>2</v>
      </c>
      <c r="Q228" s="86" t="s">
        <v>401</v>
      </c>
      <c r="R228" s="86" t="s">
        <v>400</v>
      </c>
      <c r="S228" s="86" t="s">
        <v>31</v>
      </c>
      <c r="T228" s="86" t="s">
        <v>31</v>
      </c>
      <c r="U228" s="86" t="s">
        <v>31</v>
      </c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</row>
    <row r="229" spans="1:31" ht="15.75" hidden="1" customHeight="1" x14ac:dyDescent="0.2">
      <c r="A229" s="75">
        <v>6285568</v>
      </c>
      <c r="B229" s="76" t="s">
        <v>217</v>
      </c>
      <c r="C229" s="78">
        <v>42439</v>
      </c>
      <c r="D229" s="78">
        <v>42439</v>
      </c>
      <c r="E229" s="79">
        <v>42769</v>
      </c>
      <c r="F229" s="76">
        <f t="shared" si="4"/>
        <v>330</v>
      </c>
      <c r="G229" s="80" t="s">
        <v>391</v>
      </c>
      <c r="H229" s="80" t="s">
        <v>391</v>
      </c>
      <c r="I229" s="80">
        <v>1</v>
      </c>
      <c r="J229" s="80" t="s">
        <v>31</v>
      </c>
      <c r="K229" s="80" t="s">
        <v>29</v>
      </c>
      <c r="L229" s="80" t="s">
        <v>31</v>
      </c>
      <c r="M229" s="80" t="s">
        <v>29</v>
      </c>
      <c r="N229" s="98" t="s">
        <v>386</v>
      </c>
      <c r="O229" s="80" t="s">
        <v>389</v>
      </c>
      <c r="P229" s="118">
        <v>3</v>
      </c>
      <c r="Q229" s="80" t="s">
        <v>398</v>
      </c>
      <c r="R229" s="80" t="s">
        <v>398</v>
      </c>
      <c r="S229" s="80" t="s">
        <v>31</v>
      </c>
      <c r="T229" s="80" t="s">
        <v>31</v>
      </c>
      <c r="U229" s="80" t="s">
        <v>31</v>
      </c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</row>
    <row r="230" spans="1:31" ht="15.75" hidden="1" customHeight="1" x14ac:dyDescent="0.2">
      <c r="A230" s="12" t="s">
        <v>219</v>
      </c>
      <c r="B230" s="7" t="s">
        <v>220</v>
      </c>
      <c r="C230" s="73">
        <v>42430</v>
      </c>
      <c r="D230" s="73">
        <v>42439</v>
      </c>
      <c r="E230" s="74">
        <v>42523</v>
      </c>
      <c r="F230" s="7">
        <f t="shared" si="4"/>
        <v>93</v>
      </c>
      <c r="G230" s="18" t="s">
        <v>29</v>
      </c>
      <c r="H230" s="18" t="s">
        <v>29</v>
      </c>
      <c r="I230" s="18" t="s">
        <v>29</v>
      </c>
      <c r="J230" s="18" t="s">
        <v>31</v>
      </c>
      <c r="K230" s="18" t="s">
        <v>29</v>
      </c>
      <c r="L230" s="18" t="s">
        <v>31</v>
      </c>
      <c r="M230" s="18" t="s">
        <v>31</v>
      </c>
      <c r="N230" s="18" t="s">
        <v>382</v>
      </c>
      <c r="O230" s="18" t="s">
        <v>433</v>
      </c>
      <c r="P230" s="18">
        <v>2</v>
      </c>
      <c r="Q230" s="18" t="s">
        <v>414</v>
      </c>
      <c r="R230" s="18" t="s">
        <v>495</v>
      </c>
      <c r="S230" s="18" t="s">
        <v>31</v>
      </c>
      <c r="T230" s="18" t="s">
        <v>31</v>
      </c>
      <c r="U230" s="18" t="s">
        <v>31</v>
      </c>
    </row>
    <row r="231" spans="1:31" ht="15.75" hidden="1" customHeight="1" x14ac:dyDescent="0.2">
      <c r="A231" s="12" t="s">
        <v>219</v>
      </c>
      <c r="B231" s="7" t="s">
        <v>220</v>
      </c>
      <c r="C231" s="73">
        <v>42430</v>
      </c>
      <c r="D231" s="73">
        <v>42439</v>
      </c>
      <c r="E231" s="74">
        <v>42611</v>
      </c>
      <c r="F231" s="7">
        <f t="shared" si="4"/>
        <v>181</v>
      </c>
      <c r="G231" s="38" t="s">
        <v>34</v>
      </c>
      <c r="H231" s="18" t="s">
        <v>391</v>
      </c>
      <c r="I231" s="18">
        <v>1</v>
      </c>
      <c r="J231" s="18" t="s">
        <v>31</v>
      </c>
      <c r="K231" s="18" t="s">
        <v>29</v>
      </c>
      <c r="L231" s="18" t="s">
        <v>31</v>
      </c>
      <c r="M231" s="18" t="s">
        <v>31</v>
      </c>
      <c r="N231" s="18" t="s">
        <v>382</v>
      </c>
      <c r="O231" s="18" t="s">
        <v>433</v>
      </c>
      <c r="P231" s="18">
        <v>2</v>
      </c>
      <c r="Q231" s="18" t="s">
        <v>384</v>
      </c>
      <c r="R231" s="18" t="s">
        <v>472</v>
      </c>
      <c r="S231" s="18" t="s">
        <v>31</v>
      </c>
      <c r="T231" s="18" t="s">
        <v>31</v>
      </c>
      <c r="U231" s="18" t="s">
        <v>31</v>
      </c>
    </row>
    <row r="232" spans="1:31" ht="15.75" hidden="1" customHeight="1" x14ac:dyDescent="0.2">
      <c r="A232" s="12" t="s">
        <v>219</v>
      </c>
      <c r="B232" s="7" t="s">
        <v>220</v>
      </c>
      <c r="C232" s="73">
        <v>42430</v>
      </c>
      <c r="D232" s="73">
        <v>42439</v>
      </c>
      <c r="E232" s="74">
        <v>42702</v>
      </c>
      <c r="F232" s="7">
        <f t="shared" si="4"/>
        <v>272</v>
      </c>
      <c r="G232" s="18" t="s">
        <v>31</v>
      </c>
      <c r="H232" s="18" t="s">
        <v>391</v>
      </c>
      <c r="I232" s="18">
        <v>1</v>
      </c>
      <c r="J232" s="18" t="s">
        <v>31</v>
      </c>
      <c r="K232" s="18" t="s">
        <v>29</v>
      </c>
      <c r="L232" s="18" t="s">
        <v>31</v>
      </c>
      <c r="M232" s="18" t="s">
        <v>31</v>
      </c>
      <c r="N232" s="18" t="s">
        <v>382</v>
      </c>
      <c r="O232" s="18" t="s">
        <v>433</v>
      </c>
      <c r="P232" s="18">
        <v>2</v>
      </c>
      <c r="Q232" s="18" t="s">
        <v>384</v>
      </c>
      <c r="R232" s="18" t="s">
        <v>428</v>
      </c>
      <c r="S232" s="18" t="s">
        <v>31</v>
      </c>
      <c r="T232" s="18" t="s">
        <v>31</v>
      </c>
      <c r="U232" s="18" t="s">
        <v>31</v>
      </c>
    </row>
    <row r="233" spans="1:31" ht="15.75" hidden="1" customHeight="1" x14ac:dyDescent="0.25">
      <c r="A233" s="75" t="s">
        <v>219</v>
      </c>
      <c r="B233" s="126" t="s">
        <v>624</v>
      </c>
      <c r="C233" s="78">
        <v>42430</v>
      </c>
      <c r="D233" s="78">
        <v>42439</v>
      </c>
      <c r="E233" s="79">
        <v>42842</v>
      </c>
      <c r="F233" s="76">
        <f t="shared" si="4"/>
        <v>412</v>
      </c>
      <c r="G233" s="80" t="s">
        <v>31</v>
      </c>
      <c r="H233" s="80" t="s">
        <v>29</v>
      </c>
      <c r="I233" s="80" t="s">
        <v>29</v>
      </c>
      <c r="J233" s="80" t="s">
        <v>31</v>
      </c>
      <c r="K233" s="80" t="s">
        <v>29</v>
      </c>
      <c r="L233" s="80" t="s">
        <v>31</v>
      </c>
      <c r="M233" s="80" t="s">
        <v>31</v>
      </c>
      <c r="N233" s="80" t="s">
        <v>382</v>
      </c>
      <c r="O233" s="80" t="s">
        <v>433</v>
      </c>
      <c r="P233" s="118">
        <v>2</v>
      </c>
      <c r="Q233" s="80" t="s">
        <v>414</v>
      </c>
      <c r="R233" s="80" t="s">
        <v>464</v>
      </c>
      <c r="S233" s="80" t="s">
        <v>31</v>
      </c>
      <c r="T233" s="80" t="s">
        <v>31</v>
      </c>
      <c r="U233" s="80" t="s">
        <v>31</v>
      </c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</row>
    <row r="234" spans="1:31" ht="15.75" hidden="1" customHeight="1" x14ac:dyDescent="0.2">
      <c r="A234" s="12">
        <v>6284500</v>
      </c>
      <c r="B234" s="7" t="s">
        <v>223</v>
      </c>
      <c r="C234" s="73">
        <v>42458</v>
      </c>
      <c r="D234" s="73">
        <v>42467</v>
      </c>
      <c r="E234" s="74">
        <v>42467</v>
      </c>
      <c r="F234" s="7">
        <f t="shared" si="4"/>
        <v>9</v>
      </c>
      <c r="G234" s="18" t="s">
        <v>419</v>
      </c>
      <c r="H234" s="18" t="s">
        <v>29</v>
      </c>
      <c r="I234" s="18" t="s">
        <v>29</v>
      </c>
      <c r="J234" s="38" t="s">
        <v>458</v>
      </c>
      <c r="K234" s="18" t="s">
        <v>29</v>
      </c>
      <c r="L234" s="18" t="s">
        <v>31</v>
      </c>
      <c r="M234" s="18" t="s">
        <v>29</v>
      </c>
      <c r="N234" s="18" t="s">
        <v>382</v>
      </c>
      <c r="O234" s="18" t="s">
        <v>520</v>
      </c>
      <c r="P234" s="18">
        <v>2</v>
      </c>
      <c r="Q234" s="18" t="s">
        <v>414</v>
      </c>
      <c r="R234" s="18" t="s">
        <v>400</v>
      </c>
      <c r="S234" s="18" t="s">
        <v>31</v>
      </c>
      <c r="T234" s="18" t="s">
        <v>31</v>
      </c>
      <c r="U234" s="18" t="s">
        <v>31</v>
      </c>
    </row>
    <row r="235" spans="1:31" ht="15.75" hidden="1" customHeight="1" x14ac:dyDescent="0.2">
      <c r="A235" s="12">
        <v>6284500</v>
      </c>
      <c r="B235" s="7" t="s">
        <v>223</v>
      </c>
      <c r="C235" s="73">
        <v>42458</v>
      </c>
      <c r="D235" s="73">
        <v>42467</v>
      </c>
      <c r="E235" s="74">
        <v>42529</v>
      </c>
      <c r="F235" s="7">
        <f t="shared" si="4"/>
        <v>71</v>
      </c>
      <c r="G235" s="18" t="s">
        <v>452</v>
      </c>
      <c r="H235" s="18" t="s">
        <v>521</v>
      </c>
      <c r="I235" s="18">
        <v>0</v>
      </c>
      <c r="J235" s="18" t="s">
        <v>31</v>
      </c>
      <c r="K235" s="18" t="s">
        <v>29</v>
      </c>
      <c r="L235" s="18" t="s">
        <v>31</v>
      </c>
      <c r="M235" s="18" t="s">
        <v>522</v>
      </c>
      <c r="N235" s="18" t="s">
        <v>382</v>
      </c>
      <c r="O235" s="18" t="s">
        <v>523</v>
      </c>
      <c r="P235" s="18">
        <v>2</v>
      </c>
      <c r="Q235" s="18" t="s">
        <v>499</v>
      </c>
      <c r="R235" s="18" t="s">
        <v>403</v>
      </c>
      <c r="S235" s="18" t="s">
        <v>31</v>
      </c>
      <c r="T235" s="18" t="s">
        <v>31</v>
      </c>
      <c r="U235" s="18" t="s">
        <v>31</v>
      </c>
    </row>
    <row r="236" spans="1:31" ht="15.75" hidden="1" customHeight="1" x14ac:dyDescent="0.2">
      <c r="A236" s="12">
        <v>6284500</v>
      </c>
      <c r="B236" s="7" t="s">
        <v>223</v>
      </c>
      <c r="C236" s="73">
        <v>42458</v>
      </c>
      <c r="D236" s="73">
        <v>42467</v>
      </c>
      <c r="E236" s="74">
        <v>42634</v>
      </c>
      <c r="F236" s="7">
        <f t="shared" si="4"/>
        <v>176</v>
      </c>
      <c r="G236" s="18" t="s">
        <v>452</v>
      </c>
      <c r="H236" s="18" t="s">
        <v>524</v>
      </c>
      <c r="I236" s="18">
        <v>0</v>
      </c>
      <c r="J236" s="18" t="s">
        <v>31</v>
      </c>
      <c r="K236" s="18" t="s">
        <v>29</v>
      </c>
      <c r="L236" s="18" t="s">
        <v>31</v>
      </c>
      <c r="M236" s="18" t="s">
        <v>525</v>
      </c>
      <c r="N236" s="18" t="s">
        <v>382</v>
      </c>
      <c r="O236" s="18" t="s">
        <v>523</v>
      </c>
      <c r="P236" s="18">
        <v>2</v>
      </c>
      <c r="Q236" s="18" t="s">
        <v>385</v>
      </c>
      <c r="R236" s="18" t="s">
        <v>403</v>
      </c>
      <c r="S236" s="18" t="s">
        <v>31</v>
      </c>
      <c r="T236" s="18" t="s">
        <v>31</v>
      </c>
      <c r="U236" s="18" t="s">
        <v>31</v>
      </c>
    </row>
    <row r="237" spans="1:31" ht="15.75" hidden="1" customHeight="1" x14ac:dyDescent="0.2">
      <c r="A237" s="12">
        <v>6284500</v>
      </c>
      <c r="B237" s="7" t="s">
        <v>223</v>
      </c>
      <c r="C237" s="73">
        <v>42458</v>
      </c>
      <c r="D237" s="73">
        <v>42467</v>
      </c>
      <c r="E237" s="74">
        <v>42725</v>
      </c>
      <c r="F237" s="7">
        <f t="shared" si="4"/>
        <v>267</v>
      </c>
      <c r="G237" s="18" t="s">
        <v>452</v>
      </c>
      <c r="H237" s="18" t="s">
        <v>29</v>
      </c>
      <c r="I237" s="18" t="s">
        <v>29</v>
      </c>
      <c r="J237" s="38" t="s">
        <v>526</v>
      </c>
      <c r="K237" s="18" t="s">
        <v>29</v>
      </c>
      <c r="L237" s="18" t="s">
        <v>31</v>
      </c>
      <c r="M237" s="18" t="s">
        <v>445</v>
      </c>
      <c r="N237" s="18" t="s">
        <v>382</v>
      </c>
      <c r="O237" s="18" t="s">
        <v>523</v>
      </c>
      <c r="P237" s="18">
        <v>2</v>
      </c>
      <c r="Q237" s="18" t="s">
        <v>385</v>
      </c>
      <c r="R237" s="18" t="s">
        <v>401</v>
      </c>
      <c r="S237" s="18" t="s">
        <v>31</v>
      </c>
      <c r="T237" s="18" t="s">
        <v>31</v>
      </c>
      <c r="U237" s="18" t="s">
        <v>31</v>
      </c>
    </row>
    <row r="238" spans="1:31" ht="15.75" hidden="1" customHeight="1" x14ac:dyDescent="0.2">
      <c r="A238" s="75">
        <v>6284500</v>
      </c>
      <c r="B238" s="76" t="s">
        <v>223</v>
      </c>
      <c r="C238" s="78">
        <v>42458</v>
      </c>
      <c r="D238" s="78">
        <v>42467</v>
      </c>
      <c r="E238" s="79">
        <v>42837</v>
      </c>
      <c r="F238" s="76">
        <f t="shared" si="4"/>
        <v>379</v>
      </c>
      <c r="G238" s="80" t="s">
        <v>452</v>
      </c>
      <c r="H238" s="80" t="s">
        <v>527</v>
      </c>
      <c r="I238" s="80">
        <v>0</v>
      </c>
      <c r="J238" s="81" t="s">
        <v>528</v>
      </c>
      <c r="K238" s="80" t="s">
        <v>29</v>
      </c>
      <c r="L238" s="80" t="s">
        <v>31</v>
      </c>
      <c r="M238" s="80" t="s">
        <v>445</v>
      </c>
      <c r="N238" s="80" t="s">
        <v>382</v>
      </c>
      <c r="O238" s="80" t="s">
        <v>523</v>
      </c>
      <c r="P238" s="18">
        <v>2</v>
      </c>
      <c r="Q238" s="80" t="s">
        <v>432</v>
      </c>
      <c r="R238" s="80" t="s">
        <v>401</v>
      </c>
      <c r="S238" s="80" t="s">
        <v>31</v>
      </c>
      <c r="T238" s="80" t="s">
        <v>31</v>
      </c>
      <c r="U238" s="80" t="s">
        <v>31</v>
      </c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</row>
    <row r="239" spans="1:31" ht="15.75" hidden="1" customHeight="1" x14ac:dyDescent="0.2">
      <c r="A239" s="88">
        <v>6332655</v>
      </c>
      <c r="B239" s="89" t="s">
        <v>225</v>
      </c>
      <c r="C239" s="90">
        <v>42481</v>
      </c>
      <c r="D239" s="90">
        <v>42495</v>
      </c>
      <c r="E239" s="92">
        <v>42572</v>
      </c>
      <c r="F239" s="76">
        <f t="shared" si="4"/>
        <v>91</v>
      </c>
      <c r="G239" s="91" t="s">
        <v>391</v>
      </c>
      <c r="H239" s="91" t="s">
        <v>391</v>
      </c>
      <c r="I239" s="91">
        <v>1</v>
      </c>
      <c r="J239" s="91" t="s">
        <v>31</v>
      </c>
      <c r="K239" s="91" t="s">
        <v>29</v>
      </c>
      <c r="L239" s="91" t="s">
        <v>31</v>
      </c>
      <c r="M239" s="91" t="s">
        <v>29</v>
      </c>
      <c r="N239" s="91" t="s">
        <v>465</v>
      </c>
      <c r="O239" s="99" t="s">
        <v>389</v>
      </c>
      <c r="P239" s="99">
        <v>3</v>
      </c>
      <c r="Q239" s="91" t="s">
        <v>400</v>
      </c>
      <c r="R239" s="91" t="s">
        <v>397</v>
      </c>
      <c r="S239" s="91" t="s">
        <v>31</v>
      </c>
      <c r="T239" s="91" t="s">
        <v>31</v>
      </c>
      <c r="U239" s="91" t="s">
        <v>31</v>
      </c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</row>
    <row r="240" spans="1:31" ht="15.75" hidden="1" customHeight="1" x14ac:dyDescent="0.2">
      <c r="A240" s="7" t="s">
        <v>227</v>
      </c>
      <c r="B240" s="7" t="s">
        <v>228</v>
      </c>
      <c r="C240" s="73">
        <v>42490</v>
      </c>
      <c r="D240" s="100">
        <v>42502</v>
      </c>
      <c r="E240" s="74">
        <v>42502</v>
      </c>
      <c r="F240" s="7">
        <f t="shared" si="4"/>
        <v>12</v>
      </c>
      <c r="G240" s="18" t="s">
        <v>406</v>
      </c>
      <c r="H240" s="18" t="s">
        <v>29</v>
      </c>
      <c r="I240" s="18" t="s">
        <v>29</v>
      </c>
      <c r="J240" s="18" t="s">
        <v>31</v>
      </c>
      <c r="K240" s="18" t="s">
        <v>29</v>
      </c>
      <c r="L240" s="38" t="s">
        <v>34</v>
      </c>
      <c r="M240" s="18" t="s">
        <v>29</v>
      </c>
      <c r="N240" s="18" t="s">
        <v>382</v>
      </c>
      <c r="O240" s="18" t="s">
        <v>443</v>
      </c>
      <c r="P240" s="18">
        <v>1</v>
      </c>
      <c r="Q240" s="18" t="s">
        <v>400</v>
      </c>
      <c r="R240" s="18" t="s">
        <v>400</v>
      </c>
      <c r="S240" s="18" t="s">
        <v>31</v>
      </c>
      <c r="T240" s="18" t="s">
        <v>31</v>
      </c>
      <c r="U240" s="18" t="s">
        <v>31</v>
      </c>
    </row>
    <row r="241" spans="1:31" ht="15.75" hidden="1" customHeight="1" x14ac:dyDescent="0.2">
      <c r="A241" s="7" t="s">
        <v>227</v>
      </c>
      <c r="B241" s="7" t="s">
        <v>228</v>
      </c>
      <c r="C241" s="73">
        <v>42490</v>
      </c>
      <c r="D241" s="100">
        <v>42502</v>
      </c>
      <c r="E241" s="74">
        <v>42600</v>
      </c>
      <c r="F241" s="7">
        <f t="shared" si="4"/>
        <v>110</v>
      </c>
      <c r="G241" s="18" t="s">
        <v>29</v>
      </c>
      <c r="H241" s="18" t="s">
        <v>29</v>
      </c>
      <c r="I241" s="18" t="s">
        <v>29</v>
      </c>
      <c r="J241" s="18" t="s">
        <v>31</v>
      </c>
      <c r="K241" s="18" t="s">
        <v>29</v>
      </c>
      <c r="L241" s="18" t="s">
        <v>31</v>
      </c>
      <c r="M241" s="18" t="s">
        <v>29</v>
      </c>
      <c r="N241" s="18" t="s">
        <v>382</v>
      </c>
      <c r="O241" s="18" t="s">
        <v>523</v>
      </c>
      <c r="P241" s="18">
        <v>2</v>
      </c>
      <c r="Q241" s="18" t="s">
        <v>400</v>
      </c>
      <c r="R241" s="18" t="s">
        <v>400</v>
      </c>
      <c r="S241" s="18" t="s">
        <v>31</v>
      </c>
      <c r="T241" s="18" t="s">
        <v>31</v>
      </c>
      <c r="U241" s="18" t="s">
        <v>31</v>
      </c>
    </row>
    <row r="242" spans="1:31" ht="15.75" hidden="1" customHeight="1" x14ac:dyDescent="0.2">
      <c r="A242" s="7" t="s">
        <v>227</v>
      </c>
      <c r="B242" s="7" t="s">
        <v>228</v>
      </c>
      <c r="C242" s="73">
        <v>42490</v>
      </c>
      <c r="D242" s="100">
        <v>42502</v>
      </c>
      <c r="E242" s="74">
        <v>42700</v>
      </c>
      <c r="F242" s="7">
        <f t="shared" si="4"/>
        <v>210</v>
      </c>
      <c r="G242" s="18" t="s">
        <v>31</v>
      </c>
      <c r="H242" s="18" t="s">
        <v>391</v>
      </c>
      <c r="I242" s="18">
        <v>1</v>
      </c>
      <c r="J242" s="18" t="s">
        <v>31</v>
      </c>
      <c r="K242" s="18" t="s">
        <v>29</v>
      </c>
      <c r="L242" s="18" t="s">
        <v>31</v>
      </c>
      <c r="M242" s="18" t="s">
        <v>29</v>
      </c>
      <c r="N242" s="18" t="s">
        <v>386</v>
      </c>
      <c r="O242" s="18" t="s">
        <v>523</v>
      </c>
      <c r="P242" s="18">
        <v>2</v>
      </c>
      <c r="Q242" s="18" t="s">
        <v>387</v>
      </c>
      <c r="R242" s="18" t="s">
        <v>400</v>
      </c>
      <c r="S242" s="18" t="s">
        <v>31</v>
      </c>
      <c r="T242" s="18" t="s">
        <v>31</v>
      </c>
      <c r="U242" s="18" t="s">
        <v>31</v>
      </c>
    </row>
    <row r="243" spans="1:31" ht="15.75" hidden="1" customHeight="1" x14ac:dyDescent="0.2">
      <c r="A243" s="76" t="s">
        <v>227</v>
      </c>
      <c r="B243" s="76" t="s">
        <v>228</v>
      </c>
      <c r="C243" s="78">
        <v>42490</v>
      </c>
      <c r="D243" s="101">
        <v>42502</v>
      </c>
      <c r="E243" s="79">
        <v>42753</v>
      </c>
      <c r="F243" s="76">
        <f t="shared" si="4"/>
        <v>263</v>
      </c>
      <c r="G243" s="80" t="s">
        <v>31</v>
      </c>
      <c r="H243" s="80" t="s">
        <v>391</v>
      </c>
      <c r="I243" s="80">
        <v>1</v>
      </c>
      <c r="J243" s="80" t="s">
        <v>31</v>
      </c>
      <c r="K243" s="80" t="s">
        <v>29</v>
      </c>
      <c r="L243" s="80" t="s">
        <v>31</v>
      </c>
      <c r="M243" s="80" t="s">
        <v>29</v>
      </c>
      <c r="N243" s="98" t="s">
        <v>386</v>
      </c>
      <c r="O243" s="98" t="s">
        <v>389</v>
      </c>
      <c r="P243" s="98">
        <v>3</v>
      </c>
      <c r="Q243" s="80" t="s">
        <v>29</v>
      </c>
      <c r="R243" s="80" t="s">
        <v>29</v>
      </c>
      <c r="S243" s="80" t="s">
        <v>31</v>
      </c>
      <c r="T243" s="80" t="s">
        <v>31</v>
      </c>
      <c r="U243" s="80" t="s">
        <v>31</v>
      </c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</row>
    <row r="244" spans="1:31" ht="15.75" hidden="1" customHeight="1" x14ac:dyDescent="0.2">
      <c r="A244" s="82">
        <v>3840208</v>
      </c>
      <c r="B244" s="82" t="s">
        <v>229</v>
      </c>
      <c r="C244" s="84">
        <v>42508</v>
      </c>
      <c r="D244" s="102">
        <v>42522</v>
      </c>
      <c r="E244" s="85">
        <v>42723</v>
      </c>
      <c r="F244" s="7">
        <f t="shared" si="4"/>
        <v>215</v>
      </c>
      <c r="G244" s="86" t="s">
        <v>380</v>
      </c>
      <c r="H244" s="86" t="s">
        <v>29</v>
      </c>
      <c r="I244" s="86" t="s">
        <v>29</v>
      </c>
      <c r="J244" s="86" t="s">
        <v>31</v>
      </c>
      <c r="K244" s="86" t="s">
        <v>29</v>
      </c>
      <c r="L244" s="86" t="s">
        <v>31</v>
      </c>
      <c r="M244" s="86" t="s">
        <v>31</v>
      </c>
      <c r="N244" s="91" t="s">
        <v>382</v>
      </c>
      <c r="O244" s="80" t="s">
        <v>383</v>
      </c>
      <c r="P244" s="120">
        <v>2</v>
      </c>
      <c r="Q244" s="86" t="s">
        <v>529</v>
      </c>
      <c r="R244" s="86" t="s">
        <v>529</v>
      </c>
      <c r="S244" s="86" t="s">
        <v>31</v>
      </c>
      <c r="T244" s="86" t="s">
        <v>31</v>
      </c>
      <c r="U244" s="86" t="s">
        <v>31</v>
      </c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</row>
    <row r="245" spans="1:31" ht="15.75" hidden="1" customHeight="1" x14ac:dyDescent="0.2">
      <c r="A245" s="7">
        <v>3840208</v>
      </c>
      <c r="B245" s="7" t="s">
        <v>229</v>
      </c>
      <c r="C245" s="73">
        <v>42508</v>
      </c>
      <c r="D245" s="100">
        <v>42522</v>
      </c>
      <c r="E245" s="74">
        <v>42744</v>
      </c>
      <c r="F245" s="7">
        <f t="shared" si="4"/>
        <v>236</v>
      </c>
      <c r="G245" s="18" t="s">
        <v>452</v>
      </c>
      <c r="H245" s="18" t="s">
        <v>29</v>
      </c>
      <c r="I245" s="18" t="s">
        <v>29</v>
      </c>
      <c r="J245" s="18" t="s">
        <v>31</v>
      </c>
      <c r="K245" s="18" t="s">
        <v>29</v>
      </c>
      <c r="L245" s="18" t="s">
        <v>31</v>
      </c>
      <c r="M245" s="18" t="s">
        <v>31</v>
      </c>
      <c r="N245" s="18" t="s">
        <v>382</v>
      </c>
      <c r="O245" s="18" t="s">
        <v>383</v>
      </c>
      <c r="P245" s="18">
        <v>2</v>
      </c>
      <c r="Q245" s="18" t="s">
        <v>529</v>
      </c>
      <c r="R245" s="18" t="s">
        <v>529</v>
      </c>
      <c r="S245" s="18" t="s">
        <v>31</v>
      </c>
      <c r="T245" s="18" t="s">
        <v>31</v>
      </c>
      <c r="U245" s="18" t="s">
        <v>31</v>
      </c>
    </row>
    <row r="246" spans="1:31" ht="15.75" hidden="1" customHeight="1" x14ac:dyDescent="0.2">
      <c r="A246" s="76">
        <v>3840208</v>
      </c>
      <c r="B246" s="76" t="s">
        <v>229</v>
      </c>
      <c r="C246" s="78">
        <v>42508</v>
      </c>
      <c r="D246" s="101">
        <v>42522</v>
      </c>
      <c r="E246" s="79">
        <v>42842</v>
      </c>
      <c r="F246" s="76">
        <f t="shared" si="4"/>
        <v>334</v>
      </c>
      <c r="G246" s="80" t="s">
        <v>452</v>
      </c>
      <c r="H246" s="80" t="s">
        <v>29</v>
      </c>
      <c r="I246" s="80" t="s">
        <v>29</v>
      </c>
      <c r="J246" s="80" t="s">
        <v>31</v>
      </c>
      <c r="K246" s="80" t="s">
        <v>29</v>
      </c>
      <c r="L246" s="80" t="s">
        <v>31</v>
      </c>
      <c r="M246" s="80" t="s">
        <v>31</v>
      </c>
      <c r="N246" s="80" t="s">
        <v>382</v>
      </c>
      <c r="O246" s="80" t="s">
        <v>443</v>
      </c>
      <c r="P246" s="118">
        <v>1</v>
      </c>
      <c r="Q246" s="80" t="s">
        <v>432</v>
      </c>
      <c r="R246" s="80" t="s">
        <v>432</v>
      </c>
      <c r="S246" s="80" t="s">
        <v>31</v>
      </c>
      <c r="T246" s="80" t="s">
        <v>31</v>
      </c>
      <c r="U246" s="80" t="s">
        <v>31</v>
      </c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</row>
    <row r="247" spans="1:31" ht="15.75" hidden="1" customHeight="1" x14ac:dyDescent="0.2">
      <c r="A247" s="12">
        <v>3277607</v>
      </c>
      <c r="B247" s="7" t="s">
        <v>234</v>
      </c>
      <c r="C247" s="73">
        <v>42493</v>
      </c>
      <c r="D247" s="73">
        <v>42502</v>
      </c>
      <c r="E247" s="74">
        <v>42502</v>
      </c>
      <c r="F247" s="7">
        <f t="shared" si="4"/>
        <v>9</v>
      </c>
      <c r="G247" s="18" t="s">
        <v>29</v>
      </c>
      <c r="H247" s="18" t="s">
        <v>29</v>
      </c>
      <c r="I247" s="18" t="s">
        <v>29</v>
      </c>
      <c r="J247" s="18" t="s">
        <v>29</v>
      </c>
      <c r="K247" s="18" t="s">
        <v>29</v>
      </c>
      <c r="L247" s="18" t="s">
        <v>29</v>
      </c>
      <c r="M247" s="18" t="s">
        <v>29</v>
      </c>
      <c r="O247" s="41" t="s">
        <v>29</v>
      </c>
      <c r="P247" s="41" t="s">
        <v>575</v>
      </c>
    </row>
    <row r="248" spans="1:31" ht="15.75" hidden="1" customHeight="1" x14ac:dyDescent="0.2">
      <c r="A248" s="12">
        <v>3277607</v>
      </c>
      <c r="B248" s="7" t="s">
        <v>234</v>
      </c>
      <c r="C248" s="73">
        <v>42493</v>
      </c>
      <c r="D248" s="73">
        <v>42502</v>
      </c>
      <c r="E248" s="74">
        <v>42537</v>
      </c>
      <c r="F248" s="7">
        <f t="shared" si="4"/>
        <v>44</v>
      </c>
      <c r="G248" s="18" t="s">
        <v>29</v>
      </c>
      <c r="H248" s="18" t="s">
        <v>29</v>
      </c>
      <c r="I248" s="18" t="s">
        <v>29</v>
      </c>
      <c r="J248" s="18" t="s">
        <v>29</v>
      </c>
      <c r="K248" s="18" t="s">
        <v>29</v>
      </c>
      <c r="L248" s="18" t="s">
        <v>29</v>
      </c>
      <c r="M248" s="18" t="s">
        <v>29</v>
      </c>
      <c r="O248" s="41" t="s">
        <v>29</v>
      </c>
      <c r="P248" s="41" t="s">
        <v>575</v>
      </c>
    </row>
    <row r="249" spans="1:31" ht="15.75" hidden="1" customHeight="1" x14ac:dyDescent="0.2">
      <c r="A249" s="12">
        <v>3277607</v>
      </c>
      <c r="B249" s="7" t="s">
        <v>234</v>
      </c>
      <c r="C249" s="73">
        <v>42493</v>
      </c>
      <c r="D249" s="73">
        <v>42502</v>
      </c>
      <c r="E249" s="74">
        <v>42586</v>
      </c>
      <c r="F249" s="7">
        <f t="shared" si="4"/>
        <v>93</v>
      </c>
      <c r="G249" s="18" t="s">
        <v>29</v>
      </c>
      <c r="H249" s="18" t="s">
        <v>29</v>
      </c>
      <c r="I249" s="18" t="s">
        <v>29</v>
      </c>
      <c r="J249" s="18" t="s">
        <v>29</v>
      </c>
      <c r="K249" s="18" t="s">
        <v>29</v>
      </c>
      <c r="L249" s="18" t="s">
        <v>29</v>
      </c>
      <c r="M249" s="18" t="s">
        <v>29</v>
      </c>
      <c r="O249" s="41" t="s">
        <v>29</v>
      </c>
      <c r="P249" s="41" t="s">
        <v>575</v>
      </c>
    </row>
    <row r="250" spans="1:31" ht="15.75" hidden="1" customHeight="1" x14ac:dyDescent="0.2">
      <c r="A250" s="12">
        <v>3277607</v>
      </c>
      <c r="B250" s="7" t="s">
        <v>234</v>
      </c>
      <c r="C250" s="73">
        <v>42493</v>
      </c>
      <c r="D250" s="73">
        <v>42502</v>
      </c>
      <c r="E250" s="74">
        <v>42601</v>
      </c>
      <c r="F250" s="7">
        <f t="shared" si="4"/>
        <v>108</v>
      </c>
      <c r="G250" s="18" t="s">
        <v>391</v>
      </c>
      <c r="H250" s="18" t="s">
        <v>29</v>
      </c>
      <c r="I250" s="18" t="s">
        <v>29</v>
      </c>
      <c r="J250" s="18" t="s">
        <v>31</v>
      </c>
      <c r="K250" s="18" t="s">
        <v>29</v>
      </c>
      <c r="L250" s="18" t="s">
        <v>31</v>
      </c>
      <c r="M250" s="18" t="s">
        <v>29</v>
      </c>
      <c r="N250" s="18" t="s">
        <v>530</v>
      </c>
      <c r="O250" s="18" t="s">
        <v>383</v>
      </c>
      <c r="P250" s="18">
        <v>2</v>
      </c>
      <c r="Q250" s="18" t="s">
        <v>475</v>
      </c>
      <c r="R250" s="18" t="s">
        <v>475</v>
      </c>
      <c r="S250" s="18" t="s">
        <v>31</v>
      </c>
      <c r="T250" s="18" t="s">
        <v>31</v>
      </c>
      <c r="U250" s="18" t="s">
        <v>31</v>
      </c>
    </row>
    <row r="251" spans="1:31" ht="15.75" hidden="1" customHeight="1" x14ac:dyDescent="0.2">
      <c r="A251" s="12">
        <v>3277607</v>
      </c>
      <c r="B251" s="7" t="s">
        <v>234</v>
      </c>
      <c r="C251" s="73">
        <v>42493</v>
      </c>
      <c r="D251" s="73">
        <v>42502</v>
      </c>
      <c r="E251" s="74">
        <v>42691</v>
      </c>
      <c r="F251" s="7">
        <f t="shared" si="4"/>
        <v>198</v>
      </c>
      <c r="G251" s="18" t="s">
        <v>391</v>
      </c>
      <c r="H251" s="18" t="s">
        <v>29</v>
      </c>
      <c r="I251" s="18" t="s">
        <v>29</v>
      </c>
      <c r="J251" s="18" t="s">
        <v>31</v>
      </c>
      <c r="K251" s="18" t="s">
        <v>31</v>
      </c>
      <c r="L251" s="18" t="s">
        <v>31</v>
      </c>
      <c r="M251" s="18" t="s">
        <v>29</v>
      </c>
      <c r="N251" s="18" t="s">
        <v>388</v>
      </c>
      <c r="O251" s="18" t="s">
        <v>389</v>
      </c>
      <c r="P251" s="18">
        <v>3</v>
      </c>
      <c r="Q251" s="18" t="s">
        <v>403</v>
      </c>
      <c r="R251" s="18" t="s">
        <v>400</v>
      </c>
      <c r="S251" s="18" t="s">
        <v>31</v>
      </c>
      <c r="T251" s="18" t="s">
        <v>31</v>
      </c>
      <c r="U251" s="18" t="s">
        <v>31</v>
      </c>
    </row>
    <row r="252" spans="1:31" ht="15.75" hidden="1" customHeight="1" x14ac:dyDescent="0.2">
      <c r="A252" s="75">
        <v>3277607</v>
      </c>
      <c r="B252" s="146" t="s">
        <v>234</v>
      </c>
      <c r="C252" s="78">
        <v>42493</v>
      </c>
      <c r="D252" s="73">
        <v>42502</v>
      </c>
      <c r="E252" s="79">
        <v>42838</v>
      </c>
      <c r="F252" s="76">
        <f t="shared" si="4"/>
        <v>345</v>
      </c>
      <c r="G252" s="80" t="s">
        <v>391</v>
      </c>
      <c r="H252" s="80" t="s">
        <v>29</v>
      </c>
      <c r="I252" s="80" t="s">
        <v>29</v>
      </c>
      <c r="J252" s="80" t="s">
        <v>31</v>
      </c>
      <c r="K252" s="80" t="s">
        <v>31</v>
      </c>
      <c r="L252" s="80" t="s">
        <v>31</v>
      </c>
      <c r="M252" s="80" t="s">
        <v>29</v>
      </c>
      <c r="N252" s="80" t="s">
        <v>678</v>
      </c>
      <c r="O252" s="80" t="s">
        <v>389</v>
      </c>
      <c r="P252" s="18">
        <v>3</v>
      </c>
      <c r="Q252" s="80" t="s">
        <v>531</v>
      </c>
      <c r="R252" s="80" t="s">
        <v>451</v>
      </c>
      <c r="S252" s="80" t="s">
        <v>31</v>
      </c>
      <c r="T252" s="80" t="s">
        <v>31</v>
      </c>
      <c r="U252" s="80" t="s">
        <v>31</v>
      </c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</row>
    <row r="253" spans="1:31" s="151" customFormat="1" ht="15.75" hidden="1" customHeight="1" x14ac:dyDescent="0.2">
      <c r="A253" s="147">
        <v>3277607</v>
      </c>
      <c r="B253" s="152" t="s">
        <v>234</v>
      </c>
      <c r="C253" s="148">
        <v>42493</v>
      </c>
      <c r="D253" s="153">
        <v>42502</v>
      </c>
      <c r="E253" s="149">
        <v>43119</v>
      </c>
      <c r="F253" s="150">
        <f t="shared" si="4"/>
        <v>626</v>
      </c>
      <c r="G253" s="139"/>
      <c r="H253" s="139" t="s">
        <v>641</v>
      </c>
      <c r="I253" s="139">
        <v>1</v>
      </c>
      <c r="J253" s="139" t="s">
        <v>653</v>
      </c>
      <c r="K253" s="139" t="s">
        <v>676</v>
      </c>
      <c r="L253" s="139" t="s">
        <v>677</v>
      </c>
      <c r="M253" s="139" t="s">
        <v>654</v>
      </c>
      <c r="N253" s="139" t="s">
        <v>388</v>
      </c>
      <c r="O253" s="139" t="s">
        <v>642</v>
      </c>
      <c r="P253" s="51">
        <v>3</v>
      </c>
      <c r="Q253" s="139"/>
      <c r="R253" s="139"/>
      <c r="S253" s="139" t="s">
        <v>643</v>
      </c>
      <c r="T253" s="139" t="s">
        <v>643</v>
      </c>
      <c r="U253" s="139" t="s">
        <v>644</v>
      </c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</row>
    <row r="254" spans="1:31" ht="15.75" customHeight="1" x14ac:dyDescent="0.2">
      <c r="A254" s="12">
        <v>6328310</v>
      </c>
      <c r="B254" s="7" t="s">
        <v>236</v>
      </c>
      <c r="C254" s="73">
        <v>42503</v>
      </c>
      <c r="D254" s="85">
        <v>42543</v>
      </c>
      <c r="E254" s="74">
        <v>42565</v>
      </c>
      <c r="F254" s="7">
        <f t="shared" si="4"/>
        <v>62</v>
      </c>
      <c r="G254" s="18" t="s">
        <v>29</v>
      </c>
      <c r="H254" s="18" t="s">
        <v>29</v>
      </c>
      <c r="I254" s="18" t="s">
        <v>29</v>
      </c>
      <c r="J254" s="18" t="s">
        <v>29</v>
      </c>
      <c r="K254" s="18" t="s">
        <v>29</v>
      </c>
      <c r="L254" s="18" t="s">
        <v>29</v>
      </c>
      <c r="M254" s="18" t="s">
        <v>31</v>
      </c>
      <c r="N254" s="18"/>
      <c r="O254" s="41" t="s">
        <v>29</v>
      </c>
      <c r="P254" s="41" t="s">
        <v>574</v>
      </c>
      <c r="Q254" s="18"/>
      <c r="R254" s="18"/>
      <c r="S254" s="18"/>
      <c r="T254" s="18"/>
      <c r="U254" s="18"/>
    </row>
    <row r="255" spans="1:31" ht="15.75" customHeight="1" x14ac:dyDescent="0.2">
      <c r="A255" s="12">
        <v>6328310</v>
      </c>
      <c r="B255" s="7" t="s">
        <v>236</v>
      </c>
      <c r="C255" s="73">
        <v>42503</v>
      </c>
      <c r="D255" s="74">
        <v>42543</v>
      </c>
      <c r="E255" s="74">
        <v>42585</v>
      </c>
      <c r="F255" s="7">
        <f t="shared" si="4"/>
        <v>82</v>
      </c>
      <c r="G255" s="18" t="s">
        <v>31</v>
      </c>
      <c r="H255" s="18" t="s">
        <v>532</v>
      </c>
      <c r="I255" s="18">
        <v>1</v>
      </c>
      <c r="J255" s="18" t="s">
        <v>31</v>
      </c>
      <c r="K255" s="103" t="s">
        <v>29</v>
      </c>
      <c r="L255" s="18" t="s">
        <v>31</v>
      </c>
      <c r="M255" s="18" t="s">
        <v>29</v>
      </c>
      <c r="N255" s="18" t="s">
        <v>533</v>
      </c>
      <c r="O255" s="264" t="s">
        <v>383</v>
      </c>
      <c r="P255" s="18">
        <v>2</v>
      </c>
      <c r="Q255" s="18" t="s">
        <v>453</v>
      </c>
      <c r="R255" s="18" t="s">
        <v>534</v>
      </c>
      <c r="S255" s="18" t="s">
        <v>31</v>
      </c>
      <c r="T255" s="18" t="s">
        <v>31</v>
      </c>
      <c r="U255" s="38" t="s">
        <v>34</v>
      </c>
    </row>
    <row r="256" spans="1:31" ht="15.75" customHeight="1" x14ac:dyDescent="0.2">
      <c r="A256" s="12">
        <v>6328310</v>
      </c>
      <c r="B256" s="7" t="s">
        <v>236</v>
      </c>
      <c r="C256" s="73">
        <v>42503</v>
      </c>
      <c r="D256" s="74">
        <v>42543</v>
      </c>
      <c r="E256" s="74">
        <v>42607</v>
      </c>
      <c r="F256" s="7">
        <f t="shared" si="4"/>
        <v>104</v>
      </c>
      <c r="G256" s="18" t="s">
        <v>29</v>
      </c>
      <c r="H256" s="18" t="s">
        <v>29</v>
      </c>
      <c r="I256" s="18" t="s">
        <v>29</v>
      </c>
      <c r="J256" s="18" t="s">
        <v>29</v>
      </c>
      <c r="K256" s="18" t="s">
        <v>29</v>
      </c>
      <c r="L256" s="18" t="s">
        <v>29</v>
      </c>
      <c r="M256" s="18" t="s">
        <v>31</v>
      </c>
      <c r="N256" s="18"/>
      <c r="O256" s="41" t="s">
        <v>29</v>
      </c>
      <c r="P256" s="41" t="s">
        <v>581</v>
      </c>
      <c r="Q256" s="18"/>
      <c r="R256" s="18"/>
      <c r="S256" s="18"/>
      <c r="T256" s="18"/>
      <c r="U256" s="18"/>
    </row>
    <row r="257" spans="1:31" ht="15.75" customHeight="1" x14ac:dyDescent="0.2">
      <c r="A257" s="12">
        <v>6328310</v>
      </c>
      <c r="B257" s="7" t="s">
        <v>236</v>
      </c>
      <c r="C257" s="73">
        <v>42503</v>
      </c>
      <c r="D257" s="74">
        <v>42543</v>
      </c>
      <c r="E257" s="74">
        <v>42677</v>
      </c>
      <c r="F257" s="7">
        <f t="shared" si="4"/>
        <v>174</v>
      </c>
      <c r="G257" s="18" t="s">
        <v>29</v>
      </c>
      <c r="H257" s="18" t="s">
        <v>29</v>
      </c>
      <c r="I257" s="18" t="s">
        <v>29</v>
      </c>
      <c r="J257" s="18" t="s">
        <v>29</v>
      </c>
      <c r="K257" s="18" t="s">
        <v>29</v>
      </c>
      <c r="L257" s="18" t="s">
        <v>29</v>
      </c>
      <c r="M257" s="18" t="s">
        <v>31</v>
      </c>
      <c r="N257" s="18"/>
      <c r="O257" s="41" t="s">
        <v>29</v>
      </c>
      <c r="P257" s="41" t="s">
        <v>581</v>
      </c>
      <c r="Q257" s="18"/>
      <c r="R257" s="18"/>
      <c r="S257" s="18"/>
      <c r="T257" s="18"/>
      <c r="U257" s="18"/>
    </row>
    <row r="258" spans="1:31" ht="15.75" customHeight="1" x14ac:dyDescent="0.2">
      <c r="A258" s="12">
        <v>6328310</v>
      </c>
      <c r="B258" s="7" t="s">
        <v>236</v>
      </c>
      <c r="C258" s="73">
        <v>42503</v>
      </c>
      <c r="D258" s="74">
        <v>42543</v>
      </c>
      <c r="E258" s="74">
        <v>42683</v>
      </c>
      <c r="F258" s="7">
        <f t="shared" si="4"/>
        <v>180</v>
      </c>
      <c r="G258" s="18" t="s">
        <v>535</v>
      </c>
      <c r="H258" s="18" t="s">
        <v>29</v>
      </c>
      <c r="I258" s="18" t="s">
        <v>29</v>
      </c>
      <c r="J258" s="18" t="s">
        <v>31</v>
      </c>
      <c r="K258" s="18" t="s">
        <v>31</v>
      </c>
      <c r="L258" s="18" t="s">
        <v>31</v>
      </c>
      <c r="M258" s="38" t="s">
        <v>536</v>
      </c>
      <c r="N258" s="18"/>
      <c r="O258" s="41" t="s">
        <v>29</v>
      </c>
      <c r="P258" s="41" t="s">
        <v>581</v>
      </c>
      <c r="Q258" s="18"/>
      <c r="R258" s="18"/>
      <c r="S258" s="18"/>
      <c r="T258" s="18"/>
      <c r="U258" s="18"/>
    </row>
    <row r="259" spans="1:31" ht="15.75" customHeight="1" x14ac:dyDescent="0.2">
      <c r="A259" s="12">
        <v>6328310</v>
      </c>
      <c r="B259" s="7" t="s">
        <v>236</v>
      </c>
      <c r="C259" s="73">
        <v>42503</v>
      </c>
      <c r="D259" s="74">
        <v>42543</v>
      </c>
      <c r="E259" s="74">
        <v>42781</v>
      </c>
      <c r="F259" s="7">
        <f t="shared" si="4"/>
        <v>278</v>
      </c>
      <c r="G259" s="18" t="s">
        <v>535</v>
      </c>
      <c r="H259" s="18" t="s">
        <v>29</v>
      </c>
      <c r="I259" s="18" t="s">
        <v>29</v>
      </c>
      <c r="J259" s="18" t="s">
        <v>31</v>
      </c>
      <c r="K259" s="18" t="s">
        <v>31</v>
      </c>
      <c r="L259" s="18" t="s">
        <v>31</v>
      </c>
      <c r="M259" s="38" t="s">
        <v>536</v>
      </c>
      <c r="N259" s="18" t="s">
        <v>533</v>
      </c>
      <c r="O259" s="264" t="s">
        <v>383</v>
      </c>
      <c r="P259" s="18">
        <v>2</v>
      </c>
      <c r="Q259" s="18" t="s">
        <v>453</v>
      </c>
      <c r="R259" s="18" t="s">
        <v>534</v>
      </c>
      <c r="S259" s="18" t="s">
        <v>31</v>
      </c>
      <c r="T259" s="18" t="s">
        <v>31</v>
      </c>
      <c r="U259" s="38" t="s">
        <v>34</v>
      </c>
    </row>
    <row r="260" spans="1:31" ht="15.75" customHeight="1" x14ac:dyDescent="0.2">
      <c r="A260" s="75">
        <v>6328310</v>
      </c>
      <c r="B260" s="76" t="s">
        <v>236</v>
      </c>
      <c r="C260" s="78">
        <v>42503</v>
      </c>
      <c r="D260" s="79">
        <v>42543</v>
      </c>
      <c r="E260" s="79">
        <v>42921</v>
      </c>
      <c r="F260" s="76">
        <f t="shared" si="4"/>
        <v>418</v>
      </c>
      <c r="G260" s="80" t="s">
        <v>537</v>
      </c>
      <c r="H260" s="80" t="s">
        <v>538</v>
      </c>
      <c r="I260" s="80">
        <v>0</v>
      </c>
      <c r="J260" s="80" t="s">
        <v>31</v>
      </c>
      <c r="K260" s="80" t="s">
        <v>29</v>
      </c>
      <c r="L260" s="80" t="s">
        <v>31</v>
      </c>
      <c r="M260" s="81" t="s">
        <v>536</v>
      </c>
      <c r="N260" s="80" t="s">
        <v>513</v>
      </c>
      <c r="O260" s="264" t="s">
        <v>383</v>
      </c>
      <c r="P260" s="118">
        <v>2</v>
      </c>
      <c r="Q260" s="80" t="s">
        <v>427</v>
      </c>
      <c r="R260" s="80" t="s">
        <v>534</v>
      </c>
      <c r="S260" s="80" t="s">
        <v>31</v>
      </c>
      <c r="T260" s="80" t="s">
        <v>31</v>
      </c>
      <c r="U260" s="81" t="s">
        <v>34</v>
      </c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</row>
    <row r="261" spans="1:31" ht="15.75" hidden="1" customHeight="1" x14ac:dyDescent="0.2">
      <c r="A261" s="12" t="s">
        <v>239</v>
      </c>
      <c r="B261" s="7" t="s">
        <v>240</v>
      </c>
      <c r="C261" s="73">
        <v>42493</v>
      </c>
      <c r="D261" s="73">
        <v>42509</v>
      </c>
      <c r="E261" s="74">
        <v>42587</v>
      </c>
      <c r="F261" s="7">
        <f t="shared" si="4"/>
        <v>94</v>
      </c>
      <c r="G261" s="18" t="s">
        <v>380</v>
      </c>
      <c r="H261" s="18" t="s">
        <v>29</v>
      </c>
      <c r="I261" s="18" t="s">
        <v>29</v>
      </c>
      <c r="J261" s="18" t="s">
        <v>31</v>
      </c>
      <c r="K261" s="18" t="s">
        <v>29</v>
      </c>
      <c r="L261" s="18" t="s">
        <v>31</v>
      </c>
      <c r="M261" s="18" t="s">
        <v>29</v>
      </c>
      <c r="N261" s="86" t="s">
        <v>382</v>
      </c>
      <c r="O261" s="86" t="s">
        <v>443</v>
      </c>
      <c r="P261" s="120">
        <v>1</v>
      </c>
      <c r="Q261" s="18" t="s">
        <v>539</v>
      </c>
      <c r="R261" s="18" t="s">
        <v>540</v>
      </c>
      <c r="S261" s="18" t="s">
        <v>31</v>
      </c>
      <c r="T261" s="18" t="s">
        <v>31</v>
      </c>
      <c r="U261" s="18" t="s">
        <v>31</v>
      </c>
    </row>
    <row r="262" spans="1:31" ht="15.75" hidden="1" customHeight="1" x14ac:dyDescent="0.2">
      <c r="A262" s="12">
        <v>4201667</v>
      </c>
      <c r="B262" s="7" t="s">
        <v>240</v>
      </c>
      <c r="C262" s="73">
        <v>42494</v>
      </c>
      <c r="D262" s="73">
        <v>42510</v>
      </c>
      <c r="E262" s="74">
        <v>42626</v>
      </c>
      <c r="F262" s="7">
        <f t="shared" si="4"/>
        <v>132</v>
      </c>
      <c r="G262" s="18" t="s">
        <v>380</v>
      </c>
      <c r="H262" s="18" t="s">
        <v>541</v>
      </c>
      <c r="I262" s="18">
        <v>0</v>
      </c>
      <c r="J262" s="18" t="s">
        <v>31</v>
      </c>
      <c r="K262" s="18" t="s">
        <v>29</v>
      </c>
      <c r="L262" s="18" t="s">
        <v>31</v>
      </c>
      <c r="M262" s="18" t="s">
        <v>29</v>
      </c>
      <c r="N262" s="18" t="s">
        <v>382</v>
      </c>
      <c r="O262" s="18" t="s">
        <v>443</v>
      </c>
      <c r="P262" s="120">
        <v>1</v>
      </c>
      <c r="Q262" s="18" t="s">
        <v>542</v>
      </c>
      <c r="R262" s="18" t="s">
        <v>543</v>
      </c>
      <c r="S262" s="18" t="s">
        <v>31</v>
      </c>
      <c r="T262" s="18" t="s">
        <v>31</v>
      </c>
      <c r="U262" s="18" t="s">
        <v>31</v>
      </c>
    </row>
    <row r="263" spans="1:31" ht="15.75" hidden="1" customHeight="1" x14ac:dyDescent="0.25">
      <c r="A263" s="75">
        <v>4201667</v>
      </c>
      <c r="B263" s="126" t="s">
        <v>623</v>
      </c>
      <c r="C263" s="78">
        <v>42495</v>
      </c>
      <c r="D263" s="78">
        <v>42511</v>
      </c>
      <c r="E263" s="79">
        <v>42678</v>
      </c>
      <c r="F263" s="76">
        <f t="shared" si="4"/>
        <v>183</v>
      </c>
      <c r="G263" s="81" t="s">
        <v>34</v>
      </c>
      <c r="H263" s="80" t="s">
        <v>391</v>
      </c>
      <c r="I263" s="80">
        <v>1</v>
      </c>
      <c r="J263" s="80" t="s">
        <v>31</v>
      </c>
      <c r="K263" s="80" t="s">
        <v>29</v>
      </c>
      <c r="L263" s="80" t="s">
        <v>31</v>
      </c>
      <c r="M263" s="80" t="s">
        <v>29</v>
      </c>
      <c r="N263" s="80" t="s">
        <v>692</v>
      </c>
      <c r="O263" s="80" t="s">
        <v>383</v>
      </c>
      <c r="P263" s="118">
        <v>2</v>
      </c>
      <c r="Q263" s="80" t="s">
        <v>544</v>
      </c>
      <c r="R263" s="80" t="s">
        <v>543</v>
      </c>
      <c r="S263" s="80" t="s">
        <v>31</v>
      </c>
      <c r="T263" s="80" t="s">
        <v>31</v>
      </c>
      <c r="U263" s="80" t="s">
        <v>31</v>
      </c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</row>
    <row r="264" spans="1:31" s="151" customFormat="1" ht="15.75" hidden="1" customHeight="1" x14ac:dyDescent="0.25">
      <c r="A264" s="147">
        <v>4201667</v>
      </c>
      <c r="B264" s="124" t="s">
        <v>623</v>
      </c>
      <c r="C264" s="148">
        <v>42495</v>
      </c>
      <c r="D264" s="148">
        <v>42511</v>
      </c>
      <c r="E264" s="149">
        <v>43140</v>
      </c>
      <c r="F264" s="150">
        <f t="shared" si="4"/>
        <v>645</v>
      </c>
      <c r="G264" s="165" t="s">
        <v>650</v>
      </c>
      <c r="H264" s="139" t="s">
        <v>740</v>
      </c>
      <c r="I264" s="139">
        <v>1</v>
      </c>
      <c r="J264" s="139" t="s">
        <v>691</v>
      </c>
      <c r="K264" s="139" t="s">
        <v>648</v>
      </c>
      <c r="L264" s="139" t="s">
        <v>654</v>
      </c>
      <c r="M264" s="139" t="s">
        <v>654</v>
      </c>
      <c r="N264" s="139" t="s">
        <v>382</v>
      </c>
      <c r="O264" s="139" t="s">
        <v>693</v>
      </c>
      <c r="P264" s="139">
        <v>3</v>
      </c>
      <c r="Q264" s="139"/>
      <c r="R264" s="139"/>
      <c r="S264" s="139" t="s">
        <v>654</v>
      </c>
      <c r="T264" s="139" t="s">
        <v>653</v>
      </c>
      <c r="U264" s="139" t="s">
        <v>694</v>
      </c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</row>
    <row r="265" spans="1:31" ht="15.75" hidden="1" customHeight="1" x14ac:dyDescent="0.2">
      <c r="A265" s="7" t="s">
        <v>243</v>
      </c>
      <c r="B265" s="7" t="s">
        <v>244</v>
      </c>
      <c r="C265" s="73">
        <v>42507</v>
      </c>
      <c r="D265" s="73">
        <v>42516</v>
      </c>
      <c r="E265" s="74">
        <v>42516</v>
      </c>
      <c r="F265" s="7">
        <f t="shared" ref="F265:F322" si="5">DATEDIF(C265,E265,"D")</f>
        <v>9</v>
      </c>
      <c r="G265" s="18" t="s">
        <v>31</v>
      </c>
      <c r="H265" s="18" t="s">
        <v>29</v>
      </c>
      <c r="I265" s="18" t="s">
        <v>29</v>
      </c>
      <c r="J265" s="18" t="s">
        <v>31</v>
      </c>
      <c r="K265" s="18" t="s">
        <v>29</v>
      </c>
      <c r="L265" s="18" t="s">
        <v>31</v>
      </c>
      <c r="M265" s="38" t="s">
        <v>545</v>
      </c>
      <c r="N265" s="86" t="s">
        <v>382</v>
      </c>
      <c r="O265" s="18" t="s">
        <v>383</v>
      </c>
      <c r="P265" s="18">
        <v>2</v>
      </c>
      <c r="Q265" s="18" t="s">
        <v>546</v>
      </c>
      <c r="R265" s="18" t="s">
        <v>397</v>
      </c>
      <c r="S265" s="18" t="s">
        <v>31</v>
      </c>
      <c r="T265" s="18" t="s">
        <v>31</v>
      </c>
      <c r="U265" s="18" t="s">
        <v>31</v>
      </c>
    </row>
    <row r="266" spans="1:31" ht="15.75" hidden="1" customHeight="1" x14ac:dyDescent="0.2">
      <c r="A266" s="7">
        <v>6310104</v>
      </c>
      <c r="B266" s="7" t="s">
        <v>244</v>
      </c>
      <c r="C266" s="73">
        <v>42507</v>
      </c>
      <c r="D266" s="73">
        <v>42516</v>
      </c>
      <c r="E266" s="74">
        <v>42558</v>
      </c>
      <c r="F266" s="7">
        <f t="shared" si="5"/>
        <v>51</v>
      </c>
      <c r="G266" s="18" t="s">
        <v>380</v>
      </c>
      <c r="H266" s="18" t="s">
        <v>391</v>
      </c>
      <c r="I266" s="18">
        <v>1</v>
      </c>
      <c r="J266" s="18" t="s">
        <v>31</v>
      </c>
      <c r="K266" s="18" t="s">
        <v>29</v>
      </c>
      <c r="L266" s="18" t="s">
        <v>31</v>
      </c>
      <c r="M266" s="18" t="s">
        <v>29</v>
      </c>
      <c r="N266" s="18" t="s">
        <v>382</v>
      </c>
      <c r="O266" s="18" t="s">
        <v>383</v>
      </c>
      <c r="P266" s="18">
        <v>2</v>
      </c>
      <c r="Q266" s="18" t="s">
        <v>546</v>
      </c>
      <c r="R266" s="18" t="s">
        <v>397</v>
      </c>
      <c r="S266" s="18" t="s">
        <v>31</v>
      </c>
      <c r="T266" s="18" t="s">
        <v>31</v>
      </c>
      <c r="U266" s="18" t="s">
        <v>31</v>
      </c>
    </row>
    <row r="267" spans="1:31" ht="15.75" hidden="1" customHeight="1" x14ac:dyDescent="0.2">
      <c r="A267" s="7">
        <v>6310104</v>
      </c>
      <c r="B267" s="7" t="s">
        <v>244</v>
      </c>
      <c r="C267" s="73">
        <v>42507</v>
      </c>
      <c r="D267" s="73">
        <v>42516</v>
      </c>
      <c r="E267" s="74">
        <v>42614</v>
      </c>
      <c r="F267" s="7">
        <f t="shared" si="5"/>
        <v>107</v>
      </c>
      <c r="G267" s="18" t="s">
        <v>380</v>
      </c>
      <c r="H267" s="18" t="s">
        <v>391</v>
      </c>
      <c r="I267" s="18">
        <v>1</v>
      </c>
      <c r="J267" s="18" t="s">
        <v>31</v>
      </c>
      <c r="K267" s="18" t="s">
        <v>29</v>
      </c>
      <c r="L267" s="18" t="s">
        <v>31</v>
      </c>
      <c r="M267" s="18" t="s">
        <v>29</v>
      </c>
      <c r="N267" s="18" t="s">
        <v>382</v>
      </c>
      <c r="O267" s="18" t="s">
        <v>383</v>
      </c>
      <c r="P267" s="18">
        <v>2</v>
      </c>
      <c r="Q267" s="18" t="s">
        <v>397</v>
      </c>
      <c r="R267" s="18" t="s">
        <v>398</v>
      </c>
      <c r="S267" s="18" t="s">
        <v>31</v>
      </c>
      <c r="T267" s="18" t="s">
        <v>31</v>
      </c>
      <c r="U267" s="18" t="s">
        <v>31</v>
      </c>
    </row>
    <row r="268" spans="1:31" ht="15.75" hidden="1" customHeight="1" x14ac:dyDescent="0.25">
      <c r="A268" s="7">
        <v>6310104</v>
      </c>
      <c r="B268" s="162" t="s">
        <v>622</v>
      </c>
      <c r="C268" s="73">
        <v>42507</v>
      </c>
      <c r="D268" s="73">
        <v>42516</v>
      </c>
      <c r="E268" s="74">
        <v>42719</v>
      </c>
      <c r="F268" s="76">
        <f t="shared" si="5"/>
        <v>212</v>
      </c>
      <c r="G268" s="18" t="s">
        <v>31</v>
      </c>
      <c r="H268" s="18" t="s">
        <v>391</v>
      </c>
      <c r="I268" s="18">
        <v>1</v>
      </c>
      <c r="J268" s="18" t="s">
        <v>31</v>
      </c>
      <c r="K268" s="18" t="s">
        <v>29</v>
      </c>
      <c r="L268" s="18" t="s">
        <v>31</v>
      </c>
      <c r="M268" s="38" t="s">
        <v>34</v>
      </c>
      <c r="N268" s="18" t="s">
        <v>547</v>
      </c>
      <c r="O268" s="18" t="s">
        <v>383</v>
      </c>
      <c r="P268" s="18">
        <v>2</v>
      </c>
      <c r="Q268" s="18" t="s">
        <v>548</v>
      </c>
      <c r="R268" s="18" t="s">
        <v>397</v>
      </c>
      <c r="S268" s="18" t="s">
        <v>31</v>
      </c>
      <c r="T268" s="18" t="s">
        <v>31</v>
      </c>
      <c r="U268" s="18" t="s">
        <v>31</v>
      </c>
    </row>
    <row r="269" spans="1:31" s="151" customFormat="1" ht="15.75" hidden="1" customHeight="1" x14ac:dyDescent="0.25">
      <c r="A269" s="155">
        <v>6310104</v>
      </c>
      <c r="B269" s="142" t="s">
        <v>622</v>
      </c>
      <c r="C269" s="153">
        <v>42507</v>
      </c>
      <c r="D269" s="153">
        <v>42516</v>
      </c>
      <c r="E269" s="163">
        <v>43143</v>
      </c>
      <c r="F269" s="150">
        <f t="shared" si="5"/>
        <v>636</v>
      </c>
      <c r="G269" s="51" t="s">
        <v>654</v>
      </c>
      <c r="H269" s="51" t="s">
        <v>650</v>
      </c>
      <c r="I269" s="51">
        <v>1</v>
      </c>
      <c r="J269" s="51" t="s">
        <v>654</v>
      </c>
      <c r="K269" s="51" t="s">
        <v>648</v>
      </c>
      <c r="L269" s="51" t="s">
        <v>653</v>
      </c>
      <c r="M269" s="164" t="s">
        <v>660</v>
      </c>
      <c r="N269" s="51" t="s">
        <v>678</v>
      </c>
      <c r="O269" s="51" t="s">
        <v>690</v>
      </c>
      <c r="P269" s="51">
        <v>3</v>
      </c>
      <c r="Q269" s="51"/>
      <c r="R269" s="51"/>
      <c r="S269" s="51" t="s">
        <v>659</v>
      </c>
      <c r="T269" s="51" t="s">
        <v>659</v>
      </c>
      <c r="U269" s="51" t="s">
        <v>659</v>
      </c>
    </row>
    <row r="270" spans="1:31" ht="15.75" hidden="1" customHeight="1" x14ac:dyDescent="0.2">
      <c r="A270" s="83" t="s">
        <v>247</v>
      </c>
      <c r="B270" s="82" t="s">
        <v>248</v>
      </c>
      <c r="C270" s="84">
        <v>42493</v>
      </c>
      <c r="D270" s="84">
        <v>42502</v>
      </c>
      <c r="E270" s="85">
        <v>42502</v>
      </c>
      <c r="F270" s="82">
        <f t="shared" si="5"/>
        <v>9</v>
      </c>
      <c r="G270" s="86" t="s">
        <v>419</v>
      </c>
      <c r="H270" s="86" t="s">
        <v>29</v>
      </c>
      <c r="I270" s="86" t="s">
        <v>29</v>
      </c>
      <c r="J270" s="86" t="s">
        <v>31</v>
      </c>
      <c r="K270" s="86" t="s">
        <v>29</v>
      </c>
      <c r="L270" s="87" t="s">
        <v>34</v>
      </c>
      <c r="M270" s="86" t="s">
        <v>29</v>
      </c>
      <c r="N270" s="86" t="s">
        <v>382</v>
      </c>
      <c r="O270" s="86" t="s">
        <v>443</v>
      </c>
      <c r="P270" s="119">
        <v>1</v>
      </c>
      <c r="Q270" s="86" t="s">
        <v>427</v>
      </c>
      <c r="R270" s="86" t="s">
        <v>403</v>
      </c>
      <c r="S270" s="86" t="s">
        <v>31</v>
      </c>
      <c r="T270" s="86" t="s">
        <v>31</v>
      </c>
      <c r="U270" s="86" t="s">
        <v>31</v>
      </c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</row>
    <row r="271" spans="1:31" ht="15.75" hidden="1" customHeight="1" x14ac:dyDescent="0.2">
      <c r="A271" s="12">
        <v>3215929</v>
      </c>
      <c r="B271" s="7" t="s">
        <v>248</v>
      </c>
      <c r="C271" s="73">
        <v>42494</v>
      </c>
      <c r="D271" s="73">
        <v>42503</v>
      </c>
      <c r="E271" s="74">
        <v>42634</v>
      </c>
      <c r="F271" s="7">
        <f t="shared" si="5"/>
        <v>140</v>
      </c>
      <c r="G271" s="18" t="s">
        <v>380</v>
      </c>
      <c r="H271" s="18" t="s">
        <v>29</v>
      </c>
      <c r="I271" s="18" t="s">
        <v>29</v>
      </c>
      <c r="J271" s="18" t="s">
        <v>31</v>
      </c>
      <c r="K271" s="18" t="s">
        <v>29</v>
      </c>
      <c r="L271" s="18" t="s">
        <v>31</v>
      </c>
      <c r="M271" s="18" t="s">
        <v>31</v>
      </c>
      <c r="N271" s="18" t="s">
        <v>29</v>
      </c>
      <c r="O271" s="18" t="s">
        <v>29</v>
      </c>
      <c r="P271" s="18" t="s">
        <v>574</v>
      </c>
      <c r="Q271" s="18" t="s">
        <v>29</v>
      </c>
      <c r="R271" s="18" t="s">
        <v>29</v>
      </c>
      <c r="S271" s="18" t="s">
        <v>29</v>
      </c>
      <c r="T271" s="18" t="s">
        <v>29</v>
      </c>
      <c r="U271" s="18" t="s">
        <v>29</v>
      </c>
    </row>
    <row r="272" spans="1:31" ht="15.75" hidden="1" customHeight="1" x14ac:dyDescent="0.2">
      <c r="A272" s="12">
        <v>3215929</v>
      </c>
      <c r="B272" s="7" t="s">
        <v>248</v>
      </c>
      <c r="C272" s="73">
        <v>42495</v>
      </c>
      <c r="D272" s="73">
        <v>42504</v>
      </c>
      <c r="E272" s="74">
        <v>42724</v>
      </c>
      <c r="F272" s="7">
        <f t="shared" si="5"/>
        <v>229</v>
      </c>
      <c r="G272" s="18" t="s">
        <v>29</v>
      </c>
      <c r="H272" s="18" t="s">
        <v>29</v>
      </c>
      <c r="I272" s="18" t="s">
        <v>29</v>
      </c>
      <c r="J272" s="18" t="s">
        <v>29</v>
      </c>
      <c r="K272" s="18" t="s">
        <v>29</v>
      </c>
      <c r="L272" s="18" t="s">
        <v>29</v>
      </c>
      <c r="M272" s="18" t="s">
        <v>29</v>
      </c>
      <c r="N272" s="18" t="s">
        <v>465</v>
      </c>
      <c r="O272" s="18" t="s">
        <v>383</v>
      </c>
      <c r="P272" s="18">
        <v>2</v>
      </c>
      <c r="Q272" s="18" t="s">
        <v>549</v>
      </c>
      <c r="R272" s="18" t="s">
        <v>468</v>
      </c>
      <c r="S272" s="18" t="s">
        <v>31</v>
      </c>
      <c r="T272" s="18" t="s">
        <v>31</v>
      </c>
      <c r="U272" s="18" t="s">
        <v>31</v>
      </c>
    </row>
    <row r="273" spans="1:31" ht="15.75" hidden="1" customHeight="1" x14ac:dyDescent="0.25">
      <c r="A273" s="75">
        <v>3215929</v>
      </c>
      <c r="B273" s="126" t="s">
        <v>621</v>
      </c>
      <c r="C273" s="78">
        <v>42496</v>
      </c>
      <c r="D273" s="78">
        <v>42505</v>
      </c>
      <c r="E273" s="79">
        <v>42747</v>
      </c>
      <c r="F273" s="76">
        <f t="shared" si="5"/>
        <v>251</v>
      </c>
      <c r="G273" s="80" t="s">
        <v>380</v>
      </c>
      <c r="H273" s="80" t="s">
        <v>391</v>
      </c>
      <c r="I273" s="80">
        <v>1</v>
      </c>
      <c r="J273" s="80" t="s">
        <v>31</v>
      </c>
      <c r="K273" s="80" t="s">
        <v>29</v>
      </c>
      <c r="L273" s="80" t="s">
        <v>31</v>
      </c>
      <c r="M273" s="80" t="s">
        <v>31</v>
      </c>
      <c r="N273" s="80" t="s">
        <v>465</v>
      </c>
      <c r="O273" s="80" t="s">
        <v>383</v>
      </c>
      <c r="P273" s="18">
        <v>2</v>
      </c>
      <c r="Q273" s="80" t="s">
        <v>534</v>
      </c>
      <c r="R273" s="80" t="s">
        <v>403</v>
      </c>
      <c r="S273" s="80" t="s">
        <v>31</v>
      </c>
      <c r="T273" s="80" t="s">
        <v>31</v>
      </c>
      <c r="U273" s="80" t="s">
        <v>31</v>
      </c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</row>
    <row r="274" spans="1:31" ht="15.75" hidden="1" customHeight="1" x14ac:dyDescent="0.25">
      <c r="A274" s="104">
        <v>2802762</v>
      </c>
      <c r="B274" s="166" t="s">
        <v>620</v>
      </c>
      <c r="C274" s="105">
        <v>42551</v>
      </c>
      <c r="D274" s="105">
        <v>42573</v>
      </c>
      <c r="E274" s="106">
        <v>42580</v>
      </c>
      <c r="F274" s="107">
        <f t="shared" si="5"/>
        <v>29</v>
      </c>
      <c r="G274" s="108" t="s">
        <v>29</v>
      </c>
      <c r="H274" s="108" t="s">
        <v>29</v>
      </c>
      <c r="I274" s="108" t="s">
        <v>29</v>
      </c>
      <c r="J274" s="108" t="s">
        <v>29</v>
      </c>
      <c r="K274" s="108" t="s">
        <v>29</v>
      </c>
      <c r="L274" s="108" t="s">
        <v>29</v>
      </c>
      <c r="M274" s="108" t="s">
        <v>29</v>
      </c>
      <c r="N274" s="108" t="s">
        <v>382</v>
      </c>
      <c r="O274" s="109" t="s">
        <v>383</v>
      </c>
      <c r="P274" s="18">
        <v>2</v>
      </c>
      <c r="Q274" s="109" t="s">
        <v>403</v>
      </c>
      <c r="R274" s="109" t="s">
        <v>534</v>
      </c>
      <c r="S274" s="109" t="s">
        <v>31</v>
      </c>
      <c r="T274" s="109" t="s">
        <v>31</v>
      </c>
      <c r="U274" s="108" t="s">
        <v>31</v>
      </c>
      <c r="V274" s="110"/>
      <c r="W274" s="110"/>
      <c r="X274" s="110"/>
      <c r="Y274" s="110"/>
      <c r="Z274" s="110"/>
      <c r="AA274" s="110"/>
      <c r="AB274" s="110"/>
      <c r="AC274" s="110"/>
      <c r="AD274" s="110"/>
      <c r="AE274" s="110"/>
    </row>
    <row r="275" spans="1:31" s="198" customFormat="1" ht="15.75" hidden="1" customHeight="1" x14ac:dyDescent="0.25">
      <c r="A275" s="191">
        <v>6312486</v>
      </c>
      <c r="B275" s="192" t="s">
        <v>619</v>
      </c>
      <c r="C275" s="193">
        <v>42537</v>
      </c>
      <c r="D275" s="193">
        <v>42551</v>
      </c>
      <c r="E275" s="194">
        <v>42810</v>
      </c>
      <c r="F275" s="195">
        <f t="shared" si="5"/>
        <v>273</v>
      </c>
      <c r="G275" s="191" t="s">
        <v>29</v>
      </c>
      <c r="H275" s="191" t="s">
        <v>29</v>
      </c>
      <c r="I275" s="191" t="s">
        <v>29</v>
      </c>
      <c r="J275" s="191" t="s">
        <v>29</v>
      </c>
      <c r="K275" s="191" t="s">
        <v>29</v>
      </c>
      <c r="L275" s="191" t="s">
        <v>29</v>
      </c>
      <c r="M275" s="191" t="s">
        <v>29</v>
      </c>
      <c r="N275" s="196" t="s">
        <v>550</v>
      </c>
      <c r="O275" s="191" t="s">
        <v>383</v>
      </c>
      <c r="P275" s="197">
        <v>2</v>
      </c>
      <c r="Q275" s="191" t="s">
        <v>403</v>
      </c>
      <c r="R275" s="191" t="s">
        <v>403</v>
      </c>
      <c r="S275" s="191" t="s">
        <v>31</v>
      </c>
      <c r="T275" s="191" t="s">
        <v>31</v>
      </c>
      <c r="U275" s="191" t="s">
        <v>31</v>
      </c>
      <c r="V275" s="191"/>
      <c r="W275" s="191"/>
      <c r="X275" s="191"/>
      <c r="Y275" s="191"/>
      <c r="Z275" s="191"/>
      <c r="AA275" s="191"/>
      <c r="AB275" s="191"/>
      <c r="AC275" s="191"/>
      <c r="AD275" s="191"/>
      <c r="AE275" s="191"/>
    </row>
    <row r="276" spans="1:31" s="198" customFormat="1" ht="15.75" hidden="1" customHeight="1" x14ac:dyDescent="0.25">
      <c r="A276" s="191">
        <v>6312486</v>
      </c>
      <c r="B276" s="192" t="s">
        <v>619</v>
      </c>
      <c r="C276" s="193">
        <v>42537</v>
      </c>
      <c r="D276" s="193">
        <v>42551</v>
      </c>
      <c r="E276" s="200">
        <v>43160</v>
      </c>
      <c r="F276" s="201">
        <f t="shared" si="5"/>
        <v>623</v>
      </c>
      <c r="G276" s="199" t="s">
        <v>856</v>
      </c>
      <c r="H276" s="199" t="s">
        <v>857</v>
      </c>
      <c r="I276" s="199" t="s">
        <v>29</v>
      </c>
      <c r="J276" s="199" t="s">
        <v>858</v>
      </c>
      <c r="K276" s="199" t="s">
        <v>859</v>
      </c>
      <c r="L276" s="199" t="s">
        <v>856</v>
      </c>
      <c r="M276" s="199" t="s">
        <v>860</v>
      </c>
      <c r="N276" s="202" t="s">
        <v>856</v>
      </c>
      <c r="O276" s="199" t="s">
        <v>861</v>
      </c>
      <c r="P276" s="197">
        <v>3</v>
      </c>
      <c r="Q276" s="199"/>
      <c r="R276" s="199"/>
      <c r="S276" s="199" t="s">
        <v>859</v>
      </c>
      <c r="T276" s="199" t="s">
        <v>859</v>
      </c>
      <c r="U276" s="199" t="s">
        <v>862</v>
      </c>
      <c r="V276" s="199"/>
      <c r="W276" s="199"/>
      <c r="X276" s="199"/>
      <c r="Y276" s="199"/>
      <c r="Z276" s="199"/>
      <c r="AA276" s="199"/>
      <c r="AB276" s="199"/>
      <c r="AC276" s="199"/>
      <c r="AD276" s="199"/>
      <c r="AE276" s="199"/>
    </row>
    <row r="277" spans="1:31" ht="15.75" hidden="1" customHeight="1" x14ac:dyDescent="0.2">
      <c r="A277" s="18">
        <v>6193810</v>
      </c>
      <c r="B277" s="7" t="s">
        <v>256</v>
      </c>
      <c r="C277" s="73">
        <v>42523</v>
      </c>
      <c r="D277" s="73">
        <v>42537</v>
      </c>
      <c r="E277" s="74">
        <v>42607</v>
      </c>
      <c r="F277" s="7">
        <f t="shared" si="5"/>
        <v>84</v>
      </c>
      <c r="G277" s="18" t="s">
        <v>380</v>
      </c>
      <c r="H277" s="18" t="s">
        <v>29</v>
      </c>
      <c r="I277" s="18" t="s">
        <v>29</v>
      </c>
      <c r="J277" s="38" t="s">
        <v>34</v>
      </c>
      <c r="K277" s="18" t="s">
        <v>29</v>
      </c>
      <c r="L277" s="18" t="s">
        <v>31</v>
      </c>
      <c r="M277" s="18" t="s">
        <v>29</v>
      </c>
      <c r="N277" s="47" t="s">
        <v>29</v>
      </c>
      <c r="O277" s="47" t="s">
        <v>29</v>
      </c>
      <c r="P277" s="121" t="s">
        <v>582</v>
      </c>
      <c r="Q277" s="47" t="s">
        <v>29</v>
      </c>
      <c r="R277" s="47" t="s">
        <v>29</v>
      </c>
      <c r="S277" s="47" t="s">
        <v>29</v>
      </c>
      <c r="T277" s="47" t="s">
        <v>29</v>
      </c>
      <c r="U277" s="47" t="s">
        <v>29</v>
      </c>
    </row>
    <row r="278" spans="1:31" ht="15.75" hidden="1" customHeight="1" x14ac:dyDescent="0.2">
      <c r="A278" s="18">
        <v>6193810</v>
      </c>
      <c r="B278" s="7" t="s">
        <v>256</v>
      </c>
      <c r="C278" s="73">
        <v>42523</v>
      </c>
      <c r="D278" s="73">
        <v>42537</v>
      </c>
      <c r="E278" s="74">
        <v>42634</v>
      </c>
      <c r="F278" s="7">
        <f t="shared" si="5"/>
        <v>111</v>
      </c>
      <c r="G278" s="18" t="s">
        <v>380</v>
      </c>
      <c r="H278" s="18" t="s">
        <v>29</v>
      </c>
      <c r="I278" s="18" t="s">
        <v>29</v>
      </c>
      <c r="J278" s="18" t="s">
        <v>551</v>
      </c>
      <c r="K278" s="18" t="s">
        <v>29</v>
      </c>
      <c r="L278" s="18" t="s">
        <v>31</v>
      </c>
      <c r="M278" s="18" t="s">
        <v>29</v>
      </c>
      <c r="N278" s="18" t="s">
        <v>382</v>
      </c>
      <c r="O278" s="18" t="s">
        <v>383</v>
      </c>
      <c r="P278" s="18">
        <v>2</v>
      </c>
      <c r="Q278" s="18" t="s">
        <v>431</v>
      </c>
      <c r="R278" s="18" t="s">
        <v>385</v>
      </c>
      <c r="S278" s="18" t="s">
        <v>31</v>
      </c>
      <c r="T278" s="18" t="s">
        <v>31</v>
      </c>
      <c r="U278" s="18" t="s">
        <v>31</v>
      </c>
    </row>
    <row r="279" spans="1:31" ht="15.75" hidden="1" customHeight="1" x14ac:dyDescent="0.2">
      <c r="A279" s="18">
        <v>6193810</v>
      </c>
      <c r="B279" s="7" t="s">
        <v>256</v>
      </c>
      <c r="C279" s="73">
        <v>42523</v>
      </c>
      <c r="D279" s="73">
        <v>42537</v>
      </c>
      <c r="E279" s="74">
        <v>42726</v>
      </c>
      <c r="F279" s="7">
        <f t="shared" si="5"/>
        <v>203</v>
      </c>
      <c r="G279" s="18" t="s">
        <v>452</v>
      </c>
      <c r="H279" s="18" t="s">
        <v>29</v>
      </c>
      <c r="I279" s="18" t="s">
        <v>29</v>
      </c>
      <c r="J279" s="18" t="s">
        <v>551</v>
      </c>
      <c r="K279" s="18" t="s">
        <v>29</v>
      </c>
      <c r="L279" s="18" t="s">
        <v>31</v>
      </c>
      <c r="M279" s="18" t="s">
        <v>29</v>
      </c>
      <c r="N279" s="18" t="s">
        <v>382</v>
      </c>
      <c r="O279" s="18" t="s">
        <v>383</v>
      </c>
      <c r="P279" s="18">
        <v>2</v>
      </c>
      <c r="Q279" s="18" t="s">
        <v>385</v>
      </c>
      <c r="R279" s="18" t="s">
        <v>529</v>
      </c>
      <c r="S279" s="38" t="s">
        <v>34</v>
      </c>
      <c r="T279" s="18" t="s">
        <v>552</v>
      </c>
      <c r="U279" s="18" t="s">
        <v>31</v>
      </c>
    </row>
    <row r="280" spans="1:31" ht="15.75" hidden="1" customHeight="1" x14ac:dyDescent="0.2">
      <c r="A280" s="80">
        <v>6193810</v>
      </c>
      <c r="B280" s="146" t="s">
        <v>256</v>
      </c>
      <c r="C280" s="78">
        <v>42523</v>
      </c>
      <c r="D280" s="78">
        <v>42537</v>
      </c>
      <c r="E280" s="79">
        <v>42810</v>
      </c>
      <c r="F280" s="76">
        <f t="shared" si="5"/>
        <v>287</v>
      </c>
      <c r="G280" s="80" t="s">
        <v>380</v>
      </c>
      <c r="H280" s="80" t="s">
        <v>29</v>
      </c>
      <c r="I280" s="80" t="s">
        <v>29</v>
      </c>
      <c r="J280" s="81" t="s">
        <v>34</v>
      </c>
      <c r="K280" s="80" t="s">
        <v>29</v>
      </c>
      <c r="L280" s="80" t="s">
        <v>31</v>
      </c>
      <c r="M280" s="80" t="s">
        <v>29</v>
      </c>
      <c r="N280" s="80" t="s">
        <v>382</v>
      </c>
      <c r="O280" s="18" t="s">
        <v>383</v>
      </c>
      <c r="P280" s="118">
        <v>2</v>
      </c>
      <c r="Q280" s="80" t="s">
        <v>385</v>
      </c>
      <c r="R280" s="80" t="s">
        <v>385</v>
      </c>
      <c r="S280" s="81" t="s">
        <v>34</v>
      </c>
      <c r="T280" s="80" t="s">
        <v>552</v>
      </c>
      <c r="U280" s="80" t="s">
        <v>31</v>
      </c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</row>
    <row r="281" spans="1:31" s="151" customFormat="1" ht="15.75" hidden="1" customHeight="1" x14ac:dyDescent="0.2">
      <c r="A281" s="116">
        <v>6193810</v>
      </c>
      <c r="B281" s="152" t="s">
        <v>256</v>
      </c>
      <c r="C281" s="148">
        <v>42523</v>
      </c>
      <c r="D281" s="148">
        <v>42537</v>
      </c>
      <c r="E281" s="149">
        <v>43221</v>
      </c>
      <c r="F281" s="150">
        <f t="shared" si="5"/>
        <v>698</v>
      </c>
      <c r="G281" s="139" t="s">
        <v>733</v>
      </c>
      <c r="H281" s="139" t="s">
        <v>734</v>
      </c>
      <c r="I281" s="139">
        <v>0</v>
      </c>
      <c r="J281" s="165" t="s">
        <v>735</v>
      </c>
      <c r="K281" s="139" t="s">
        <v>722</v>
      </c>
      <c r="L281" s="139" t="s">
        <v>725</v>
      </c>
      <c r="M281" s="139" t="s">
        <v>736</v>
      </c>
      <c r="N281" s="116" t="s">
        <v>382</v>
      </c>
      <c r="O281" s="51" t="s">
        <v>383</v>
      </c>
      <c r="P281" s="139">
        <v>2</v>
      </c>
      <c r="Q281" s="139"/>
      <c r="R281" s="139"/>
      <c r="S281" s="165" t="s">
        <v>723</v>
      </c>
      <c r="T281" s="139" t="s">
        <v>737</v>
      </c>
      <c r="U281" s="139" t="s">
        <v>738</v>
      </c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</row>
    <row r="282" spans="1:31" ht="15.75" hidden="1" customHeight="1" x14ac:dyDescent="0.2">
      <c r="A282" s="12" t="s">
        <v>171</v>
      </c>
      <c r="B282" s="7" t="s">
        <v>172</v>
      </c>
      <c r="C282" s="73">
        <v>42577</v>
      </c>
      <c r="D282" s="73">
        <v>42588</v>
      </c>
      <c r="E282" s="74">
        <v>42588</v>
      </c>
      <c r="F282" s="7">
        <f t="shared" si="5"/>
        <v>11</v>
      </c>
      <c r="G282" s="18" t="s">
        <v>492</v>
      </c>
      <c r="H282" s="18" t="s">
        <v>29</v>
      </c>
      <c r="I282" s="18" t="s">
        <v>29</v>
      </c>
      <c r="J282" s="18" t="s">
        <v>551</v>
      </c>
      <c r="K282" s="18" t="s">
        <v>29</v>
      </c>
      <c r="L282" s="18" t="s">
        <v>31</v>
      </c>
      <c r="M282" s="18" t="s">
        <v>29</v>
      </c>
      <c r="N282" s="86" t="s">
        <v>382</v>
      </c>
      <c r="O282" s="18" t="s">
        <v>383</v>
      </c>
      <c r="P282" s="18">
        <v>2</v>
      </c>
      <c r="Q282" s="18" t="s">
        <v>403</v>
      </c>
      <c r="R282" s="18" t="s">
        <v>403</v>
      </c>
      <c r="S282" s="18" t="s">
        <v>31</v>
      </c>
      <c r="T282" s="18" t="s">
        <v>31</v>
      </c>
      <c r="U282" s="18" t="s">
        <v>31</v>
      </c>
    </row>
    <row r="283" spans="1:31" ht="15.75" hidden="1" customHeight="1" x14ac:dyDescent="0.2">
      <c r="A283" s="12" t="s">
        <v>171</v>
      </c>
      <c r="B283" s="7" t="s">
        <v>172</v>
      </c>
      <c r="C283" s="73">
        <v>42577</v>
      </c>
      <c r="D283" s="73">
        <v>42588</v>
      </c>
      <c r="E283" s="74">
        <v>42721</v>
      </c>
      <c r="F283" s="7">
        <f t="shared" si="5"/>
        <v>144</v>
      </c>
      <c r="G283" s="18" t="s">
        <v>29</v>
      </c>
      <c r="H283" s="18" t="s">
        <v>29</v>
      </c>
      <c r="I283" s="18" t="s">
        <v>29</v>
      </c>
      <c r="J283" s="18" t="s">
        <v>551</v>
      </c>
      <c r="K283" s="18" t="s">
        <v>29</v>
      </c>
      <c r="L283" s="18" t="s">
        <v>31</v>
      </c>
      <c r="M283" s="18" t="s">
        <v>29</v>
      </c>
      <c r="N283" s="18" t="s">
        <v>382</v>
      </c>
      <c r="O283" s="18" t="s">
        <v>383</v>
      </c>
      <c r="P283" s="18">
        <v>2</v>
      </c>
      <c r="Q283" s="18" t="s">
        <v>539</v>
      </c>
      <c r="R283" s="18" t="s">
        <v>553</v>
      </c>
      <c r="S283" s="18" t="s">
        <v>31</v>
      </c>
      <c r="T283" s="18" t="s">
        <v>31</v>
      </c>
      <c r="U283" s="18" t="s">
        <v>31</v>
      </c>
    </row>
    <row r="284" spans="1:31" ht="15.75" hidden="1" customHeight="1" x14ac:dyDescent="0.2">
      <c r="A284" s="12" t="s">
        <v>171</v>
      </c>
      <c r="B284" s="7" t="s">
        <v>172</v>
      </c>
      <c r="C284" s="73">
        <v>42577</v>
      </c>
      <c r="D284" s="73">
        <v>42588</v>
      </c>
      <c r="E284" s="74">
        <v>42812</v>
      </c>
      <c r="F284" s="76">
        <f t="shared" si="5"/>
        <v>235</v>
      </c>
      <c r="G284" s="18" t="s">
        <v>444</v>
      </c>
      <c r="H284" s="18" t="s">
        <v>554</v>
      </c>
      <c r="I284" s="18">
        <v>1</v>
      </c>
      <c r="J284" s="18" t="s">
        <v>31</v>
      </c>
      <c r="K284" s="18" t="s">
        <v>29</v>
      </c>
      <c r="L284" s="18" t="s">
        <v>31</v>
      </c>
      <c r="M284" s="18" t="s">
        <v>29</v>
      </c>
      <c r="N284" s="18" t="s">
        <v>386</v>
      </c>
      <c r="O284" s="18" t="s">
        <v>389</v>
      </c>
      <c r="P284" s="18">
        <v>3</v>
      </c>
      <c r="Q284" s="18" t="s">
        <v>555</v>
      </c>
      <c r="R284" s="18" t="s">
        <v>556</v>
      </c>
      <c r="S284" s="18" t="s">
        <v>31</v>
      </c>
      <c r="T284" s="18" t="s">
        <v>31</v>
      </c>
      <c r="U284" s="18" t="s">
        <v>31</v>
      </c>
    </row>
    <row r="285" spans="1:31" ht="15.75" hidden="1" customHeight="1" x14ac:dyDescent="0.2">
      <c r="A285" s="83">
        <v>6354252</v>
      </c>
      <c r="B285" s="82" t="s">
        <v>260</v>
      </c>
      <c r="C285" s="84">
        <v>42596</v>
      </c>
      <c r="D285" s="85">
        <v>42625</v>
      </c>
      <c r="E285" s="85">
        <v>42649</v>
      </c>
      <c r="F285" s="7">
        <f t="shared" si="5"/>
        <v>53</v>
      </c>
      <c r="G285" s="86" t="s">
        <v>29</v>
      </c>
      <c r="H285" s="86" t="s">
        <v>29</v>
      </c>
      <c r="I285" s="86" t="s">
        <v>29</v>
      </c>
      <c r="J285" s="86" t="s">
        <v>29</v>
      </c>
      <c r="K285" s="86" t="s">
        <v>29</v>
      </c>
      <c r="L285" s="86" t="s">
        <v>29</v>
      </c>
      <c r="M285" s="86" t="s">
        <v>29</v>
      </c>
      <c r="N285" s="86"/>
      <c r="O285" s="111" t="s">
        <v>29</v>
      </c>
      <c r="P285" s="123" t="s">
        <v>583</v>
      </c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</row>
    <row r="286" spans="1:31" ht="15.75" hidden="1" customHeight="1" x14ac:dyDescent="0.2">
      <c r="A286" s="12">
        <v>6354252</v>
      </c>
      <c r="B286" s="7" t="s">
        <v>260</v>
      </c>
      <c r="C286" s="73">
        <v>42596</v>
      </c>
      <c r="D286" s="74">
        <v>42625</v>
      </c>
      <c r="E286" s="74">
        <v>42724</v>
      </c>
      <c r="F286" s="42">
        <f t="shared" si="5"/>
        <v>128</v>
      </c>
      <c r="G286" s="18" t="s">
        <v>31</v>
      </c>
      <c r="H286" s="18" t="s">
        <v>391</v>
      </c>
      <c r="I286" s="18">
        <v>1</v>
      </c>
      <c r="J286" s="18" t="s">
        <v>551</v>
      </c>
      <c r="K286" s="18" t="s">
        <v>29</v>
      </c>
      <c r="L286" s="18" t="s">
        <v>31</v>
      </c>
      <c r="M286" s="18" t="s">
        <v>445</v>
      </c>
      <c r="N286" s="18" t="s">
        <v>388</v>
      </c>
      <c r="O286" s="41" t="s">
        <v>389</v>
      </c>
      <c r="P286" s="41">
        <v>3</v>
      </c>
      <c r="Q286" s="18" t="s">
        <v>387</v>
      </c>
      <c r="R286" s="18" t="s">
        <v>411</v>
      </c>
      <c r="S286" s="18" t="s">
        <v>31</v>
      </c>
      <c r="T286" s="18" t="s">
        <v>31</v>
      </c>
      <c r="U286" s="18" t="s">
        <v>31</v>
      </c>
    </row>
    <row r="287" spans="1:31" ht="15.75" hidden="1" customHeight="1" x14ac:dyDescent="0.2">
      <c r="A287" s="112">
        <v>6354252</v>
      </c>
      <c r="B287" s="113" t="s">
        <v>260</v>
      </c>
      <c r="C287" s="114">
        <v>42596</v>
      </c>
      <c r="D287" s="115">
        <v>42625</v>
      </c>
      <c r="E287" s="115">
        <v>42726</v>
      </c>
      <c r="F287" s="113">
        <f t="shared" si="5"/>
        <v>130</v>
      </c>
      <c r="G287" s="96" t="s">
        <v>29</v>
      </c>
      <c r="H287" s="96" t="s">
        <v>29</v>
      </c>
      <c r="I287" s="96" t="s">
        <v>29</v>
      </c>
      <c r="J287" s="96" t="s">
        <v>29</v>
      </c>
      <c r="K287" s="96" t="s">
        <v>29</v>
      </c>
      <c r="L287" s="96" t="s">
        <v>29</v>
      </c>
      <c r="M287" s="96" t="s">
        <v>29</v>
      </c>
      <c r="N287" s="96" t="s">
        <v>388</v>
      </c>
      <c r="O287" s="96" t="s">
        <v>389</v>
      </c>
      <c r="P287" s="41">
        <v>3</v>
      </c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  <c r="AE287" s="96"/>
    </row>
    <row r="288" spans="1:31" ht="15.75" hidden="1" customHeight="1" x14ac:dyDescent="0.2">
      <c r="A288" s="18">
        <v>5668342</v>
      </c>
      <c r="B288" s="7" t="s">
        <v>263</v>
      </c>
      <c r="C288" s="73">
        <v>42595</v>
      </c>
      <c r="D288" s="73">
        <v>42606</v>
      </c>
      <c r="E288" s="85">
        <v>42682</v>
      </c>
      <c r="F288" s="7">
        <f t="shared" si="5"/>
        <v>87</v>
      </c>
      <c r="G288" s="86" t="s">
        <v>391</v>
      </c>
      <c r="H288" s="86" t="s">
        <v>557</v>
      </c>
      <c r="I288" s="86">
        <v>0</v>
      </c>
      <c r="J288" s="86" t="s">
        <v>551</v>
      </c>
      <c r="K288" s="86" t="s">
        <v>29</v>
      </c>
      <c r="L288" s="86" t="s">
        <v>31</v>
      </c>
      <c r="M288" s="87" t="s">
        <v>34</v>
      </c>
      <c r="N288" s="86" t="s">
        <v>382</v>
      </c>
      <c r="O288" s="86" t="s">
        <v>383</v>
      </c>
      <c r="P288" s="119">
        <v>2</v>
      </c>
      <c r="Q288" s="86" t="s">
        <v>385</v>
      </c>
      <c r="R288" s="86" t="s">
        <v>400</v>
      </c>
      <c r="S288" s="86" t="s">
        <v>31</v>
      </c>
      <c r="T288" s="86" t="s">
        <v>31</v>
      </c>
      <c r="U288" s="86" t="s">
        <v>31</v>
      </c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</row>
    <row r="289" spans="1:31" ht="15.75" hidden="1" customHeight="1" x14ac:dyDescent="0.2">
      <c r="A289" s="80">
        <v>5668342</v>
      </c>
      <c r="B289" s="76" t="s">
        <v>263</v>
      </c>
      <c r="C289" s="78">
        <v>42595</v>
      </c>
      <c r="D289" s="78">
        <v>42606</v>
      </c>
      <c r="E289" s="79">
        <v>42866</v>
      </c>
      <c r="F289" s="76">
        <f t="shared" si="5"/>
        <v>271</v>
      </c>
      <c r="G289" s="80" t="s">
        <v>558</v>
      </c>
      <c r="H289" s="80" t="s">
        <v>29</v>
      </c>
      <c r="I289" s="80" t="s">
        <v>29</v>
      </c>
      <c r="J289" s="80" t="s">
        <v>29</v>
      </c>
      <c r="K289" s="80" t="s">
        <v>29</v>
      </c>
      <c r="L289" s="80" t="s">
        <v>29</v>
      </c>
      <c r="M289" s="81" t="s">
        <v>34</v>
      </c>
      <c r="N289" s="80" t="s">
        <v>29</v>
      </c>
      <c r="O289" s="80" t="s">
        <v>29</v>
      </c>
      <c r="P289" s="118" t="s">
        <v>575</v>
      </c>
      <c r="Q289" s="80" t="s">
        <v>29</v>
      </c>
      <c r="R289" s="80" t="s">
        <v>29</v>
      </c>
      <c r="S289" s="80" t="s">
        <v>29</v>
      </c>
      <c r="T289" s="80" t="s">
        <v>29</v>
      </c>
      <c r="U289" s="80" t="s">
        <v>31</v>
      </c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</row>
    <row r="290" spans="1:31" s="151" customFormat="1" ht="15.75" hidden="1" customHeight="1" x14ac:dyDescent="0.25">
      <c r="A290" s="116">
        <v>3693494</v>
      </c>
      <c r="B290" s="124" t="s">
        <v>618</v>
      </c>
      <c r="C290" s="148">
        <v>42600</v>
      </c>
      <c r="D290" s="148">
        <v>42607</v>
      </c>
      <c r="E290" s="167">
        <v>42689</v>
      </c>
      <c r="F290" s="152">
        <f t="shared" si="5"/>
        <v>89</v>
      </c>
      <c r="G290" s="116" t="s">
        <v>31</v>
      </c>
      <c r="H290" s="116" t="s">
        <v>391</v>
      </c>
      <c r="I290" s="116">
        <v>1</v>
      </c>
      <c r="J290" s="116" t="s">
        <v>551</v>
      </c>
      <c r="K290" s="116" t="s">
        <v>29</v>
      </c>
      <c r="L290" s="116" t="s">
        <v>31</v>
      </c>
      <c r="M290" s="116" t="s">
        <v>29</v>
      </c>
      <c r="N290" s="116" t="s">
        <v>382</v>
      </c>
      <c r="O290" s="116" t="s">
        <v>696</v>
      </c>
      <c r="P290" s="157">
        <v>3</v>
      </c>
      <c r="Q290" s="116" t="s">
        <v>395</v>
      </c>
      <c r="R290" s="116" t="s">
        <v>387</v>
      </c>
      <c r="S290" s="116" t="s">
        <v>31</v>
      </c>
      <c r="T290" s="116" t="s">
        <v>31</v>
      </c>
      <c r="U290" s="116" t="s">
        <v>31</v>
      </c>
      <c r="V290" s="116"/>
      <c r="W290" s="116"/>
      <c r="X290" s="116"/>
      <c r="Y290" s="116"/>
      <c r="Z290" s="116"/>
      <c r="AA290" s="116"/>
      <c r="AB290" s="116"/>
      <c r="AC290" s="116"/>
      <c r="AD290" s="116"/>
      <c r="AE290" s="116"/>
    </row>
    <row r="291" spans="1:31" ht="15.75" hidden="1" customHeight="1" x14ac:dyDescent="0.2">
      <c r="A291" s="80">
        <v>6352265</v>
      </c>
      <c r="B291" s="76" t="s">
        <v>267</v>
      </c>
      <c r="C291" s="78">
        <v>42621</v>
      </c>
      <c r="D291" s="78">
        <v>42635</v>
      </c>
      <c r="E291" s="79">
        <v>42909</v>
      </c>
      <c r="F291" s="76">
        <f t="shared" si="5"/>
        <v>288</v>
      </c>
      <c r="G291" s="80" t="s">
        <v>380</v>
      </c>
      <c r="H291" s="80" t="s">
        <v>391</v>
      </c>
      <c r="I291" s="80">
        <v>1</v>
      </c>
      <c r="J291" s="80" t="s">
        <v>551</v>
      </c>
      <c r="K291" s="80" t="s">
        <v>29</v>
      </c>
      <c r="L291" s="80" t="s">
        <v>31</v>
      </c>
      <c r="M291" s="81" t="s">
        <v>34</v>
      </c>
      <c r="N291" s="80" t="s">
        <v>382</v>
      </c>
      <c r="O291" s="80" t="s">
        <v>443</v>
      </c>
      <c r="P291" s="118">
        <v>1</v>
      </c>
      <c r="Q291" s="80" t="s">
        <v>400</v>
      </c>
      <c r="R291" s="80" t="s">
        <v>403</v>
      </c>
      <c r="S291" s="81" t="s">
        <v>34</v>
      </c>
      <c r="T291" s="80" t="s">
        <v>559</v>
      </c>
      <c r="U291" s="80" t="s">
        <v>31</v>
      </c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</row>
    <row r="292" spans="1:31" s="232" customFormat="1" ht="15.75" hidden="1" customHeight="1" x14ac:dyDescent="0.25">
      <c r="A292" s="246">
        <v>6020464</v>
      </c>
      <c r="B292" s="248" t="s">
        <v>617</v>
      </c>
      <c r="C292" s="243">
        <v>42649</v>
      </c>
      <c r="D292" s="243">
        <v>42657</v>
      </c>
      <c r="E292" s="244">
        <v>42831</v>
      </c>
      <c r="F292" s="245">
        <f t="shared" si="5"/>
        <v>182</v>
      </c>
      <c r="G292" s="246" t="s">
        <v>31</v>
      </c>
      <c r="H292" s="246" t="s">
        <v>29</v>
      </c>
      <c r="I292" s="246" t="s">
        <v>29</v>
      </c>
      <c r="J292" s="246" t="s">
        <v>29</v>
      </c>
      <c r="K292" s="246" t="s">
        <v>29</v>
      </c>
      <c r="L292" s="246" t="s">
        <v>29</v>
      </c>
      <c r="M292" s="246" t="s">
        <v>31</v>
      </c>
      <c r="N292" s="246" t="s">
        <v>29</v>
      </c>
      <c r="O292" s="246" t="s">
        <v>29</v>
      </c>
      <c r="P292" s="247" t="s">
        <v>574</v>
      </c>
      <c r="Q292" s="246" t="s">
        <v>29</v>
      </c>
      <c r="R292" s="246" t="s">
        <v>29</v>
      </c>
      <c r="S292" s="246" t="s">
        <v>29</v>
      </c>
      <c r="T292" s="246" t="s">
        <v>29</v>
      </c>
      <c r="U292" s="246" t="s">
        <v>29</v>
      </c>
      <c r="V292" s="246"/>
      <c r="W292" s="246"/>
      <c r="X292" s="246"/>
      <c r="Y292" s="246"/>
      <c r="Z292" s="246"/>
      <c r="AA292" s="246"/>
      <c r="AB292" s="246"/>
      <c r="AC292" s="246"/>
      <c r="AD292" s="246"/>
      <c r="AE292" s="246"/>
    </row>
    <row r="293" spans="1:31" ht="15.75" hidden="1" customHeight="1" x14ac:dyDescent="0.2">
      <c r="A293" s="80">
        <v>5471692</v>
      </c>
      <c r="B293" s="146" t="s">
        <v>273</v>
      </c>
      <c r="C293" s="78">
        <v>42647</v>
      </c>
      <c r="D293" s="78">
        <v>42669</v>
      </c>
      <c r="E293" s="79">
        <v>42817</v>
      </c>
      <c r="F293" s="76">
        <f t="shared" si="5"/>
        <v>170</v>
      </c>
      <c r="G293" s="80" t="s">
        <v>29</v>
      </c>
      <c r="H293" s="80" t="s">
        <v>29</v>
      </c>
      <c r="I293" s="80" t="s">
        <v>29</v>
      </c>
      <c r="J293" s="80" t="s">
        <v>29</v>
      </c>
      <c r="K293" s="80" t="s">
        <v>29</v>
      </c>
      <c r="L293" s="80" t="s">
        <v>29</v>
      </c>
      <c r="M293" s="80" t="s">
        <v>29</v>
      </c>
      <c r="N293" s="80" t="s">
        <v>388</v>
      </c>
      <c r="O293" s="80" t="s">
        <v>389</v>
      </c>
      <c r="P293" s="118">
        <v>3</v>
      </c>
      <c r="Q293" s="80" t="s">
        <v>387</v>
      </c>
      <c r="R293" s="80" t="s">
        <v>387</v>
      </c>
      <c r="S293" s="80" t="s">
        <v>31</v>
      </c>
      <c r="T293" s="80" t="s">
        <v>31</v>
      </c>
      <c r="U293" s="80" t="s">
        <v>31</v>
      </c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</row>
    <row r="294" spans="1:31" s="151" customFormat="1" ht="15.75" hidden="1" customHeight="1" x14ac:dyDescent="0.2">
      <c r="A294" s="116">
        <v>5471692</v>
      </c>
      <c r="B294" s="152" t="s">
        <v>273</v>
      </c>
      <c r="C294" s="148">
        <v>42647</v>
      </c>
      <c r="D294" s="148">
        <v>42669</v>
      </c>
      <c r="E294" s="149">
        <v>43123</v>
      </c>
      <c r="F294" s="150">
        <f t="shared" si="5"/>
        <v>476</v>
      </c>
      <c r="G294" s="139" t="s">
        <v>645</v>
      </c>
      <c r="H294" s="139" t="s">
        <v>641</v>
      </c>
      <c r="I294" s="139">
        <v>1</v>
      </c>
      <c r="J294" s="139" t="s">
        <v>654</v>
      </c>
      <c r="K294" s="139" t="s">
        <v>659</v>
      </c>
      <c r="L294" s="139" t="s">
        <v>659</v>
      </c>
      <c r="M294" s="139" t="s">
        <v>659</v>
      </c>
      <c r="N294" s="116" t="s">
        <v>388</v>
      </c>
      <c r="O294" s="139" t="s">
        <v>646</v>
      </c>
      <c r="P294" s="139">
        <v>3</v>
      </c>
      <c r="Q294" s="139"/>
      <c r="R294" s="139"/>
      <c r="S294" s="139" t="s">
        <v>647</v>
      </c>
      <c r="T294" s="139" t="s">
        <v>647</v>
      </c>
      <c r="U294" s="139" t="s">
        <v>643</v>
      </c>
      <c r="V294" s="139"/>
      <c r="W294" s="139"/>
      <c r="X294" s="139"/>
      <c r="Y294" s="139"/>
      <c r="Z294" s="139"/>
      <c r="AA294" s="139"/>
      <c r="AB294" s="139"/>
      <c r="AC294" s="139"/>
      <c r="AD294" s="139"/>
      <c r="AE294" s="139"/>
    </row>
    <row r="295" spans="1:31" ht="15.75" hidden="1" customHeight="1" x14ac:dyDescent="0.2">
      <c r="A295" s="7" t="s">
        <v>278</v>
      </c>
      <c r="B295" s="7" t="s">
        <v>279</v>
      </c>
      <c r="C295" s="73">
        <v>42688</v>
      </c>
      <c r="D295" s="73">
        <v>42699</v>
      </c>
      <c r="E295" s="74">
        <v>42699</v>
      </c>
      <c r="F295" s="7">
        <f t="shared" si="5"/>
        <v>11</v>
      </c>
      <c r="G295" s="18" t="s">
        <v>31</v>
      </c>
      <c r="H295" s="18" t="s">
        <v>29</v>
      </c>
      <c r="I295" s="18" t="s">
        <v>29</v>
      </c>
      <c r="J295" s="18" t="s">
        <v>551</v>
      </c>
      <c r="K295" s="18" t="s">
        <v>29</v>
      </c>
      <c r="L295" s="18" t="s">
        <v>31</v>
      </c>
      <c r="M295" s="38" t="s">
        <v>34</v>
      </c>
      <c r="N295" s="18" t="s">
        <v>382</v>
      </c>
      <c r="O295" s="18" t="s">
        <v>383</v>
      </c>
      <c r="P295" s="18">
        <v>2</v>
      </c>
      <c r="Q295" s="18" t="s">
        <v>398</v>
      </c>
      <c r="R295" s="18" t="s">
        <v>397</v>
      </c>
      <c r="S295" s="18" t="s">
        <v>31</v>
      </c>
      <c r="T295" s="18" t="s">
        <v>31</v>
      </c>
      <c r="U295" s="18" t="s">
        <v>31</v>
      </c>
    </row>
    <row r="296" spans="1:31" ht="15.75" hidden="1" customHeight="1" x14ac:dyDescent="0.2">
      <c r="A296" s="7" t="s">
        <v>278</v>
      </c>
      <c r="B296" s="7" t="s">
        <v>279</v>
      </c>
      <c r="C296" s="73">
        <v>42688</v>
      </c>
      <c r="D296" s="73">
        <v>42699</v>
      </c>
      <c r="E296" s="74">
        <v>42774</v>
      </c>
      <c r="F296" s="7">
        <f t="shared" si="5"/>
        <v>86</v>
      </c>
      <c r="G296" s="18" t="s">
        <v>31</v>
      </c>
      <c r="H296" s="18" t="s">
        <v>391</v>
      </c>
      <c r="I296" s="18">
        <v>1</v>
      </c>
      <c r="J296" s="18" t="s">
        <v>551</v>
      </c>
      <c r="K296" s="18" t="s">
        <v>29</v>
      </c>
      <c r="L296" s="18" t="s">
        <v>31</v>
      </c>
      <c r="M296" s="18" t="s">
        <v>29</v>
      </c>
      <c r="N296" s="18" t="s">
        <v>386</v>
      </c>
      <c r="O296" s="18" t="s">
        <v>383</v>
      </c>
      <c r="P296" s="18">
        <v>2</v>
      </c>
      <c r="Q296" s="18" t="s">
        <v>398</v>
      </c>
      <c r="R296" s="18" t="s">
        <v>397</v>
      </c>
      <c r="S296" s="18" t="s">
        <v>31</v>
      </c>
      <c r="T296" s="18" t="s">
        <v>31</v>
      </c>
      <c r="U296" s="18" t="s">
        <v>31</v>
      </c>
    </row>
    <row r="297" spans="1:31" ht="15.75" hidden="1" customHeight="1" x14ac:dyDescent="0.2">
      <c r="A297" s="7" t="s">
        <v>278</v>
      </c>
      <c r="B297" s="7" t="s">
        <v>279</v>
      </c>
      <c r="C297" s="73">
        <v>42688</v>
      </c>
      <c r="D297" s="73">
        <v>42699</v>
      </c>
      <c r="E297" s="74">
        <v>42864</v>
      </c>
      <c r="F297" s="7">
        <f t="shared" si="5"/>
        <v>176</v>
      </c>
      <c r="G297" s="18" t="s">
        <v>31</v>
      </c>
      <c r="H297" s="18" t="s">
        <v>391</v>
      </c>
      <c r="I297" s="18">
        <v>1</v>
      </c>
      <c r="J297" s="18" t="s">
        <v>31</v>
      </c>
      <c r="K297" s="38" t="s">
        <v>34</v>
      </c>
      <c r="L297" s="18" t="s">
        <v>31</v>
      </c>
      <c r="M297" s="18" t="s">
        <v>31</v>
      </c>
      <c r="N297" s="18" t="s">
        <v>386</v>
      </c>
      <c r="O297" s="18" t="s">
        <v>383</v>
      </c>
      <c r="P297" s="18">
        <v>2</v>
      </c>
      <c r="Q297" s="18" t="s">
        <v>410</v>
      </c>
      <c r="R297" s="18" t="s">
        <v>410</v>
      </c>
      <c r="S297" s="18" t="s">
        <v>31</v>
      </c>
      <c r="T297" s="18" t="s">
        <v>31</v>
      </c>
      <c r="U297" s="18" t="s">
        <v>31</v>
      </c>
    </row>
    <row r="298" spans="1:31" ht="15.75" hidden="1" customHeight="1" x14ac:dyDescent="0.2">
      <c r="A298" s="76" t="s">
        <v>278</v>
      </c>
      <c r="B298" s="76" t="s">
        <v>279</v>
      </c>
      <c r="C298" s="78">
        <v>42688</v>
      </c>
      <c r="D298" s="78">
        <v>42699</v>
      </c>
      <c r="E298" s="79">
        <v>42935</v>
      </c>
      <c r="F298" s="76">
        <f t="shared" si="5"/>
        <v>247</v>
      </c>
      <c r="G298" s="80" t="s">
        <v>29</v>
      </c>
      <c r="H298" s="80" t="s">
        <v>29</v>
      </c>
      <c r="I298" s="80" t="s">
        <v>29</v>
      </c>
      <c r="J298" s="80" t="s">
        <v>29</v>
      </c>
      <c r="K298" s="80" t="s">
        <v>29</v>
      </c>
      <c r="L298" s="80" t="s">
        <v>29</v>
      </c>
      <c r="M298" s="80" t="s">
        <v>29</v>
      </c>
      <c r="N298" s="80" t="s">
        <v>386</v>
      </c>
      <c r="O298" s="80" t="s">
        <v>383</v>
      </c>
      <c r="P298" s="18">
        <v>2</v>
      </c>
      <c r="Q298" s="80" t="s">
        <v>397</v>
      </c>
      <c r="R298" s="80" t="s">
        <v>397</v>
      </c>
      <c r="S298" s="80" t="s">
        <v>31</v>
      </c>
      <c r="T298" s="80" t="s">
        <v>31</v>
      </c>
      <c r="U298" s="80" t="s">
        <v>31</v>
      </c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</row>
    <row r="299" spans="1:31" ht="15.75" hidden="1" customHeight="1" x14ac:dyDescent="0.25">
      <c r="A299" s="76" t="s">
        <v>278</v>
      </c>
      <c r="B299" s="138" t="s">
        <v>616</v>
      </c>
      <c r="C299" s="78">
        <v>42688</v>
      </c>
      <c r="D299" s="78">
        <v>42699</v>
      </c>
      <c r="E299" s="128">
        <v>43053</v>
      </c>
      <c r="F299" s="127">
        <f t="shared" si="5"/>
        <v>365</v>
      </c>
      <c r="G299" s="129" t="s">
        <v>614</v>
      </c>
      <c r="H299" s="129" t="s">
        <v>601</v>
      </c>
      <c r="I299" s="120">
        <v>1</v>
      </c>
      <c r="J299" s="120"/>
      <c r="K299" s="120"/>
      <c r="L299" s="120"/>
      <c r="M299" s="120"/>
      <c r="N299" s="120"/>
      <c r="O299" s="137" t="s">
        <v>615</v>
      </c>
      <c r="P299" s="18">
        <v>2</v>
      </c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  <c r="AA299" s="120"/>
      <c r="AB299" s="120"/>
      <c r="AC299" s="120"/>
      <c r="AD299" s="120"/>
      <c r="AE299" s="120"/>
    </row>
    <row r="300" spans="1:31" ht="15.75" hidden="1" customHeight="1" x14ac:dyDescent="0.2">
      <c r="A300" s="7" t="s">
        <v>281</v>
      </c>
      <c r="B300" s="7" t="s">
        <v>282</v>
      </c>
      <c r="C300" s="73">
        <v>42696</v>
      </c>
      <c r="D300" s="73">
        <v>42706</v>
      </c>
      <c r="E300" s="74">
        <v>42706</v>
      </c>
      <c r="F300" s="7">
        <f t="shared" si="5"/>
        <v>10</v>
      </c>
      <c r="G300" s="18" t="s">
        <v>481</v>
      </c>
      <c r="H300" s="18" t="s">
        <v>29</v>
      </c>
      <c r="I300" s="18" t="s">
        <v>29</v>
      </c>
      <c r="J300" s="18" t="s">
        <v>31</v>
      </c>
      <c r="K300" s="18" t="s">
        <v>29</v>
      </c>
      <c r="L300" s="18" t="s">
        <v>31</v>
      </c>
      <c r="M300" s="18" t="s">
        <v>29</v>
      </c>
      <c r="N300" s="18" t="s">
        <v>382</v>
      </c>
      <c r="O300" s="18" t="s">
        <v>383</v>
      </c>
      <c r="P300" s="18">
        <v>2</v>
      </c>
      <c r="Q300" s="18" t="s">
        <v>397</v>
      </c>
      <c r="R300" s="18" t="s">
        <v>410</v>
      </c>
      <c r="S300" s="18" t="s">
        <v>31</v>
      </c>
      <c r="T300" s="18" t="s">
        <v>31</v>
      </c>
      <c r="U300" s="18" t="s">
        <v>31</v>
      </c>
    </row>
    <row r="301" spans="1:31" ht="15.75" hidden="1" customHeight="1" x14ac:dyDescent="0.2">
      <c r="A301" s="7" t="s">
        <v>281</v>
      </c>
      <c r="B301" s="7" t="s">
        <v>282</v>
      </c>
      <c r="C301" s="73">
        <v>42696</v>
      </c>
      <c r="D301" s="73">
        <v>42706</v>
      </c>
      <c r="E301" s="74">
        <v>42865</v>
      </c>
      <c r="F301" s="7">
        <f t="shared" si="5"/>
        <v>169</v>
      </c>
      <c r="G301" s="18" t="s">
        <v>31</v>
      </c>
      <c r="H301" s="18" t="s">
        <v>29</v>
      </c>
      <c r="I301" s="18" t="s">
        <v>29</v>
      </c>
      <c r="J301" s="18" t="s">
        <v>31</v>
      </c>
      <c r="K301" s="18" t="s">
        <v>31</v>
      </c>
      <c r="L301" s="18" t="s">
        <v>31</v>
      </c>
      <c r="M301" s="18" t="s">
        <v>29</v>
      </c>
      <c r="N301" s="18" t="s">
        <v>382</v>
      </c>
      <c r="O301" s="18" t="s">
        <v>383</v>
      </c>
      <c r="P301" s="18">
        <v>2</v>
      </c>
      <c r="Q301" s="18" t="s">
        <v>397</v>
      </c>
      <c r="R301" s="18" t="s">
        <v>397</v>
      </c>
      <c r="S301" s="18" t="s">
        <v>31</v>
      </c>
      <c r="T301" s="18" t="s">
        <v>31</v>
      </c>
      <c r="U301" s="18" t="s">
        <v>31</v>
      </c>
    </row>
    <row r="302" spans="1:31" ht="15.75" hidden="1" customHeight="1" x14ac:dyDescent="0.2">
      <c r="A302" s="7" t="s">
        <v>281</v>
      </c>
      <c r="B302" s="169" t="s">
        <v>282</v>
      </c>
      <c r="C302" s="73">
        <v>42696</v>
      </c>
      <c r="D302" s="73">
        <v>42706</v>
      </c>
      <c r="E302" s="79">
        <v>42922</v>
      </c>
      <c r="F302" s="76">
        <f t="shared" si="5"/>
        <v>226</v>
      </c>
      <c r="G302" s="80" t="s">
        <v>29</v>
      </c>
      <c r="H302" s="80" t="s">
        <v>29</v>
      </c>
      <c r="I302" s="80" t="s">
        <v>29</v>
      </c>
      <c r="J302" s="80" t="s">
        <v>29</v>
      </c>
      <c r="K302" s="80" t="s">
        <v>29</v>
      </c>
      <c r="L302" s="80" t="s">
        <v>29</v>
      </c>
      <c r="M302" s="80" t="s">
        <v>29</v>
      </c>
      <c r="N302" s="80" t="s">
        <v>388</v>
      </c>
      <c r="O302" s="80" t="s">
        <v>389</v>
      </c>
      <c r="P302" s="118">
        <v>3</v>
      </c>
      <c r="Q302" s="80" t="s">
        <v>398</v>
      </c>
      <c r="R302" s="80" t="s">
        <v>387</v>
      </c>
      <c r="S302" s="80" t="s">
        <v>31</v>
      </c>
      <c r="T302" s="80" t="s">
        <v>31</v>
      </c>
      <c r="U302" s="80" t="s">
        <v>31</v>
      </c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</row>
    <row r="303" spans="1:31" s="151" customFormat="1" ht="15.75" hidden="1" customHeight="1" x14ac:dyDescent="0.2">
      <c r="A303" s="155" t="s">
        <v>281</v>
      </c>
      <c r="B303" s="155" t="s">
        <v>282</v>
      </c>
      <c r="C303" s="153">
        <v>42696</v>
      </c>
      <c r="D303" s="153">
        <v>42706</v>
      </c>
      <c r="E303" s="149">
        <v>43234</v>
      </c>
      <c r="F303" s="150">
        <f t="shared" si="5"/>
        <v>538</v>
      </c>
      <c r="G303" s="139" t="s">
        <v>788</v>
      </c>
      <c r="H303" s="139" t="s">
        <v>789</v>
      </c>
      <c r="I303" s="139">
        <v>1</v>
      </c>
      <c r="J303" s="139" t="s">
        <v>788</v>
      </c>
      <c r="K303" s="139" t="s">
        <v>790</v>
      </c>
      <c r="L303" s="139" t="s">
        <v>791</v>
      </c>
      <c r="M303" s="139" t="s">
        <v>792</v>
      </c>
      <c r="N303" s="139" t="s">
        <v>793</v>
      </c>
      <c r="O303" s="139" t="s">
        <v>794</v>
      </c>
      <c r="P303" s="139">
        <v>3</v>
      </c>
      <c r="Q303" s="139"/>
      <c r="R303" s="139"/>
      <c r="S303" s="139" t="s">
        <v>788</v>
      </c>
      <c r="T303" s="139" t="s">
        <v>795</v>
      </c>
      <c r="U303" s="139" t="s">
        <v>788</v>
      </c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</row>
    <row r="304" spans="1:31" ht="15.75" hidden="1" customHeight="1" x14ac:dyDescent="0.2">
      <c r="A304" s="82" t="s">
        <v>284</v>
      </c>
      <c r="B304" s="82" t="s">
        <v>285</v>
      </c>
      <c r="C304" s="84">
        <v>42684</v>
      </c>
      <c r="D304" s="84">
        <v>42698</v>
      </c>
      <c r="E304" s="85">
        <v>42691</v>
      </c>
      <c r="F304" s="7">
        <f t="shared" si="5"/>
        <v>7</v>
      </c>
      <c r="G304" s="86" t="s">
        <v>29</v>
      </c>
      <c r="H304" s="86" t="s">
        <v>560</v>
      </c>
      <c r="I304" s="86">
        <v>0</v>
      </c>
      <c r="J304" s="87" t="s">
        <v>485</v>
      </c>
      <c r="K304" s="86" t="s">
        <v>29</v>
      </c>
      <c r="L304" s="86" t="s">
        <v>31</v>
      </c>
      <c r="M304" s="86" t="s">
        <v>31</v>
      </c>
      <c r="N304" s="18" t="s">
        <v>382</v>
      </c>
      <c r="O304" s="86" t="s">
        <v>383</v>
      </c>
      <c r="P304" s="119">
        <v>2</v>
      </c>
      <c r="Q304" s="86" t="s">
        <v>410</v>
      </c>
      <c r="R304" s="86" t="s">
        <v>410</v>
      </c>
      <c r="S304" s="86" t="s">
        <v>31</v>
      </c>
      <c r="T304" s="86" t="s">
        <v>31</v>
      </c>
      <c r="U304" s="86" t="s">
        <v>31</v>
      </c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</row>
    <row r="305" spans="1:31" ht="15.75" hidden="1" customHeight="1" x14ac:dyDescent="0.2">
      <c r="A305" s="7" t="s">
        <v>284</v>
      </c>
      <c r="B305" s="7" t="s">
        <v>285</v>
      </c>
      <c r="C305" s="73">
        <v>42684</v>
      </c>
      <c r="D305" s="73">
        <v>42698</v>
      </c>
      <c r="E305" s="74">
        <v>42838</v>
      </c>
      <c r="F305" s="7">
        <f t="shared" si="5"/>
        <v>154</v>
      </c>
      <c r="G305" s="18" t="s">
        <v>29</v>
      </c>
      <c r="H305" s="18" t="s">
        <v>29</v>
      </c>
      <c r="I305" s="18" t="s">
        <v>29</v>
      </c>
      <c r="J305" s="18" t="s">
        <v>29</v>
      </c>
      <c r="K305" s="18" t="s">
        <v>29</v>
      </c>
      <c r="L305" s="18" t="s">
        <v>29</v>
      </c>
      <c r="M305" s="18" t="s">
        <v>29</v>
      </c>
      <c r="N305" s="18" t="s">
        <v>388</v>
      </c>
      <c r="O305" s="18" t="s">
        <v>389</v>
      </c>
      <c r="P305" s="18">
        <v>3</v>
      </c>
      <c r="Q305" s="18" t="s">
        <v>398</v>
      </c>
      <c r="R305" s="18" t="s">
        <v>398</v>
      </c>
      <c r="S305" s="18" t="s">
        <v>31</v>
      </c>
      <c r="T305" s="18" t="s">
        <v>31</v>
      </c>
      <c r="U305" s="18" t="s">
        <v>31</v>
      </c>
    </row>
    <row r="306" spans="1:31" ht="15.75" hidden="1" customHeight="1" x14ac:dyDescent="0.2">
      <c r="A306" s="7" t="s">
        <v>284</v>
      </c>
      <c r="B306" s="7" t="s">
        <v>285</v>
      </c>
      <c r="C306" s="73">
        <v>42684</v>
      </c>
      <c r="D306" s="73">
        <v>42698</v>
      </c>
      <c r="E306" s="74">
        <v>42843</v>
      </c>
      <c r="F306" s="7">
        <f t="shared" si="5"/>
        <v>159</v>
      </c>
      <c r="G306" s="18" t="s">
        <v>31</v>
      </c>
      <c r="H306" s="18" t="s">
        <v>391</v>
      </c>
      <c r="I306" s="18">
        <v>1</v>
      </c>
      <c r="J306" s="18" t="s">
        <v>31</v>
      </c>
      <c r="K306" s="18" t="s">
        <v>29</v>
      </c>
      <c r="L306" s="18" t="s">
        <v>31</v>
      </c>
      <c r="M306" s="38" t="s">
        <v>34</v>
      </c>
      <c r="N306" s="18" t="s">
        <v>388</v>
      </c>
      <c r="O306" s="18" t="s">
        <v>389</v>
      </c>
      <c r="P306" s="18">
        <v>3</v>
      </c>
      <c r="Q306" s="18" t="s">
        <v>398</v>
      </c>
      <c r="R306" s="18" t="s">
        <v>398</v>
      </c>
      <c r="S306" s="18" t="s">
        <v>31</v>
      </c>
      <c r="T306" s="18" t="s">
        <v>31</v>
      </c>
      <c r="U306" s="18" t="s">
        <v>31</v>
      </c>
    </row>
    <row r="307" spans="1:31" ht="15.75" hidden="1" customHeight="1" x14ac:dyDescent="0.2">
      <c r="A307" s="7" t="s">
        <v>284</v>
      </c>
      <c r="B307" s="7" t="s">
        <v>285</v>
      </c>
      <c r="C307" s="73">
        <v>42684</v>
      </c>
      <c r="D307" s="73">
        <v>42698</v>
      </c>
      <c r="E307" s="74">
        <v>42901</v>
      </c>
      <c r="F307" s="7">
        <f t="shared" si="5"/>
        <v>217</v>
      </c>
      <c r="G307" s="18" t="s">
        <v>29</v>
      </c>
      <c r="H307" s="18" t="s">
        <v>29</v>
      </c>
      <c r="I307" s="18" t="s">
        <v>29</v>
      </c>
      <c r="J307" s="18" t="s">
        <v>29</v>
      </c>
      <c r="K307" s="18" t="s">
        <v>29</v>
      </c>
      <c r="L307" s="18" t="s">
        <v>29</v>
      </c>
      <c r="M307" s="18" t="s">
        <v>29</v>
      </c>
      <c r="N307" s="18" t="s">
        <v>388</v>
      </c>
      <c r="O307" s="18" t="s">
        <v>389</v>
      </c>
      <c r="P307" s="18">
        <v>3</v>
      </c>
      <c r="Q307" s="18" t="s">
        <v>397</v>
      </c>
      <c r="R307" s="18" t="s">
        <v>397</v>
      </c>
      <c r="S307" s="18" t="s">
        <v>31</v>
      </c>
      <c r="T307" s="18" t="s">
        <v>31</v>
      </c>
      <c r="U307" s="18" t="s">
        <v>31</v>
      </c>
    </row>
    <row r="308" spans="1:31" ht="15.75" hidden="1" customHeight="1" x14ac:dyDescent="0.2">
      <c r="A308" s="7" t="s">
        <v>284</v>
      </c>
      <c r="B308" s="7" t="s">
        <v>285</v>
      </c>
      <c r="C308" s="73">
        <v>42684</v>
      </c>
      <c r="D308" s="73">
        <v>42698</v>
      </c>
      <c r="E308" s="74">
        <v>42962</v>
      </c>
      <c r="F308" s="7">
        <f t="shared" si="5"/>
        <v>278</v>
      </c>
      <c r="G308" s="133" t="s">
        <v>612</v>
      </c>
      <c r="H308" s="133" t="s">
        <v>601</v>
      </c>
      <c r="I308" s="18">
        <v>1</v>
      </c>
      <c r="J308" s="18"/>
      <c r="K308" s="18"/>
      <c r="L308" s="18"/>
      <c r="M308" s="18"/>
      <c r="N308" s="18"/>
      <c r="O308" s="133" t="s">
        <v>613</v>
      </c>
      <c r="P308" s="18">
        <v>3</v>
      </c>
      <c r="Q308" s="18"/>
      <c r="R308" s="18"/>
      <c r="S308" s="18"/>
      <c r="T308" s="18"/>
      <c r="U308" s="18"/>
    </row>
    <row r="309" spans="1:31" ht="15.75" hidden="1" customHeight="1" x14ac:dyDescent="0.2">
      <c r="A309" s="82" t="s">
        <v>289</v>
      </c>
      <c r="B309" s="82" t="s">
        <v>290</v>
      </c>
      <c r="C309" s="84">
        <v>42733</v>
      </c>
      <c r="D309" s="84">
        <v>42740</v>
      </c>
      <c r="E309" s="84">
        <v>42740</v>
      </c>
      <c r="F309" s="82">
        <f t="shared" si="5"/>
        <v>7</v>
      </c>
      <c r="G309" s="86" t="s">
        <v>31</v>
      </c>
      <c r="H309" s="86" t="s">
        <v>29</v>
      </c>
      <c r="I309" s="86" t="s">
        <v>29</v>
      </c>
      <c r="J309" s="86" t="s">
        <v>31</v>
      </c>
      <c r="K309" s="87" t="s">
        <v>34</v>
      </c>
      <c r="L309" s="86" t="s">
        <v>31</v>
      </c>
      <c r="M309" s="86" t="s">
        <v>31</v>
      </c>
      <c r="N309" s="86" t="s">
        <v>382</v>
      </c>
      <c r="O309" s="86" t="s">
        <v>383</v>
      </c>
      <c r="P309" s="119">
        <v>2</v>
      </c>
      <c r="Q309" s="86" t="s">
        <v>397</v>
      </c>
      <c r="R309" s="86" t="s">
        <v>397</v>
      </c>
      <c r="S309" s="86" t="s">
        <v>31</v>
      </c>
      <c r="T309" s="86" t="s">
        <v>31</v>
      </c>
      <c r="U309" s="86" t="s">
        <v>31</v>
      </c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</row>
    <row r="310" spans="1:31" ht="15.75" hidden="1" customHeight="1" x14ac:dyDescent="0.2">
      <c r="A310" s="7">
        <v>5829116</v>
      </c>
      <c r="B310" s="7" t="s">
        <v>290</v>
      </c>
      <c r="C310" s="73">
        <v>42733</v>
      </c>
      <c r="D310" s="73">
        <v>42740</v>
      </c>
      <c r="E310" s="73">
        <v>42817</v>
      </c>
      <c r="F310" s="7">
        <f t="shared" si="5"/>
        <v>84</v>
      </c>
      <c r="G310" s="80" t="s">
        <v>31</v>
      </c>
      <c r="H310" s="80" t="s">
        <v>561</v>
      </c>
      <c r="I310" s="116">
        <v>0</v>
      </c>
      <c r="J310" s="80" t="s">
        <v>31</v>
      </c>
      <c r="K310" s="80" t="s">
        <v>29</v>
      </c>
      <c r="L310" s="80" t="s">
        <v>31</v>
      </c>
      <c r="M310" s="80" t="s">
        <v>29</v>
      </c>
      <c r="N310" s="18" t="s">
        <v>382</v>
      </c>
      <c r="O310" s="80" t="s">
        <v>383</v>
      </c>
      <c r="P310" s="118">
        <v>2</v>
      </c>
      <c r="Q310" s="80" t="s">
        <v>397</v>
      </c>
      <c r="R310" s="80" t="s">
        <v>397</v>
      </c>
      <c r="S310" s="80" t="s">
        <v>31</v>
      </c>
      <c r="T310" s="80" t="s">
        <v>31</v>
      </c>
      <c r="U310" s="80" t="s">
        <v>31</v>
      </c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</row>
    <row r="311" spans="1:31" ht="15.75" hidden="1" customHeight="1" x14ac:dyDescent="0.2">
      <c r="A311" s="7">
        <v>5829116</v>
      </c>
      <c r="B311" s="7" t="s">
        <v>290</v>
      </c>
      <c r="C311" s="73">
        <v>42733</v>
      </c>
      <c r="D311" s="73">
        <v>42740</v>
      </c>
      <c r="E311" s="73">
        <v>42978</v>
      </c>
      <c r="F311" s="7">
        <f t="shared" si="5"/>
        <v>245</v>
      </c>
      <c r="G311" s="129" t="s">
        <v>609</v>
      </c>
      <c r="H311" s="129" t="s">
        <v>610</v>
      </c>
      <c r="I311" s="139">
        <v>1</v>
      </c>
      <c r="J311" s="120"/>
      <c r="K311" s="120"/>
      <c r="L311" s="120"/>
      <c r="M311" s="120"/>
      <c r="N311" s="18"/>
      <c r="O311" s="129" t="s">
        <v>611</v>
      </c>
      <c r="P311" s="120">
        <v>3</v>
      </c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  <c r="AA311" s="120"/>
      <c r="AB311" s="120"/>
      <c r="AC311" s="120"/>
      <c r="AD311" s="120"/>
      <c r="AE311" s="120"/>
    </row>
    <row r="312" spans="1:31" ht="15.75" hidden="1" customHeight="1" x14ac:dyDescent="0.25">
      <c r="A312" s="86">
        <v>6180034</v>
      </c>
      <c r="B312" s="135" t="s">
        <v>608</v>
      </c>
      <c r="C312" s="84">
        <v>42724</v>
      </c>
      <c r="D312" s="84">
        <v>42732</v>
      </c>
      <c r="E312" s="85">
        <v>42873</v>
      </c>
      <c r="F312" s="82">
        <f t="shared" si="5"/>
        <v>149</v>
      </c>
      <c r="G312" s="86" t="s">
        <v>31</v>
      </c>
      <c r="H312" s="86" t="s">
        <v>391</v>
      </c>
      <c r="I312" s="86">
        <v>1</v>
      </c>
      <c r="J312" s="86" t="s">
        <v>31</v>
      </c>
      <c r="K312" s="86" t="s">
        <v>29</v>
      </c>
      <c r="L312" s="86" t="s">
        <v>31</v>
      </c>
      <c r="M312" s="86" t="s">
        <v>29</v>
      </c>
      <c r="N312" s="86" t="s">
        <v>388</v>
      </c>
      <c r="O312" s="86" t="s">
        <v>389</v>
      </c>
      <c r="P312" s="119">
        <v>3</v>
      </c>
      <c r="Q312" s="86" t="s">
        <v>387</v>
      </c>
      <c r="R312" s="86" t="s">
        <v>387</v>
      </c>
      <c r="S312" s="86" t="s">
        <v>31</v>
      </c>
      <c r="T312" s="86" t="s">
        <v>31</v>
      </c>
      <c r="U312" s="86" t="s">
        <v>31</v>
      </c>
      <c r="V312" s="86"/>
      <c r="W312" s="86"/>
      <c r="X312" s="86"/>
      <c r="Y312" s="86"/>
      <c r="Z312" s="86"/>
      <c r="AA312" s="86"/>
      <c r="AB312" s="86"/>
      <c r="AC312" s="86"/>
      <c r="AD312" s="86"/>
      <c r="AE312" s="86"/>
    </row>
    <row r="313" spans="1:31" ht="15.75" hidden="1" customHeight="1" x14ac:dyDescent="0.2">
      <c r="A313" s="86">
        <v>6392313</v>
      </c>
      <c r="B313" s="82" t="s">
        <v>295</v>
      </c>
      <c r="C313" s="84">
        <v>42733</v>
      </c>
      <c r="D313" s="84">
        <v>42741</v>
      </c>
      <c r="E313" s="85">
        <v>42871</v>
      </c>
      <c r="F313" s="82">
        <f t="shared" si="5"/>
        <v>138</v>
      </c>
      <c r="G313" s="87" t="s">
        <v>34</v>
      </c>
      <c r="H313" s="86" t="s">
        <v>562</v>
      </c>
      <c r="I313" s="86">
        <v>0</v>
      </c>
      <c r="J313" s="86" t="s">
        <v>31</v>
      </c>
      <c r="K313" s="86" t="s">
        <v>29</v>
      </c>
      <c r="L313" s="86" t="s">
        <v>31</v>
      </c>
      <c r="M313" s="86" t="s">
        <v>29</v>
      </c>
      <c r="N313" s="86" t="s">
        <v>382</v>
      </c>
      <c r="O313" s="86" t="s">
        <v>383</v>
      </c>
      <c r="P313" s="119">
        <v>2</v>
      </c>
      <c r="Q313" s="86" t="s">
        <v>403</v>
      </c>
      <c r="R313" s="86" t="s">
        <v>400</v>
      </c>
      <c r="S313" s="86" t="s">
        <v>31</v>
      </c>
      <c r="T313" s="86" t="s">
        <v>31</v>
      </c>
      <c r="U313" s="86" t="s">
        <v>31</v>
      </c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</row>
    <row r="314" spans="1:31" ht="15.75" hidden="1" customHeight="1" x14ac:dyDescent="0.25">
      <c r="A314" s="80">
        <v>6392313</v>
      </c>
      <c r="B314" s="138" t="s">
        <v>607</v>
      </c>
      <c r="C314" s="78">
        <v>42733</v>
      </c>
      <c r="D314" s="78">
        <v>42741</v>
      </c>
      <c r="E314" s="79">
        <v>42990</v>
      </c>
      <c r="F314" s="76">
        <f t="shared" si="5"/>
        <v>257</v>
      </c>
      <c r="G314" s="81" t="s">
        <v>34</v>
      </c>
      <c r="H314" s="130" t="s">
        <v>606</v>
      </c>
      <c r="I314" s="80">
        <v>0</v>
      </c>
      <c r="J314" s="80" t="s">
        <v>31</v>
      </c>
      <c r="K314" s="80" t="s">
        <v>29</v>
      </c>
      <c r="L314" s="80" t="s">
        <v>31</v>
      </c>
      <c r="M314" s="80" t="s">
        <v>29</v>
      </c>
      <c r="N314" s="80" t="s">
        <v>382</v>
      </c>
      <c r="O314" s="80" t="s">
        <v>383</v>
      </c>
      <c r="P314" s="119">
        <v>2</v>
      </c>
      <c r="Q314" s="80" t="s">
        <v>403</v>
      </c>
      <c r="R314" s="80" t="s">
        <v>400</v>
      </c>
      <c r="S314" s="80" t="s">
        <v>31</v>
      </c>
      <c r="T314" s="80" t="s">
        <v>31</v>
      </c>
      <c r="U314" s="80" t="s">
        <v>31</v>
      </c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</row>
    <row r="315" spans="1:31" ht="15.75" hidden="1" customHeight="1" x14ac:dyDescent="0.25">
      <c r="A315" s="80">
        <v>5742230</v>
      </c>
      <c r="B315" s="126" t="s">
        <v>605</v>
      </c>
      <c r="C315" s="78">
        <v>42742</v>
      </c>
      <c r="D315" s="78">
        <v>42752</v>
      </c>
      <c r="E315" s="79">
        <v>42836</v>
      </c>
      <c r="F315" s="76">
        <f t="shared" si="5"/>
        <v>94</v>
      </c>
      <c r="G315" s="80" t="s">
        <v>31</v>
      </c>
      <c r="H315" s="80" t="s">
        <v>391</v>
      </c>
      <c r="I315" s="80">
        <v>1</v>
      </c>
      <c r="J315" s="80" t="s">
        <v>31</v>
      </c>
      <c r="K315" s="80" t="s">
        <v>29</v>
      </c>
      <c r="L315" s="80" t="s">
        <v>31</v>
      </c>
      <c r="M315" s="81" t="s">
        <v>34</v>
      </c>
      <c r="N315" s="80" t="s">
        <v>382</v>
      </c>
      <c r="O315" s="80" t="s">
        <v>383</v>
      </c>
      <c r="P315" s="119">
        <v>2</v>
      </c>
      <c r="Q315" s="80" t="s">
        <v>392</v>
      </c>
      <c r="R315" s="80" t="s">
        <v>408</v>
      </c>
      <c r="S315" s="80" t="s">
        <v>31</v>
      </c>
      <c r="T315" s="80" t="s">
        <v>31</v>
      </c>
      <c r="U315" s="80" t="s">
        <v>31</v>
      </c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</row>
    <row r="316" spans="1:31" s="151" customFormat="1" ht="15.75" hidden="1" customHeight="1" x14ac:dyDescent="0.25">
      <c r="A316" s="116">
        <v>5742230</v>
      </c>
      <c r="B316" s="124" t="s">
        <v>605</v>
      </c>
      <c r="C316" s="148">
        <v>42742</v>
      </c>
      <c r="D316" s="148">
        <v>42752</v>
      </c>
      <c r="E316" s="158">
        <v>43144</v>
      </c>
      <c r="F316" s="159">
        <f t="shared" si="5"/>
        <v>402</v>
      </c>
      <c r="G316" s="157" t="s">
        <v>685</v>
      </c>
      <c r="H316" s="157" t="s">
        <v>686</v>
      </c>
      <c r="I316" s="157">
        <v>1</v>
      </c>
      <c r="J316" s="157" t="s">
        <v>660</v>
      </c>
      <c r="K316" s="157" t="s">
        <v>654</v>
      </c>
      <c r="L316" s="157" t="s">
        <v>657</v>
      </c>
      <c r="M316" s="160" t="s">
        <v>687</v>
      </c>
      <c r="N316" s="116" t="s">
        <v>382</v>
      </c>
      <c r="O316" s="157" t="s">
        <v>688</v>
      </c>
      <c r="P316" s="161">
        <v>2</v>
      </c>
      <c r="Q316" s="157"/>
      <c r="R316" s="157"/>
      <c r="S316" s="157" t="s">
        <v>654</v>
      </c>
      <c r="T316" s="157" t="s">
        <v>659</v>
      </c>
      <c r="U316" s="160" t="s">
        <v>689</v>
      </c>
      <c r="V316" s="157"/>
      <c r="W316" s="157"/>
      <c r="X316" s="157"/>
      <c r="Y316" s="157"/>
      <c r="Z316" s="157"/>
      <c r="AA316" s="157"/>
      <c r="AB316" s="157"/>
      <c r="AC316" s="157"/>
      <c r="AD316" s="157"/>
      <c r="AE316" s="157"/>
    </row>
    <row r="317" spans="1:31" ht="15.75" hidden="1" customHeight="1" x14ac:dyDescent="0.2">
      <c r="A317" s="80">
        <v>6361260</v>
      </c>
      <c r="B317" s="76" t="s">
        <v>301</v>
      </c>
      <c r="C317" s="78">
        <v>42707</v>
      </c>
      <c r="D317" s="78">
        <v>42716</v>
      </c>
      <c r="E317" s="79">
        <v>42929</v>
      </c>
      <c r="F317" s="76">
        <f t="shared" si="5"/>
        <v>222</v>
      </c>
      <c r="G317" s="80" t="s">
        <v>29</v>
      </c>
      <c r="H317" s="80" t="s">
        <v>29</v>
      </c>
      <c r="I317" s="80" t="s">
        <v>29</v>
      </c>
      <c r="J317" s="80" t="s">
        <v>29</v>
      </c>
      <c r="K317" s="80" t="s">
        <v>29</v>
      </c>
      <c r="L317" s="80" t="s">
        <v>29</v>
      </c>
      <c r="M317" s="80" t="s">
        <v>31</v>
      </c>
      <c r="N317" s="80" t="s">
        <v>382</v>
      </c>
      <c r="O317" s="80" t="s">
        <v>383</v>
      </c>
      <c r="P317" s="119">
        <v>2</v>
      </c>
      <c r="Q317" s="80" t="s">
        <v>434</v>
      </c>
      <c r="R317" s="80" t="s">
        <v>529</v>
      </c>
      <c r="S317" s="80" t="s">
        <v>31</v>
      </c>
      <c r="T317" s="80" t="s">
        <v>31</v>
      </c>
      <c r="U317" s="80" t="s">
        <v>31</v>
      </c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</row>
    <row r="318" spans="1:31" ht="15.75" hidden="1" customHeight="1" x14ac:dyDescent="0.2">
      <c r="A318" s="80">
        <v>6361260</v>
      </c>
      <c r="B318" s="76" t="s">
        <v>301</v>
      </c>
      <c r="C318" s="78">
        <v>42707</v>
      </c>
      <c r="D318" s="78">
        <v>42716</v>
      </c>
      <c r="E318" s="128">
        <v>43069</v>
      </c>
      <c r="F318" s="127">
        <f t="shared" si="5"/>
        <v>362</v>
      </c>
      <c r="G318" s="129" t="s">
        <v>586</v>
      </c>
      <c r="H318" s="129" t="s">
        <v>603</v>
      </c>
      <c r="I318" s="129" t="s">
        <v>29</v>
      </c>
      <c r="J318" s="120"/>
      <c r="K318" s="120"/>
      <c r="L318" s="120"/>
      <c r="M318" s="120"/>
      <c r="N318" s="120"/>
      <c r="O318" s="137" t="s">
        <v>604</v>
      </c>
      <c r="P318" s="119">
        <v>1</v>
      </c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  <c r="AA318" s="120"/>
      <c r="AB318" s="120"/>
      <c r="AC318" s="120"/>
      <c r="AD318" s="120"/>
      <c r="AE318" s="120"/>
    </row>
    <row r="319" spans="1:31" ht="15.75" hidden="1" customHeight="1" x14ac:dyDescent="0.2">
      <c r="A319" s="18">
        <v>6284579</v>
      </c>
      <c r="B319" s="7" t="s">
        <v>303</v>
      </c>
      <c r="C319" s="73">
        <v>42724</v>
      </c>
      <c r="D319" s="73">
        <v>42732</v>
      </c>
      <c r="E319" s="74">
        <v>42836</v>
      </c>
      <c r="F319" s="7">
        <f t="shared" si="5"/>
        <v>112</v>
      </c>
      <c r="G319" s="18" t="s">
        <v>31</v>
      </c>
      <c r="H319" s="18" t="s">
        <v>391</v>
      </c>
      <c r="I319" s="18">
        <v>1</v>
      </c>
      <c r="J319" s="18" t="s">
        <v>31</v>
      </c>
      <c r="K319" s="18" t="s">
        <v>29</v>
      </c>
      <c r="L319" s="18" t="s">
        <v>31</v>
      </c>
      <c r="M319" s="18" t="s">
        <v>29</v>
      </c>
      <c r="N319" s="18" t="s">
        <v>382</v>
      </c>
      <c r="O319" s="18" t="s">
        <v>383</v>
      </c>
      <c r="P319" s="119">
        <v>2</v>
      </c>
      <c r="Q319" s="18" t="s">
        <v>400</v>
      </c>
      <c r="R319" s="18" t="s">
        <v>400</v>
      </c>
      <c r="S319" s="18" t="s">
        <v>31</v>
      </c>
      <c r="T319" s="18" t="s">
        <v>31</v>
      </c>
      <c r="U319" s="18" t="s">
        <v>31</v>
      </c>
    </row>
    <row r="320" spans="1:31" ht="15.75" hidden="1" customHeight="1" x14ac:dyDescent="0.2">
      <c r="A320" s="80">
        <v>6284579</v>
      </c>
      <c r="B320" s="76" t="s">
        <v>303</v>
      </c>
      <c r="C320" s="78">
        <v>42724</v>
      </c>
      <c r="D320" s="78">
        <v>42732</v>
      </c>
      <c r="E320" s="79">
        <v>42906</v>
      </c>
      <c r="F320" s="76">
        <f t="shared" si="5"/>
        <v>182</v>
      </c>
      <c r="G320" s="80" t="s">
        <v>31</v>
      </c>
      <c r="H320" s="80" t="s">
        <v>391</v>
      </c>
      <c r="I320" s="80">
        <v>1</v>
      </c>
      <c r="J320" s="80" t="s">
        <v>31</v>
      </c>
      <c r="K320" s="81" t="s">
        <v>34</v>
      </c>
      <c r="L320" s="80" t="s">
        <v>31</v>
      </c>
      <c r="M320" s="80" t="s">
        <v>563</v>
      </c>
      <c r="N320" s="80" t="s">
        <v>564</v>
      </c>
      <c r="O320" s="80" t="s">
        <v>383</v>
      </c>
      <c r="P320" s="119">
        <v>2</v>
      </c>
      <c r="Q320" s="80" t="s">
        <v>400</v>
      </c>
      <c r="R320" s="80" t="s">
        <v>400</v>
      </c>
      <c r="S320" s="80" t="s">
        <v>31</v>
      </c>
      <c r="T320" s="80" t="s">
        <v>31</v>
      </c>
      <c r="U320" s="80" t="s">
        <v>31</v>
      </c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</row>
    <row r="321" spans="1:31" ht="15.75" hidden="1" customHeight="1" x14ac:dyDescent="0.2">
      <c r="A321" s="80">
        <v>6284579</v>
      </c>
      <c r="B321" s="76" t="s">
        <v>303</v>
      </c>
      <c r="C321" s="78">
        <v>42724</v>
      </c>
      <c r="D321" s="78">
        <v>42732</v>
      </c>
      <c r="E321" s="128">
        <v>42955</v>
      </c>
      <c r="F321" s="127">
        <f t="shared" si="5"/>
        <v>231</v>
      </c>
      <c r="G321" s="129" t="s">
        <v>601</v>
      </c>
      <c r="H321" s="129" t="s">
        <v>601</v>
      </c>
      <c r="I321" s="120">
        <v>1</v>
      </c>
      <c r="J321" s="120"/>
      <c r="K321" s="136"/>
      <c r="L321" s="120"/>
      <c r="M321" s="120"/>
      <c r="N321" s="120"/>
      <c r="O321" s="137" t="s">
        <v>602</v>
      </c>
      <c r="P321" s="119">
        <v>2</v>
      </c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  <c r="AA321" s="120"/>
      <c r="AB321" s="120"/>
      <c r="AC321" s="120"/>
      <c r="AD321" s="120"/>
      <c r="AE321" s="120"/>
    </row>
    <row r="322" spans="1:31" ht="15.75" hidden="1" customHeight="1" x14ac:dyDescent="0.2">
      <c r="A322" s="83">
        <v>3303227</v>
      </c>
      <c r="B322" s="82" t="s">
        <v>140</v>
      </c>
      <c r="C322" s="84">
        <v>42735</v>
      </c>
      <c r="D322" s="84">
        <v>42754</v>
      </c>
      <c r="E322" s="85">
        <v>42852</v>
      </c>
      <c r="F322" s="7">
        <f t="shared" si="5"/>
        <v>117</v>
      </c>
      <c r="G322" s="86" t="s">
        <v>29</v>
      </c>
      <c r="H322" s="86" t="s">
        <v>29</v>
      </c>
      <c r="I322" s="86" t="s">
        <v>29</v>
      </c>
      <c r="J322" s="86" t="s">
        <v>29</v>
      </c>
      <c r="K322" s="86" t="s">
        <v>29</v>
      </c>
      <c r="L322" s="86" t="s">
        <v>29</v>
      </c>
      <c r="M322" s="86" t="s">
        <v>29</v>
      </c>
      <c r="N322" s="86" t="s">
        <v>29</v>
      </c>
      <c r="O322" s="86" t="s">
        <v>29</v>
      </c>
      <c r="P322" s="119" t="s">
        <v>575</v>
      </c>
      <c r="Q322" s="86" t="s">
        <v>29</v>
      </c>
      <c r="R322" s="86" t="s">
        <v>29</v>
      </c>
      <c r="S322" s="86" t="s">
        <v>29</v>
      </c>
      <c r="T322" s="86" t="s">
        <v>29</v>
      </c>
      <c r="U322" s="86" t="s">
        <v>29</v>
      </c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</row>
    <row r="323" spans="1:31" ht="15.75" hidden="1" customHeight="1" x14ac:dyDescent="0.25">
      <c r="A323" s="75">
        <v>3303227</v>
      </c>
      <c r="B323" s="126" t="s">
        <v>585</v>
      </c>
      <c r="C323" s="78">
        <v>42735</v>
      </c>
      <c r="D323" s="78">
        <v>42754</v>
      </c>
      <c r="E323" s="79">
        <v>42857</v>
      </c>
      <c r="F323" s="76">
        <f t="shared" ref="F323:F339" si="6">DATEDIF(C323,E323,"D")</f>
        <v>122</v>
      </c>
      <c r="G323" s="80" t="s">
        <v>380</v>
      </c>
      <c r="H323" s="80" t="s">
        <v>565</v>
      </c>
      <c r="I323" s="80">
        <v>0</v>
      </c>
      <c r="J323" s="80" t="s">
        <v>31</v>
      </c>
      <c r="K323" s="80" t="s">
        <v>29</v>
      </c>
      <c r="L323" s="80" t="s">
        <v>31</v>
      </c>
      <c r="M323" s="80" t="s">
        <v>29</v>
      </c>
      <c r="N323" s="80" t="s">
        <v>409</v>
      </c>
      <c r="O323" s="130" t="s">
        <v>589</v>
      </c>
      <c r="P323" s="118">
        <v>3</v>
      </c>
      <c r="Q323" s="80" t="s">
        <v>400</v>
      </c>
      <c r="R323" s="80" t="s">
        <v>385</v>
      </c>
      <c r="S323" s="80" t="s">
        <v>31</v>
      </c>
      <c r="T323" s="80" t="s">
        <v>31</v>
      </c>
      <c r="U323" s="80" t="s">
        <v>31</v>
      </c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</row>
    <row r="324" spans="1:31" s="151" customFormat="1" ht="15.75" hidden="1" customHeight="1" x14ac:dyDescent="0.25">
      <c r="A324" s="147">
        <v>3303227</v>
      </c>
      <c r="B324" s="124" t="s">
        <v>585</v>
      </c>
      <c r="C324" s="148">
        <v>42735</v>
      </c>
      <c r="D324" s="148">
        <v>42754</v>
      </c>
      <c r="E324" s="149">
        <v>43116</v>
      </c>
      <c r="F324" s="150">
        <f t="shared" si="6"/>
        <v>381</v>
      </c>
      <c r="G324" s="139" t="s">
        <v>587</v>
      </c>
      <c r="H324" s="139" t="s">
        <v>679</v>
      </c>
      <c r="I324" s="139">
        <v>0</v>
      </c>
      <c r="J324" s="139" t="s">
        <v>680</v>
      </c>
      <c r="K324" s="139" t="s">
        <v>654</v>
      </c>
      <c r="L324" s="139" t="s">
        <v>654</v>
      </c>
      <c r="M324" s="139" t="s">
        <v>654</v>
      </c>
      <c r="N324" s="80" t="s">
        <v>409</v>
      </c>
      <c r="O324" s="139" t="s">
        <v>588</v>
      </c>
      <c r="P324" s="139"/>
      <c r="Q324" s="139"/>
      <c r="R324" s="139"/>
      <c r="S324" s="139" t="s">
        <v>681</v>
      </c>
      <c r="T324" s="139" t="s">
        <v>660</v>
      </c>
      <c r="U324" s="139" t="s">
        <v>659</v>
      </c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</row>
    <row r="325" spans="1:31" ht="15.75" hidden="1" customHeight="1" x14ac:dyDescent="0.2">
      <c r="A325" s="18">
        <v>2942176</v>
      </c>
      <c r="B325" s="7" t="s">
        <v>307</v>
      </c>
      <c r="C325" s="73">
        <v>42717</v>
      </c>
      <c r="D325" s="73">
        <v>42732</v>
      </c>
      <c r="E325" s="74">
        <v>42782</v>
      </c>
      <c r="F325" s="7">
        <f t="shared" si="6"/>
        <v>65</v>
      </c>
      <c r="G325" s="18" t="s">
        <v>31</v>
      </c>
      <c r="H325" s="18" t="s">
        <v>391</v>
      </c>
      <c r="I325" s="18">
        <v>1</v>
      </c>
      <c r="J325" s="18" t="s">
        <v>31</v>
      </c>
      <c r="K325" s="18" t="s">
        <v>29</v>
      </c>
      <c r="L325" s="18" t="s">
        <v>31</v>
      </c>
      <c r="M325" s="18" t="s">
        <v>29</v>
      </c>
      <c r="N325" s="18" t="s">
        <v>564</v>
      </c>
      <c r="O325" s="18" t="s">
        <v>383</v>
      </c>
      <c r="P325" s="18">
        <v>2</v>
      </c>
      <c r="Q325" s="18" t="s">
        <v>401</v>
      </c>
      <c r="R325" s="18" t="s">
        <v>401</v>
      </c>
      <c r="S325" s="18" t="s">
        <v>31</v>
      </c>
      <c r="T325" s="18" t="s">
        <v>31</v>
      </c>
      <c r="U325" s="18" t="s">
        <v>31</v>
      </c>
    </row>
    <row r="326" spans="1:31" ht="15.75" hidden="1" customHeight="1" x14ac:dyDescent="0.2">
      <c r="A326" s="18">
        <v>2942176</v>
      </c>
      <c r="B326" s="7" t="s">
        <v>307</v>
      </c>
      <c r="C326" s="73">
        <v>42717</v>
      </c>
      <c r="D326" s="73">
        <v>42732</v>
      </c>
      <c r="E326" s="74">
        <v>42845</v>
      </c>
      <c r="F326" s="7">
        <f t="shared" si="6"/>
        <v>128</v>
      </c>
      <c r="G326" s="18" t="s">
        <v>31</v>
      </c>
      <c r="H326" s="18" t="s">
        <v>391</v>
      </c>
      <c r="I326" s="18">
        <v>1</v>
      </c>
      <c r="J326" s="18" t="s">
        <v>31</v>
      </c>
      <c r="K326" s="18" t="s">
        <v>29</v>
      </c>
      <c r="L326" s="18" t="s">
        <v>31</v>
      </c>
      <c r="M326" s="18" t="s">
        <v>29</v>
      </c>
      <c r="N326" s="18" t="s">
        <v>388</v>
      </c>
      <c r="O326" s="18" t="s">
        <v>389</v>
      </c>
      <c r="P326" s="18">
        <v>3</v>
      </c>
      <c r="Q326" s="18" t="s">
        <v>403</v>
      </c>
      <c r="R326" s="18" t="s">
        <v>401</v>
      </c>
      <c r="S326" s="18" t="s">
        <v>31</v>
      </c>
      <c r="T326" s="18" t="s">
        <v>31</v>
      </c>
      <c r="U326" s="18" t="s">
        <v>31</v>
      </c>
    </row>
    <row r="327" spans="1:31" ht="15.75" hidden="1" customHeight="1" x14ac:dyDescent="0.2">
      <c r="A327" s="18">
        <v>2942176</v>
      </c>
      <c r="B327" s="7" t="s">
        <v>307</v>
      </c>
      <c r="C327" s="73">
        <v>42717</v>
      </c>
      <c r="D327" s="73">
        <v>42732</v>
      </c>
      <c r="E327" s="74">
        <v>42943</v>
      </c>
      <c r="F327" s="7">
        <f t="shared" si="6"/>
        <v>226</v>
      </c>
      <c r="G327" s="18" t="s">
        <v>29</v>
      </c>
      <c r="H327" s="18" t="s">
        <v>29</v>
      </c>
      <c r="I327" s="18" t="s">
        <v>29</v>
      </c>
      <c r="J327" s="18" t="s">
        <v>29</v>
      </c>
      <c r="K327" s="18" t="s">
        <v>29</v>
      </c>
      <c r="L327" s="18" t="s">
        <v>29</v>
      </c>
      <c r="M327" s="18" t="s">
        <v>566</v>
      </c>
      <c r="N327" s="18" t="s">
        <v>388</v>
      </c>
      <c r="O327" s="18" t="s">
        <v>389</v>
      </c>
      <c r="P327" s="18">
        <v>3</v>
      </c>
      <c r="Q327" s="18" t="s">
        <v>471</v>
      </c>
      <c r="R327" s="18" t="s">
        <v>400</v>
      </c>
      <c r="S327" s="18" t="s">
        <v>31</v>
      </c>
      <c r="T327" s="18" t="s">
        <v>31</v>
      </c>
      <c r="U327" s="18" t="s">
        <v>31</v>
      </c>
    </row>
    <row r="328" spans="1:31" s="151" customFormat="1" ht="15.75" hidden="1" customHeight="1" x14ac:dyDescent="0.2">
      <c r="A328" s="51">
        <v>2942176</v>
      </c>
      <c r="B328" s="155" t="s">
        <v>307</v>
      </c>
      <c r="C328" s="153">
        <v>42717</v>
      </c>
      <c r="D328" s="153">
        <v>42732</v>
      </c>
      <c r="E328" s="163">
        <v>43104</v>
      </c>
      <c r="F328" s="155">
        <f t="shared" si="6"/>
        <v>387</v>
      </c>
      <c r="G328" s="51" t="s">
        <v>600</v>
      </c>
      <c r="H328" s="51" t="s">
        <v>826</v>
      </c>
      <c r="I328" s="51">
        <v>1</v>
      </c>
      <c r="J328" s="51"/>
      <c r="K328" s="51"/>
      <c r="L328" s="51"/>
      <c r="M328" s="51"/>
      <c r="N328" s="51"/>
      <c r="O328" s="51" t="s">
        <v>646</v>
      </c>
      <c r="P328" s="51">
        <v>3</v>
      </c>
      <c r="Q328" s="51"/>
      <c r="R328" s="51"/>
      <c r="S328" s="51"/>
      <c r="T328" s="51"/>
      <c r="U328" s="51"/>
    </row>
    <row r="329" spans="1:31" ht="15.75" hidden="1" customHeight="1" x14ac:dyDescent="0.25">
      <c r="A329" s="86">
        <v>6293961</v>
      </c>
      <c r="B329" s="135" t="s">
        <v>598</v>
      </c>
      <c r="C329" s="84">
        <v>42710</v>
      </c>
      <c r="D329" s="84">
        <v>42783</v>
      </c>
      <c r="E329" s="85">
        <v>42746</v>
      </c>
      <c r="F329" s="7">
        <f t="shared" si="6"/>
        <v>36</v>
      </c>
      <c r="G329" s="86" t="s">
        <v>481</v>
      </c>
      <c r="H329" s="86" t="s">
        <v>29</v>
      </c>
      <c r="I329" s="86" t="s">
        <v>29</v>
      </c>
      <c r="J329" s="87" t="s">
        <v>34</v>
      </c>
      <c r="K329" s="86" t="s">
        <v>29</v>
      </c>
      <c r="L329" s="86" t="s">
        <v>31</v>
      </c>
      <c r="M329" s="86" t="s">
        <v>29</v>
      </c>
      <c r="N329" s="86" t="s">
        <v>382</v>
      </c>
      <c r="O329" s="86" t="s">
        <v>383</v>
      </c>
      <c r="P329" s="119">
        <v>2</v>
      </c>
      <c r="Q329" s="86" t="s">
        <v>397</v>
      </c>
      <c r="R329" s="86" t="s">
        <v>397</v>
      </c>
      <c r="S329" s="86" t="s">
        <v>31</v>
      </c>
      <c r="T329" s="86" t="s">
        <v>31</v>
      </c>
      <c r="U329" s="86" t="s">
        <v>31</v>
      </c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</row>
    <row r="330" spans="1:31" ht="15.75" hidden="1" customHeight="1" x14ac:dyDescent="0.25">
      <c r="A330" s="18">
        <v>6293961</v>
      </c>
      <c r="B330" s="134" t="s">
        <v>598</v>
      </c>
      <c r="C330" s="73">
        <v>42710</v>
      </c>
      <c r="D330" s="73">
        <v>42783</v>
      </c>
      <c r="E330" s="74">
        <v>42901</v>
      </c>
      <c r="F330" s="7">
        <f t="shared" si="6"/>
        <v>191</v>
      </c>
      <c r="G330" s="18" t="s">
        <v>29</v>
      </c>
      <c r="H330" s="18" t="s">
        <v>29</v>
      </c>
      <c r="I330" s="18" t="s">
        <v>29</v>
      </c>
      <c r="J330" s="18" t="s">
        <v>29</v>
      </c>
      <c r="K330" s="18" t="s">
        <v>29</v>
      </c>
      <c r="L330" s="18" t="s">
        <v>29</v>
      </c>
      <c r="M330" s="18" t="s">
        <v>29</v>
      </c>
      <c r="N330" s="18" t="s">
        <v>382</v>
      </c>
      <c r="O330" s="18" t="s">
        <v>383</v>
      </c>
      <c r="P330" s="18">
        <v>2</v>
      </c>
      <c r="Q330" s="18" t="s">
        <v>483</v>
      </c>
      <c r="R330" s="18" t="s">
        <v>567</v>
      </c>
      <c r="S330" s="38" t="s">
        <v>34</v>
      </c>
      <c r="T330" s="18" t="s">
        <v>559</v>
      </c>
      <c r="U330" s="18" t="s">
        <v>31</v>
      </c>
    </row>
    <row r="331" spans="1:31" ht="15.75" hidden="1" customHeight="1" x14ac:dyDescent="0.25">
      <c r="A331" s="18">
        <v>6293961</v>
      </c>
      <c r="B331" s="134" t="s">
        <v>598</v>
      </c>
      <c r="C331" s="73">
        <v>42710</v>
      </c>
      <c r="D331" s="73">
        <v>42783</v>
      </c>
      <c r="E331" s="74">
        <v>42943</v>
      </c>
      <c r="F331" s="7">
        <f t="shared" si="6"/>
        <v>233</v>
      </c>
      <c r="G331" s="18" t="s">
        <v>29</v>
      </c>
      <c r="H331" s="18" t="s">
        <v>29</v>
      </c>
      <c r="I331" s="18" t="s">
        <v>29</v>
      </c>
      <c r="J331" s="18" t="s">
        <v>29</v>
      </c>
      <c r="K331" s="18" t="s">
        <v>29</v>
      </c>
      <c r="L331" s="18" t="s">
        <v>29</v>
      </c>
      <c r="M331" s="18" t="s">
        <v>29</v>
      </c>
      <c r="N331" s="80" t="s">
        <v>382</v>
      </c>
      <c r="O331" s="18" t="s">
        <v>443</v>
      </c>
      <c r="P331" s="18">
        <v>1</v>
      </c>
      <c r="Q331" s="18" t="s">
        <v>400</v>
      </c>
      <c r="R331" s="18" t="s">
        <v>487</v>
      </c>
      <c r="S331" s="38" t="s">
        <v>34</v>
      </c>
      <c r="T331" s="18" t="s">
        <v>559</v>
      </c>
      <c r="U331" s="18" t="s">
        <v>31</v>
      </c>
    </row>
    <row r="332" spans="1:31" ht="15.75" hidden="1" customHeight="1" x14ac:dyDescent="0.25">
      <c r="A332" s="18">
        <v>6293961</v>
      </c>
      <c r="B332" s="134" t="s">
        <v>599</v>
      </c>
      <c r="C332" s="73">
        <v>42710</v>
      </c>
      <c r="D332" s="73">
        <v>42783</v>
      </c>
      <c r="E332" s="74">
        <v>42962</v>
      </c>
      <c r="F332" s="7">
        <f t="shared" si="6"/>
        <v>252</v>
      </c>
      <c r="G332" s="133" t="s">
        <v>596</v>
      </c>
      <c r="H332" s="133" t="s">
        <v>597</v>
      </c>
      <c r="I332" s="18">
        <v>0</v>
      </c>
      <c r="J332" s="18" t="s">
        <v>29</v>
      </c>
      <c r="K332" s="18" t="s">
        <v>29</v>
      </c>
      <c r="L332" s="18" t="s">
        <v>29</v>
      </c>
      <c r="M332" s="18" t="s">
        <v>29</v>
      </c>
      <c r="N332" s="120"/>
      <c r="O332" s="133" t="s">
        <v>593</v>
      </c>
      <c r="P332" s="18">
        <v>1</v>
      </c>
      <c r="Q332" s="18"/>
      <c r="R332" s="18"/>
      <c r="S332" s="38"/>
      <c r="T332" s="18"/>
      <c r="U332" s="18"/>
    </row>
    <row r="333" spans="1:31" ht="15.75" hidden="1" customHeight="1" x14ac:dyDescent="0.2">
      <c r="A333" s="82" t="s">
        <v>311</v>
      </c>
      <c r="B333" s="82" t="s">
        <v>312</v>
      </c>
      <c r="C333" s="84">
        <v>42761</v>
      </c>
      <c r="D333" s="84">
        <v>42774</v>
      </c>
      <c r="E333" s="85">
        <v>42774</v>
      </c>
      <c r="F333" s="82">
        <f t="shared" si="6"/>
        <v>13</v>
      </c>
      <c r="G333" s="86" t="s">
        <v>31</v>
      </c>
      <c r="H333" s="86" t="s">
        <v>391</v>
      </c>
      <c r="I333" s="86">
        <v>1</v>
      </c>
      <c r="J333" s="86" t="s">
        <v>31</v>
      </c>
      <c r="K333" s="86" t="s">
        <v>29</v>
      </c>
      <c r="L333" s="87" t="s">
        <v>34</v>
      </c>
      <c r="M333" s="86" t="s">
        <v>29</v>
      </c>
      <c r="N333" s="86" t="s">
        <v>382</v>
      </c>
      <c r="O333" s="86" t="s">
        <v>383</v>
      </c>
      <c r="P333" s="119">
        <v>2</v>
      </c>
      <c r="Q333" s="86" t="s">
        <v>397</v>
      </c>
      <c r="R333" s="86" t="s">
        <v>400</v>
      </c>
      <c r="S333" s="86" t="s">
        <v>31</v>
      </c>
      <c r="T333" s="86" t="s">
        <v>31</v>
      </c>
      <c r="U333" s="86" t="s">
        <v>31</v>
      </c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</row>
    <row r="334" spans="1:31" ht="15.75" hidden="1" customHeight="1" x14ac:dyDescent="0.2">
      <c r="A334" s="76">
        <v>5722563</v>
      </c>
      <c r="B334" s="76" t="s">
        <v>312</v>
      </c>
      <c r="C334" s="90">
        <v>42761</v>
      </c>
      <c r="D334" s="90">
        <v>42774</v>
      </c>
      <c r="E334" s="79">
        <v>42908</v>
      </c>
      <c r="F334" s="76">
        <f t="shared" si="6"/>
        <v>147</v>
      </c>
      <c r="G334" s="80" t="s">
        <v>31</v>
      </c>
      <c r="H334" s="80" t="s">
        <v>391</v>
      </c>
      <c r="I334" s="80">
        <v>1</v>
      </c>
      <c r="J334" s="80" t="s">
        <v>31</v>
      </c>
      <c r="K334" s="80" t="s">
        <v>29</v>
      </c>
      <c r="L334" s="80" t="s">
        <v>31</v>
      </c>
      <c r="M334" s="80" t="s">
        <v>31</v>
      </c>
      <c r="N334" s="80" t="s">
        <v>386</v>
      </c>
      <c r="O334" s="80" t="s">
        <v>389</v>
      </c>
      <c r="P334" s="118">
        <v>3</v>
      </c>
      <c r="Q334" s="80" t="s">
        <v>397</v>
      </c>
      <c r="R334" s="80" t="s">
        <v>397</v>
      </c>
      <c r="S334" s="80" t="s">
        <v>31</v>
      </c>
      <c r="T334" s="80" t="s">
        <v>31</v>
      </c>
      <c r="U334" s="80" t="s">
        <v>31</v>
      </c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</row>
    <row r="335" spans="1:31" ht="15.75" hidden="1" customHeight="1" x14ac:dyDescent="0.2">
      <c r="A335" s="7" t="s">
        <v>315</v>
      </c>
      <c r="B335" s="7" t="s">
        <v>316</v>
      </c>
      <c r="C335" s="73">
        <v>42746</v>
      </c>
      <c r="D335" s="73">
        <v>42760</v>
      </c>
      <c r="E335" s="74">
        <v>42760</v>
      </c>
      <c r="F335" s="7">
        <f t="shared" si="6"/>
        <v>14</v>
      </c>
      <c r="G335" s="18" t="s">
        <v>481</v>
      </c>
      <c r="H335" s="18" t="s">
        <v>29</v>
      </c>
      <c r="I335" s="18" t="s">
        <v>29</v>
      </c>
      <c r="J335" s="38" t="s">
        <v>485</v>
      </c>
      <c r="K335" s="18" t="s">
        <v>29</v>
      </c>
      <c r="L335" s="18" t="s">
        <v>31</v>
      </c>
      <c r="M335" s="18" t="s">
        <v>29</v>
      </c>
      <c r="N335" s="86" t="s">
        <v>382</v>
      </c>
      <c r="O335" s="18" t="s">
        <v>383</v>
      </c>
      <c r="P335" s="18">
        <v>2</v>
      </c>
      <c r="Q335" s="18" t="s">
        <v>29</v>
      </c>
      <c r="R335" s="18" t="s">
        <v>29</v>
      </c>
      <c r="S335" s="18" t="s">
        <v>29</v>
      </c>
      <c r="T335" s="18" t="s">
        <v>29</v>
      </c>
      <c r="U335" s="18" t="s">
        <v>29</v>
      </c>
    </row>
    <row r="336" spans="1:31" ht="15.75" hidden="1" customHeight="1" x14ac:dyDescent="0.2">
      <c r="A336" s="7" t="s">
        <v>315</v>
      </c>
      <c r="B336" s="7" t="s">
        <v>316</v>
      </c>
      <c r="C336" s="73">
        <v>42746</v>
      </c>
      <c r="D336" s="73">
        <v>42760</v>
      </c>
      <c r="E336" s="74">
        <v>42798</v>
      </c>
      <c r="F336" s="7">
        <f t="shared" si="6"/>
        <v>52</v>
      </c>
      <c r="G336" s="18" t="s">
        <v>568</v>
      </c>
      <c r="H336" s="18" t="s">
        <v>29</v>
      </c>
      <c r="I336" s="18" t="s">
        <v>29</v>
      </c>
      <c r="J336" s="18" t="s">
        <v>31</v>
      </c>
      <c r="K336" s="18" t="s">
        <v>29</v>
      </c>
      <c r="L336" s="18" t="s">
        <v>31</v>
      </c>
      <c r="M336" s="18" t="s">
        <v>29</v>
      </c>
      <c r="N336" s="18" t="s">
        <v>382</v>
      </c>
      <c r="O336" s="18" t="s">
        <v>383</v>
      </c>
      <c r="P336" s="18">
        <v>2</v>
      </c>
      <c r="Q336" s="18" t="s">
        <v>569</v>
      </c>
      <c r="R336" s="18" t="s">
        <v>401</v>
      </c>
      <c r="S336" s="18" t="s">
        <v>31</v>
      </c>
      <c r="T336" s="18" t="s">
        <v>31</v>
      </c>
      <c r="U336" s="18" t="s">
        <v>31</v>
      </c>
    </row>
    <row r="337" spans="1:31" ht="15.75" hidden="1" customHeight="1" x14ac:dyDescent="0.2">
      <c r="A337" s="76" t="s">
        <v>315</v>
      </c>
      <c r="B337" s="125" t="s">
        <v>316</v>
      </c>
      <c r="C337" s="78">
        <v>42746</v>
      </c>
      <c r="D337" s="78">
        <v>42760</v>
      </c>
      <c r="E337" s="79">
        <v>42872</v>
      </c>
      <c r="F337" s="76">
        <f t="shared" si="6"/>
        <v>126</v>
      </c>
      <c r="G337" s="80" t="s">
        <v>568</v>
      </c>
      <c r="H337" s="80" t="s">
        <v>570</v>
      </c>
      <c r="I337" s="80">
        <v>0</v>
      </c>
      <c r="J337" s="80" t="s">
        <v>31</v>
      </c>
      <c r="K337" s="80" t="s">
        <v>29</v>
      </c>
      <c r="L337" s="80" t="s">
        <v>31</v>
      </c>
      <c r="M337" s="80" t="s">
        <v>29</v>
      </c>
      <c r="N337" s="80" t="s">
        <v>386</v>
      </c>
      <c r="O337" s="80" t="s">
        <v>389</v>
      </c>
      <c r="P337" s="118">
        <v>3</v>
      </c>
      <c r="Q337" s="80" t="s">
        <v>401</v>
      </c>
      <c r="R337" s="80" t="s">
        <v>403</v>
      </c>
      <c r="S337" s="80" t="s">
        <v>31</v>
      </c>
      <c r="T337" s="80" t="s">
        <v>31</v>
      </c>
      <c r="U337" s="80" t="s">
        <v>31</v>
      </c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</row>
    <row r="338" spans="1:31" ht="15.75" hidden="1" customHeight="1" x14ac:dyDescent="0.2">
      <c r="A338" s="76" t="s">
        <v>315</v>
      </c>
      <c r="B338" s="125" t="s">
        <v>316</v>
      </c>
      <c r="C338" s="78">
        <v>42746</v>
      </c>
      <c r="D338" s="78">
        <v>42760</v>
      </c>
      <c r="E338" s="131">
        <v>43047</v>
      </c>
      <c r="F338" s="7">
        <f t="shared" si="6"/>
        <v>301</v>
      </c>
      <c r="G338" s="132" t="s">
        <v>591</v>
      </c>
      <c r="H338" s="132" t="s">
        <v>592</v>
      </c>
      <c r="I338" s="132">
        <v>0</v>
      </c>
      <c r="J338" s="18" t="s">
        <v>29</v>
      </c>
      <c r="K338" s="18" t="s">
        <v>29</v>
      </c>
      <c r="L338" s="18" t="s">
        <v>29</v>
      </c>
      <c r="M338" s="18" t="s">
        <v>29</v>
      </c>
      <c r="N338" s="80" t="s">
        <v>386</v>
      </c>
      <c r="O338" s="132" t="s">
        <v>593</v>
      </c>
      <c r="P338" s="132">
        <v>1</v>
      </c>
    </row>
    <row r="339" spans="1:31" s="151" customFormat="1" ht="15.75" hidden="1" customHeight="1" x14ac:dyDescent="0.2">
      <c r="A339" s="152" t="s">
        <v>315</v>
      </c>
      <c r="B339" s="152" t="s">
        <v>316</v>
      </c>
      <c r="C339" s="148">
        <v>42746</v>
      </c>
      <c r="D339" s="148">
        <v>42760</v>
      </c>
      <c r="E339" s="154">
        <v>43110</v>
      </c>
      <c r="F339" s="155">
        <f t="shared" si="6"/>
        <v>364</v>
      </c>
      <c r="G339" s="156" t="s">
        <v>594</v>
      </c>
      <c r="H339" s="156" t="s">
        <v>595</v>
      </c>
      <c r="I339" s="156">
        <v>0</v>
      </c>
      <c r="J339" s="51" t="s">
        <v>29</v>
      </c>
      <c r="K339" s="51" t="s">
        <v>29</v>
      </c>
      <c r="L339" s="51" t="s">
        <v>29</v>
      </c>
      <c r="M339" s="51" t="s">
        <v>29</v>
      </c>
      <c r="N339" s="80" t="s">
        <v>386</v>
      </c>
      <c r="O339" s="156" t="s">
        <v>590</v>
      </c>
      <c r="P339" s="156">
        <v>1</v>
      </c>
      <c r="S339" s="151" t="s">
        <v>672</v>
      </c>
      <c r="T339" s="151" t="s">
        <v>659</v>
      </c>
      <c r="U339" s="151" t="s">
        <v>672</v>
      </c>
    </row>
    <row r="340" spans="1:31" ht="15.75" hidden="1" customHeight="1" x14ac:dyDescent="0.2">
      <c r="A340" s="12"/>
      <c r="B340" s="7"/>
      <c r="C340" s="73"/>
      <c r="D340" s="73"/>
      <c r="E340" s="7"/>
      <c r="F340" s="7"/>
      <c r="O340" s="51" t="s">
        <v>571</v>
      </c>
      <c r="P340" s="51"/>
    </row>
    <row r="341" spans="1:31" ht="15.75" hidden="1" customHeight="1" x14ac:dyDescent="0.2">
      <c r="A341" s="12"/>
      <c r="B341" s="7"/>
      <c r="C341" s="73"/>
      <c r="D341" s="73"/>
      <c r="E341" s="7"/>
      <c r="F341" s="7"/>
    </row>
    <row r="342" spans="1:31" ht="15.75" hidden="1" customHeight="1" x14ac:dyDescent="0.2">
      <c r="A342" s="12"/>
      <c r="B342" s="7"/>
      <c r="C342" s="73"/>
      <c r="D342" s="73"/>
      <c r="E342" s="7"/>
      <c r="F342" s="7"/>
    </row>
    <row r="343" spans="1:31" ht="15.75" hidden="1" customHeight="1" x14ac:dyDescent="0.2">
      <c r="A343" s="12"/>
      <c r="B343" s="7"/>
      <c r="C343" s="73"/>
      <c r="D343" s="73"/>
      <c r="E343" s="7"/>
      <c r="F343" s="7"/>
    </row>
    <row r="344" spans="1:31" ht="15.75" hidden="1" customHeight="1" x14ac:dyDescent="0.2">
      <c r="A344" s="12"/>
      <c r="B344" s="7"/>
      <c r="C344" s="73"/>
      <c r="D344" s="73"/>
      <c r="E344" s="7"/>
      <c r="F344" s="7"/>
    </row>
    <row r="345" spans="1:31" ht="15.75" hidden="1" customHeight="1" x14ac:dyDescent="0.2"/>
  </sheetData>
  <autoFilter ref="A1:AE345">
    <filterColumn colId="1">
      <filters>
        <filter val="吳俊麟"/>
      </filters>
    </filterColumn>
  </autoFilter>
  <phoneticPr fontId="10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Basic information</vt:lpstr>
      <vt:lpstr>Pre-op status</vt:lpstr>
      <vt:lpstr>Treatment related</vt:lpstr>
      <vt:lpstr>fu</vt:lpstr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蘇聖凱</dc:creator>
  <cp:lastModifiedBy>Windows 使用者</cp:lastModifiedBy>
  <dcterms:created xsi:type="dcterms:W3CDTF">2018-01-02T10:11:10Z</dcterms:created>
  <dcterms:modified xsi:type="dcterms:W3CDTF">2019-11-20T13:25:17Z</dcterms:modified>
</cp:coreProperties>
</file>