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D36A79B7-6340-4D4C-8297-1CA099E4EF14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8" i="1" l="1"/>
  <c r="D5" i="1"/>
  <c r="D35" i="1"/>
  <c r="D33" i="1"/>
  <c r="D31" i="1"/>
  <c r="D30" i="1"/>
  <c r="D25" i="1"/>
  <c r="D24" i="1"/>
  <c r="D21" i="1"/>
  <c r="D20" i="1"/>
  <c r="D19" i="1"/>
  <c r="D16" i="1"/>
  <c r="D11" i="1"/>
  <c r="D9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<sst xmlns="http://schemas.openxmlformats.org/spreadsheetml/2006/main" count="167" uniqueCount="139">
  <si>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</si>
  <si>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</si>
  <si>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</si>
  <si>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</si>
  <si>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</si>
  <si>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</si>
  <si>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</si>
  <si>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</si>
  <si>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</si>
  <si>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</si>
  <si>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</si>
  <si>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</si>
  <si>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</si>
  <si>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</si>
  <si>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</si>
  <si>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</si>
  <si>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</si>
  <si>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</si>
  <si>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</si>
  <si>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</si>
  <si>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</si>
  <si>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</si>
  <si>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</si>
  <si>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</si>
  <si>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3. 夜晚，熄灯的公司房间内</t>
  </si>
  <si>
    <t>玩家出现，AI被暗杀倒地
显示游戏LOGO</t>
  </si>
  <si>
    <t>0：08 音乐淡出，玩家杀死AI，玩家拾取地上钥匙卡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</si>
  <si>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</si>
  <si>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</si>
  <si>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</si>
  <si>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</si>
  <si>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</si>
  <si>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</si>
  <si>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</si>
  <si>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</si>
  <si>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</si>
  <si>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</si>
  <si>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</si>
  <si>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</si>
  <si>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</si>
  <si>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</si>
  <si>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</si>
  <si>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</si>
  <si>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</si>
  <si>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</si>
  <si>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</si>
  <si>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</si>
  <si>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</si>
  <si>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</si>
  <si>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</si>
  <si>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</si>
  <si>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</si>
  <si>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</si>
  <si>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</si>
  <si>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</si>
  <si>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</si>
  <si>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</si>
  <si>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</si>
  <si>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</si>
  <si>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</si>
  <si>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</si>
  <si>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</si>
  <si>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</si>
  <si>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</si>
  <si>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</si>
  <si>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</si>
  <si>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</si>
  <si>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</si>
  <si>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</si>
  <si>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</si>
  <si>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玩家打碎门口摄像头，玩家在一个门口放置重生点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</si>
  <si>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</si>
  <si>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</si>
  <si>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</si>
  <si>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</si>
  <si>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</si>
  <si>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</si>
  <si>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</si>
  <si>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</si>
  <si>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</si>
  <si>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</si>
  <si>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</si>
  <si>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</si>
  <si>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</si>
  <si>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</si>
  <si>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</si>
  <si>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</si>
  <si>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</si>
  <si>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</si>
  <si>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</si>
  <si>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</si>
  <si>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</si>
  <si>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</si>
  <si>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</si>
  <si>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</si>
  <si>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</si>
  <si>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</si>
  <si>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</si>
  <si>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</si>
  <si>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</si>
  <si>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</si>
  <si>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</si>
  <si>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</si>
  <si>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</si>
  <si>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</si>
  <si>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</si>
  <si>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</si>
  <si>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</si>
  <si>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</si>
  <si>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</si>
  <si>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</si>
  <si>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</si>
  <si>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</si>
  <si>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</si>
  <si>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</si>
  <si>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</si>
  <si>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</si>
  <si>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</si>
  <si>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</si>
  <si>
    <t>保留第一张图片的主体结构和大致样式，并做出以下调整：1. 将主色调改为蓝色，类似于英特尔广告的颜色；2. 选择第二张图片中的一个图标，替换掉第一张图片中的图标；3.图中文字意思为共生体，可以做出额外的抽象图像设计来表达这一含义，尽量简洁</t>
    <phoneticPr fontId="2" type="noConversion"/>
  </si>
  <si>
    <t>https://app.layer.ai/medic1745665506/session/1caddb71-a24e-4a8e-930e-1cd521f993f2</t>
    <phoneticPr fontId="2" type="noConversion"/>
  </si>
  <si>
    <t>Abel Voice : John</t>
    <phoneticPr fontId="2" type="noConversion"/>
  </si>
  <si>
    <t>安保头子Voice：Judas</t>
    <phoneticPr fontId="2" type="noConversion"/>
  </si>
  <si>
    <t>女BOSS Voice: Lailah</t>
    <phoneticPr fontId="2" type="noConversion"/>
  </si>
  <si>
    <t>音乐状况</t>
    <phoneticPr fontId="2" type="noConversion"/>
  </si>
  <si>
    <t>无</t>
    <phoneticPr fontId="2" type="noConversion"/>
  </si>
  <si>
    <t>淡入1s，声音小</t>
    <phoneticPr fontId="2" type="noConversion"/>
  </si>
  <si>
    <t>声音小</t>
    <phoneticPr fontId="2" type="noConversion"/>
  </si>
  <si>
    <t>AI死亡音乐中断</t>
    <phoneticPr fontId="2" type="noConversion"/>
  </si>
  <si>
    <t>淡入1s，玩家进入大厅音乐恢复</t>
    <phoneticPr fontId="2" type="noConversion"/>
  </si>
  <si>
    <t>音乐正常</t>
    <phoneticPr fontId="2" type="noConversion"/>
  </si>
  <si>
    <t>音乐淡出1s，玩家死亡</t>
    <phoneticPr fontId="2" type="noConversion"/>
  </si>
  <si>
    <t>扫描完成，音乐立即开始</t>
    <phoneticPr fontId="2" type="noConversion"/>
  </si>
  <si>
    <t>玩家死亡，音乐停止</t>
    <phoneticPr fontId="2" type="noConversion"/>
  </si>
  <si>
    <t>音乐淡入2s</t>
    <phoneticPr fontId="2" type="noConversion"/>
  </si>
  <si>
    <t>LOGO出现，音乐停止</t>
    <phoneticPr fontId="2" type="noConversion"/>
  </si>
  <si>
    <t>笔记本铃声，AI逐渐靠近的脚步声</t>
    <phoneticPr fontId="2" type="noConversion"/>
  </si>
  <si>
    <t>笔记本铃声，轻微的敌人倒地声，卡片掉落声</t>
    <phoneticPr fontId="2" type="noConversion"/>
  </si>
  <si>
    <t>玩家拾取声音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</si>
</sst>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</xdr:row>
      <xdr:rowOff>122156</xdr:rowOff>
    </xdr:from>
    <xdr:to>
      <xdr:col>5</xdr:col>
      <xdr:colOff>3783959</xdr:colOff>
      <xdr:row>26</xdr:row>
      <xdr:rowOff>29907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F368E0B-C0EA-07E6-5DAF-55F4BE892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3100" y="2560556"/>
          <a:ext cx="3736334" cy="1965151"/>
        </a:xfrm>
        <a:prstGeom prst="rect">
          <a:avLst/>
        </a:prstGeom>
      </xdr:spPr>
    </xdr:pic>
    <xdr:clientData/>
  </xdr:twoCellAnchor>
  <xdr:twoCellAnchor editAs="oneCell">
    <xdr:from>
      <xdr:col>5</xdr:col>
      <xdr:colOff>3762375</xdr:colOff>
      <xdr:row>14</xdr:row>
      <xdr:rowOff>114300</xdr:rowOff>
    </xdr:from>
    <xdr:to>
      <xdr:col>6</xdr:col>
      <xdr:colOff>619125</xdr:colOff>
      <xdr:row>26</xdr:row>
      <xdr:rowOff>92380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DB19C8C-8EB5-9591-97FD-315A0DB81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77850" y="2552700"/>
          <a:ext cx="1714500" cy="2035480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32</xdr:row>
      <xdr:rowOff>0</xdr:rowOff>
    </xdr:from>
    <xdr:to>
      <xdr:col>5</xdr:col>
      <xdr:colOff>2467167</xdr:colOff>
      <xdr:row>45</xdr:row>
      <xdr:rowOff>133350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B170929-5D74-F385-E672-0399D6E8E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5524500"/>
          <a:ext cx="2457642" cy="2362200"/>
        </a:xfrm>
        <a:prstGeom prst="rect">
          <a:avLst/>
        </a:prstGeom>
      </xdr:spPr>
    </xdr:pic>
    <xdr:clientData/>
  </xdr:twoCellAnchor>
  <xdr:twoCellAnchor editAs="oneCell">
    <xdr:from>
      <xdr:col>5</xdr:col>
      <xdr:colOff>2124075</xdr:colOff>
      <xdr:row>51</xdr:row>
      <xdr:rowOff>19050</xdr:rowOff>
    </xdr:from>
    <xdr:to>
      <xdr:col>5</xdr:col>
      <xdr:colOff>3535816</xdr:colOff>
      <xdr:row>74</xdr:row>
      <xdr:rowOff>123825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52B01A1-8B10-8DA9-A7E9-513BA1EC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39550" y="8801100"/>
          <a:ext cx="1411741" cy="404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51</xdr:row>
      <xdr:rowOff>0</xdr:rowOff>
    </xdr:from>
    <xdr:to>
      <xdr:col>5</xdr:col>
      <xdr:colOff>2124373</xdr:colOff>
      <xdr:row>65</xdr:row>
      <xdr:rowOff>105125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B44E091-39E7-FFD6-A212-4748D303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5950" y="8782050"/>
          <a:ext cx="2133898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pp.layer.ai/medic1745665506/session/1caddb71-a24e-4a8e-930e-1cd521f993f2" TargetMode="Externa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topLeftCell="A2" zoomScale="70" zoomScaleNormal="70" workbookViewId="0">
      <selection activeCell="C1" sqref="C1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9" ht="408" customHeight="1" x14ac:dyDescent="0.15">
      <c r="A1" s="1" t="s">
        <v>0</v>
      </c>
      <c r="B1" s="2" t="s">
        <v>1</v>
      </c>
      <c r="C1" s="6" t="s">
        <v>86</v>
      </c>
      <c r="D1" s="6" t="s">
        <v>87</v>
      </c>
      <c r="E1" s="5" t="s">
        <v>85</v>
      </c>
    </row>
    <row r="2" spans="1:9" ht="13.5" x14ac:dyDescent="0.15"/>
    <row r="3" spans="1:9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3" t="s">
        <v>9</v>
      </c>
      <c r="I3" s="14" t="s">
        <v>124</v>
      </c>
    </row>
    <row r="4" spans="1:9" ht="13.5" x14ac:dyDescent="0.15">
      <c r="I4" s="3"/>
    </row>
    <row r="5" spans="1:9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5" t="s">
        <v>13</v>
      </c>
      <c r="F5" s="3" t="s">
        <v>14</v>
      </c>
      <c r="G5" s="3"/>
      <c r="H5" s="13" t="s">
        <v>15</v>
      </c>
      <c r="I5" s="14" t="s">
        <v>125</v>
      </c>
    </row>
    <row r="6" spans="1:9" ht="13.5" x14ac:dyDescent="0.15">
      <c r="A6" s="3"/>
      <c r="B6" s="3"/>
      <c r="C6" s="3" t="s">
        <v>16</v>
      </c>
      <c r="D6" s="3"/>
      <c r="E6" s="15"/>
      <c r="F6" s="3"/>
      <c r="G6" s="3"/>
      <c r="H6" s="13" t="s">
        <v>15</v>
      </c>
      <c r="I6" s="14" t="s">
        <v>125</v>
      </c>
    </row>
    <row r="7" spans="1:9" ht="13.5" x14ac:dyDescent="0.15">
      <c r="A7" s="3"/>
      <c r="B7" s="3"/>
      <c r="C7" s="3" t="s">
        <v>17</v>
      </c>
      <c r="D7" s="3"/>
      <c r="E7" s="16" t="s">
        <v>18</v>
      </c>
      <c r="F7" s="3" t="s">
        <v>19</v>
      </c>
      <c r="G7" s="3" t="s">
        <v>20</v>
      </c>
      <c r="H7" s="13" t="s">
        <v>21</v>
      </c>
      <c r="I7" s="14" t="s">
        <v>126</v>
      </c>
    </row>
    <row r="8" spans="1:9" ht="54" x14ac:dyDescent="0.15">
      <c r="A8" s="3"/>
      <c r="B8" s="3" t="s">
        <v>22</v>
      </c>
      <c r="C8" s="4" t="s">
        <v>23</v>
      </c>
      <c r="D8" s="3" t="e">
        <f ca="1">_xlfn.DISPIMG("ID_4268D545E68F45B69E2BA538EB8278BE",1)</f>
        <v>#NAME?</v>
      </c>
      <c r="E8" s="15"/>
      <c r="F8" s="14" t="s">
        <v>136</v>
      </c>
      <c r="G8" s="3"/>
      <c r="H8" s="13" t="s">
        <v>15</v>
      </c>
      <c r="I8" s="14" t="s">
        <v>127</v>
      </c>
    </row>
    <row r="9" spans="1:9" ht="27" x14ac:dyDescent="0.15">
      <c r="A9" s="3"/>
      <c r="B9" s="3" t="s">
        <v>24</v>
      </c>
      <c r="C9" s="4" t="s">
        <v>25</v>
      </c>
      <c r="D9" s="3" t="str">
        <f>_xlfn.DISPIMG("ID_BB7F924D1CEF4F73969797648F9C0D95",1)</f>
        <v>=DISPIMG("ID_BB7F924D1CEF4F73969797648F9C0D95",1)</v>
      </c>
      <c r="E9" s="4" t="s">
        <v>26</v>
      </c>
      <c r="F9" s="14" t="s">
        <v>137</v>
      </c>
      <c r="G9" s="3" t="s">
        <v>27</v>
      </c>
      <c r="H9" s="13" t="s">
        <v>28</v>
      </c>
      <c r="I9" s="14" t="s">
        <v>128</v>
      </c>
    </row>
    <row r="10" spans="1:9" ht="13.5" x14ac:dyDescent="0.15">
      <c r="A10" s="3"/>
      <c r="B10" s="3" t="s">
        <v>29</v>
      </c>
      <c r="C10" s="3" t="s">
        <v>30</v>
      </c>
      <c r="D10" s="3"/>
      <c r="E10" s="3" t="s">
        <v>31</v>
      </c>
      <c r="F10" s="14" t="s">
        <v>138</v>
      </c>
      <c r="G10" s="3" t="s">
        <v>32</v>
      </c>
      <c r="H10" s="13"/>
      <c r="I10" s="14" t="s">
        <v>125</v>
      </c>
    </row>
    <row r="11" spans="1:9" ht="27" x14ac:dyDescent="0.15">
      <c r="A11" s="3"/>
      <c r="B11" s="3" t="s">
        <v>33</v>
      </c>
      <c r="C11" s="4" t="s">
        <v>34</v>
      </c>
      <c r="D11" s="3" t="str">
        <f>_xlfn.DISPIMG("ID_2727A45A097247A0879B7366244099D9",1)</f>
        <v>=DISPIMG("ID_2727A45A097247A0879B7366244099D9",1)</v>
      </c>
      <c r="E11" s="3" t="s">
        <v>35</v>
      </c>
      <c r="F11" s="3"/>
      <c r="G11" s="3"/>
      <c r="H11" s="13"/>
      <c r="I11" s="14" t="s">
        <v>129</v>
      </c>
    </row>
    <row r="12" spans="1:9" ht="13.5" x14ac:dyDescent="0.15"/>
    <row r="13" spans="1:9" ht="13.5" x14ac:dyDescent="0.15"/>
    <row r="16" spans="1:9" ht="13.5" x14ac:dyDescent="0.15">
      <c r="A16" s="3" t="s">
        <v>36</v>
      </c>
      <c r="B16" s="3" t="s">
        <v>37</v>
      </c>
      <c r="C16" s="4" t="s">
        <v>38</v>
      </c>
      <c r="D16" s="3" t="str">
        <f>_xlfn.DISPIMG("ID_EE9B9E45B4774B70A5B8B67C810CE05C",1)</f>
        <v>=DISPIMG("ID_EE9B9E45B4774B70A5B8B67C810CE05C",1)</v>
      </c>
      <c r="E16" s="4" t="s">
        <v>39</v>
      </c>
      <c r="F16" s="4"/>
      <c r="G16" s="3"/>
      <c r="H16" s="3"/>
      <c r="I16" s="14" t="s">
        <v>130</v>
      </c>
    </row>
    <row r="18" spans="1:9" ht="13.5" x14ac:dyDescent="0.15"/>
    <row r="19" spans="1:9" ht="27" x14ac:dyDescent="0.15">
      <c r="A19" s="3" t="s">
        <v>40</v>
      </c>
      <c r="B19" s="3" t="s">
        <v>37</v>
      </c>
      <c r="C19" s="3" t="s">
        <v>41</v>
      </c>
      <c r="D19" s="3" t="str">
        <f>_xlfn.DISPIMG("ID_13F9596BDB8E47DA83C2BF5AEF5E6670",1)</f>
        <v>=DISPIMG("ID_13F9596BDB8E47DA83C2BF5AEF5E6670",1)</v>
      </c>
      <c r="E19" s="4" t="s">
        <v>42</v>
      </c>
      <c r="F19" s="3"/>
      <c r="G19" s="3" t="s">
        <v>43</v>
      </c>
      <c r="H19" s="3"/>
      <c r="I19" s="14" t="s">
        <v>130</v>
      </c>
    </row>
    <row r="20" spans="1:9" ht="27" x14ac:dyDescent="0.15">
      <c r="A20" s="3"/>
      <c r="B20" s="3" t="s">
        <v>22</v>
      </c>
      <c r="C20" s="3" t="s">
        <v>44</v>
      </c>
      <c r="D20" s="3" t="str">
        <f>_xlfn.DISPIMG("ID_0948A93434EC49A8B2270DD0488BD38C",1)</f>
        <v>=DISPIMG("ID_0948A93434EC49A8B2270DD0488BD38C",1)</v>
      </c>
      <c r="E20" s="4" t="s">
        <v>45</v>
      </c>
      <c r="F20" s="3" t="s">
        <v>46</v>
      </c>
      <c r="G20" s="3"/>
      <c r="H20" s="3" t="s">
        <v>47</v>
      </c>
      <c r="I20" s="14" t="s">
        <v>130</v>
      </c>
    </row>
    <row r="21" spans="1:9" ht="13.5" x14ac:dyDescent="0.15">
      <c r="A21" s="3"/>
      <c r="B21" s="3" t="s">
        <v>48</v>
      </c>
      <c r="C21" s="3" t="s">
        <v>49</v>
      </c>
      <c r="D21" s="3" t="str">
        <f>_xlfn.DISPIMG("ID_416C068A1BF74DB8AA3BF66DC3DC2453",1)</f>
        <v>=DISPIMG("ID_416C068A1BF74DB8AA3BF66DC3DC2453",1)</v>
      </c>
      <c r="E21" s="4" t="s">
        <v>50</v>
      </c>
      <c r="F21" s="3"/>
      <c r="G21" s="3"/>
      <c r="H21" s="3"/>
      <c r="I21" s="14" t="s">
        <v>131</v>
      </c>
    </row>
    <row r="24" spans="1:9" ht="13.5" x14ac:dyDescent="0.15">
      <c r="A24" s="3" t="s">
        <v>51</v>
      </c>
      <c r="B24" s="3" t="s">
        <v>37</v>
      </c>
      <c r="C24" s="3" t="s">
        <v>52</v>
      </c>
      <c r="D24" s="3" t="str">
        <f>_xlfn.DISPIMG("ID_C1248B16276447BFAED54F0BBE5CA2D7",1)</f>
        <v>=DISPIMG("ID_C1248B16276447BFAED54F0BBE5CA2D7",1)</v>
      </c>
      <c r="E24" s="3" t="s">
        <v>53</v>
      </c>
      <c r="F24" s="3" t="s">
        <v>54</v>
      </c>
      <c r="G24" s="3"/>
      <c r="H24" s="3"/>
      <c r="I24" s="14" t="s">
        <v>125</v>
      </c>
    </row>
    <row r="25" spans="1:9" ht="13.5" x14ac:dyDescent="0.15">
      <c r="A25" s="3"/>
      <c r="B25" s="3" t="s">
        <v>55</v>
      </c>
      <c r="C25" s="3" t="s">
        <v>56</v>
      </c>
      <c r="D25" s="3" t="str">
        <f>_xlfn.DISPIMG("ID_13F9596BDB8E47DA83C2BF5AEF5E6670",1)</f>
        <v>=DISPIMG("ID_13F9596BDB8E47DA83C2BF5AEF5E6670",1)</v>
      </c>
      <c r="E25" s="3" t="s">
        <v>57</v>
      </c>
      <c r="F25" s="3" t="s">
        <v>58</v>
      </c>
      <c r="G25" s="3" t="s">
        <v>58</v>
      </c>
      <c r="H25" s="3"/>
      <c r="I25" s="14" t="s">
        <v>125</v>
      </c>
    </row>
    <row r="26" spans="1:9" ht="21.95" customHeight="1" x14ac:dyDescent="0.15">
      <c r="A26" s="3"/>
      <c r="B26" s="3" t="s">
        <v>48</v>
      </c>
      <c r="C26" s="3" t="s">
        <v>59</v>
      </c>
      <c r="D26" s="3"/>
      <c r="E26" s="16" t="s">
        <v>60</v>
      </c>
      <c r="F26" s="3"/>
      <c r="G26" s="3" t="s">
        <v>61</v>
      </c>
      <c r="H26" s="3"/>
      <c r="I26" s="14" t="s">
        <v>132</v>
      </c>
    </row>
    <row r="27" spans="1:9" ht="21.95" customHeight="1" x14ac:dyDescent="0.15">
      <c r="A27" s="3"/>
      <c r="B27" s="3" t="s">
        <v>62</v>
      </c>
      <c r="C27" s="3" t="s">
        <v>63</v>
      </c>
      <c r="D27" s="3"/>
      <c r="E27" s="16"/>
      <c r="F27" s="3"/>
      <c r="G27" s="3"/>
      <c r="H27" s="3"/>
      <c r="I27" s="14" t="s">
        <v>130</v>
      </c>
    </row>
    <row r="28" spans="1:9" ht="26.1" customHeight="1" x14ac:dyDescent="0.15">
      <c r="A28" s="3"/>
      <c r="B28" s="3" t="s">
        <v>64</v>
      </c>
      <c r="C28" s="3" t="s">
        <v>65</v>
      </c>
      <c r="D28" s="3"/>
      <c r="E28" s="16"/>
      <c r="F28" s="3"/>
      <c r="G28" s="3" t="s">
        <v>66</v>
      </c>
      <c r="H28" s="3"/>
      <c r="I28" s="14" t="s">
        <v>130</v>
      </c>
    </row>
    <row r="29" spans="1:9" ht="24" customHeight="1" x14ac:dyDescent="0.15">
      <c r="A29" s="3"/>
      <c r="B29" s="3" t="s">
        <v>67</v>
      </c>
      <c r="C29" s="3" t="s">
        <v>68</v>
      </c>
      <c r="D29" s="3"/>
      <c r="E29" s="16"/>
      <c r="F29" s="3"/>
      <c r="G29" s="3"/>
      <c r="H29" s="3"/>
      <c r="I29" s="14" t="s">
        <v>130</v>
      </c>
    </row>
    <row r="30" spans="1:9" ht="13.5" x14ac:dyDescent="0.15">
      <c r="A30" s="3"/>
      <c r="B30" s="3" t="s">
        <v>69</v>
      </c>
      <c r="C30" s="3" t="s">
        <v>70</v>
      </c>
      <c r="D30" s="3" t="str">
        <f>_xlfn.DISPIMG("ID_41F1A86A32A24A11B6376CA514625CA0",1)</f>
        <v>=DISPIMG("ID_41F1A86A32A24A11B6376CA514625CA0",1)</v>
      </c>
      <c r="E30" s="16"/>
      <c r="F30" s="3"/>
      <c r="G30" s="3"/>
      <c r="H30" s="3"/>
      <c r="I30" s="14" t="s">
        <v>130</v>
      </c>
    </row>
    <row r="31" spans="1:9" ht="13.5" x14ac:dyDescent="0.15">
      <c r="A31" s="3"/>
      <c r="B31" s="3"/>
      <c r="C31" s="3" t="s">
        <v>71</v>
      </c>
      <c r="D31" s="3" t="str">
        <f>_xlfn.DISPIMG("ID_90B36DA5FDC14F3381253880B535F5A5",1)</f>
        <v>=DISPIMG("ID_90B36DA5FDC14F3381253880B535F5A5",1)</v>
      </c>
      <c r="E31" s="3" t="s">
        <v>72</v>
      </c>
      <c r="F31" s="3"/>
      <c r="G31" s="3"/>
      <c r="H31" s="3"/>
      <c r="I31" s="14" t="s">
        <v>133</v>
      </c>
    </row>
    <row r="33" spans="1:9" ht="13.5" x14ac:dyDescent="0.15">
      <c r="A33" s="3" t="s">
        <v>73</v>
      </c>
      <c r="B33" s="3" t="s">
        <v>37</v>
      </c>
      <c r="C33" s="3" t="s">
        <v>74</v>
      </c>
      <c r="D33" s="3" t="str">
        <f>_xlfn.DISPIMG("ID_3737BFE793EF4D8C8AB94AF3F72694BC",1)</f>
        <v>=DISPIMG("ID_3737BFE793EF4D8C8AB94AF3F72694BC",1)</v>
      </c>
      <c r="E33" s="3" t="s">
        <v>72</v>
      </c>
      <c r="F33" s="3"/>
      <c r="G33" s="3"/>
      <c r="H33" s="3"/>
      <c r="I33" s="14" t="s">
        <v>125</v>
      </c>
    </row>
    <row r="34" spans="1:9" ht="20.100000000000001" customHeight="1" x14ac:dyDescent="0.15">
      <c r="A34" s="3"/>
      <c r="B34" s="3" t="s">
        <v>55</v>
      </c>
      <c r="C34" s="3" t="s">
        <v>75</v>
      </c>
      <c r="D34" s="3"/>
      <c r="E34" s="4" t="s">
        <v>76</v>
      </c>
      <c r="F34" s="3"/>
      <c r="G34" s="3"/>
      <c r="H34" s="3"/>
      <c r="I34" s="14" t="s">
        <v>134</v>
      </c>
    </row>
    <row r="35" spans="1:9" ht="40.5" x14ac:dyDescent="0.15">
      <c r="A35" s="3"/>
      <c r="B35" s="3" t="s">
        <v>48</v>
      </c>
      <c r="C35" s="3" t="s">
        <v>77</v>
      </c>
      <c r="D35" s="3" t="str">
        <f>_xlfn.DISPIMG("ID_548AC508B2354AD98DEE784314410537",1)</f>
        <v>=DISPIMG("ID_548AC508B2354AD98DEE784314410537",1)</v>
      </c>
      <c r="E35" s="4" t="s">
        <v>78</v>
      </c>
      <c r="F35" s="3"/>
      <c r="G35" s="3"/>
      <c r="H35" s="3"/>
      <c r="I35" s="14" t="s">
        <v>130</v>
      </c>
    </row>
    <row r="38" spans="1:9" ht="20.100000000000001" customHeight="1" x14ac:dyDescent="0.15">
      <c r="A38" s="3" t="s">
        <v>79</v>
      </c>
      <c r="B38" s="3" t="s">
        <v>80</v>
      </c>
      <c r="C38" s="3" t="s">
        <v>81</v>
      </c>
      <c r="D38" s="3"/>
      <c r="E38" s="16" t="s">
        <v>82</v>
      </c>
      <c r="F38" s="3"/>
      <c r="G38" s="3"/>
      <c r="H38" s="3"/>
      <c r="I38" s="14" t="s">
        <v>130</v>
      </c>
    </row>
    <row r="39" spans="1:9" ht="20.100000000000001" customHeight="1" x14ac:dyDescent="0.15">
      <c r="A39" s="3"/>
      <c r="B39" s="3"/>
      <c r="C39" s="3" t="s">
        <v>83</v>
      </c>
      <c r="D39" s="3"/>
      <c r="E39" s="15"/>
      <c r="F39" s="3"/>
      <c r="G39" s="3"/>
      <c r="H39" s="3"/>
      <c r="I39" s="14" t="s">
        <v>130</v>
      </c>
    </row>
    <row r="40" spans="1:9" ht="15" customHeight="1" x14ac:dyDescent="0.15">
      <c r="A40" s="3"/>
      <c r="B40" s="3"/>
      <c r="C40" s="3" t="s">
        <v>84</v>
      </c>
      <c r="D40" s="3"/>
      <c r="E40" s="3"/>
      <c r="F40" s="3"/>
      <c r="G40" s="3"/>
      <c r="H40" s="3"/>
      <c r="I40" s="14" t="s">
        <v>135</v>
      </c>
    </row>
    <row r="43" spans="1:9" ht="15" customHeight="1" x14ac:dyDescent="0.15">
      <c r="B43" s="12" t="s">
        <v>119</v>
      </c>
    </row>
  </sheetData>
  <mergeCells count="4">
    <mergeCell ref="E5:E6"/>
    <mergeCell ref="E7:E8"/>
    <mergeCell ref="E26:E30"/>
    <mergeCell ref="E38:E39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34" sqref="F34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89</v>
      </c>
      <c r="B1" s="8" t="s">
        <v>100</v>
      </c>
      <c r="C1" s="8" t="s">
        <v>97</v>
      </c>
      <c r="D1" s="8" t="s">
        <v>88</v>
      </c>
      <c r="F1" s="11" t="s">
        <v>110</v>
      </c>
    </row>
    <row r="2" spans="1:6" ht="16.5" x14ac:dyDescent="0.15">
      <c r="A2" s="8" t="s">
        <v>96</v>
      </c>
      <c r="B2" s="8" t="s">
        <v>98</v>
      </c>
      <c r="C2" s="8" t="s">
        <v>102</v>
      </c>
      <c r="D2" s="10" t="s">
        <v>90</v>
      </c>
      <c r="F2" s="7" t="s">
        <v>111</v>
      </c>
    </row>
    <row r="3" spans="1:6" x14ac:dyDescent="0.15">
      <c r="A3" s="9"/>
      <c r="B3" s="8" t="s">
        <v>99</v>
      </c>
      <c r="C3" s="8" t="s">
        <v>103</v>
      </c>
      <c r="D3" s="10" t="s">
        <v>91</v>
      </c>
    </row>
    <row r="4" spans="1:6" x14ac:dyDescent="0.15">
      <c r="A4" s="9"/>
      <c r="B4" s="8" t="s">
        <v>112</v>
      </c>
      <c r="C4" s="8" t="s">
        <v>104</v>
      </c>
      <c r="D4" s="10" t="s">
        <v>92</v>
      </c>
    </row>
    <row r="5" spans="1:6" x14ac:dyDescent="0.15">
      <c r="A5" s="9"/>
      <c r="B5" s="8" t="s">
        <v>113</v>
      </c>
      <c r="C5" s="8" t="s">
        <v>101</v>
      </c>
      <c r="D5" s="10" t="s">
        <v>92</v>
      </c>
    </row>
    <row r="6" spans="1:6" x14ac:dyDescent="0.15">
      <c r="A6" s="9"/>
      <c r="B6" s="8" t="s">
        <v>114</v>
      </c>
      <c r="C6" s="8" t="s">
        <v>105</v>
      </c>
      <c r="D6" s="10" t="s">
        <v>92</v>
      </c>
    </row>
    <row r="7" spans="1:6" x14ac:dyDescent="0.15">
      <c r="A7" s="9"/>
      <c r="B7" s="8" t="s">
        <v>116</v>
      </c>
      <c r="C7" s="8" t="s">
        <v>106</v>
      </c>
      <c r="D7" s="8" t="s">
        <v>93</v>
      </c>
    </row>
    <row r="8" spans="1:6" x14ac:dyDescent="0.15">
      <c r="A8" s="9"/>
      <c r="B8" s="8" t="s">
        <v>117</v>
      </c>
      <c r="C8" s="8" t="s">
        <v>107</v>
      </c>
      <c r="D8" s="8" t="s">
        <v>94</v>
      </c>
    </row>
    <row r="9" spans="1:6" x14ac:dyDescent="0.15">
      <c r="A9" s="9"/>
      <c r="B9" s="8" t="s">
        <v>118</v>
      </c>
      <c r="C9" s="8" t="s">
        <v>108</v>
      </c>
      <c r="D9" s="8" t="s">
        <v>94</v>
      </c>
    </row>
    <row r="10" spans="1:6" x14ac:dyDescent="0.15">
      <c r="A10" s="9"/>
      <c r="B10" s="8" t="s">
        <v>115</v>
      </c>
      <c r="C10" s="8" t="s">
        <v>109</v>
      </c>
      <c r="D10" s="8" t="s">
        <v>95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  <c r="F13" s="11" t="s">
        <v>120</v>
      </c>
    </row>
    <row r="14" spans="1:6" x14ac:dyDescent="0.15">
      <c r="A14" s="9"/>
      <c r="B14" s="9"/>
      <c r="C14" s="9"/>
      <c r="D14" s="9"/>
      <c r="F14" s="7" t="s">
        <v>121</v>
      </c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6" x14ac:dyDescent="0.15">
      <c r="A17" s="9"/>
      <c r="B17" s="9"/>
      <c r="C17" s="9"/>
      <c r="D17" s="9"/>
    </row>
    <row r="18" spans="1:6" x14ac:dyDescent="0.15">
      <c r="A18" s="9"/>
      <c r="B18" s="9"/>
      <c r="C18" s="9"/>
      <c r="D18" s="9"/>
    </row>
    <row r="19" spans="1:6" x14ac:dyDescent="0.15">
      <c r="A19" s="9"/>
      <c r="B19" s="9"/>
      <c r="C19" s="9"/>
      <c r="D19" s="9"/>
    </row>
    <row r="20" spans="1:6" x14ac:dyDescent="0.15">
      <c r="A20" s="9"/>
      <c r="B20" s="9"/>
      <c r="C20" s="9"/>
      <c r="D20" s="9"/>
    </row>
    <row r="21" spans="1:6" x14ac:dyDescent="0.15">
      <c r="A21" s="9"/>
      <c r="B21" s="9"/>
      <c r="C21" s="9"/>
      <c r="D21" s="9"/>
    </row>
    <row r="22" spans="1:6" x14ac:dyDescent="0.15">
      <c r="A22" s="9"/>
      <c r="B22" s="9"/>
      <c r="C22" s="9"/>
      <c r="D22" s="9"/>
    </row>
    <row r="23" spans="1:6" x14ac:dyDescent="0.15">
      <c r="A23" s="9"/>
      <c r="B23" s="9"/>
      <c r="C23" s="9"/>
      <c r="D23" s="9"/>
    </row>
    <row r="32" spans="1:6" x14ac:dyDescent="0.15">
      <c r="F32" s="7" t="s">
        <v>122</v>
      </c>
    </row>
    <row r="51" spans="6:6" x14ac:dyDescent="0.15">
      <c r="F51" s="7" t="s">
        <v>123</v>
      </c>
    </row>
  </sheetData>
  <phoneticPr fontId="2" type="noConversion"/>
  <hyperlinks>
    <hyperlink ref="F1" r:id="rId1" xr:uid="{C7F4C5A3-60AB-4D08-8DE4-2B03BC8F3D92}"/>
    <hyperlink ref="F13" r:id="rId2" xr:uid="{1D205812-9CFD-4D5E-8D01-420DD86489DB}"/>
  </hyperlinks>
  <pageMargins left="0.7" right="0.7" top="0.75" bottom="0.75" header="0.3" footer="0.3"/>
  <pageSetup paperSize="9"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2025-08-10T03:32:14Z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