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oldwas/Documents/GitHub/URBANopt/urbanopt-example-geojson-project/example_project/"/>
    </mc:Choice>
  </mc:AlternateContent>
  <xr:revisionPtr revIDLastSave="0" documentId="13_ncr:1_{27C5223D-6EFF-BE4F-9153-093ABFCA77BE}" xr6:coauthVersionLast="46" xr6:coauthVersionMax="46" xr10:uidLastSave="{00000000-0000-0000-0000-000000000000}"/>
  <bookViews>
    <workbookView xWindow="0" yWindow="460" windowWidth="51200" windowHeight="28340" xr2:uid="{00000000-000D-0000-FFFF-FFFF00000000}"/>
  </bookViews>
  <sheets>
    <sheet name="res_testing_inputs" sheetId="1" r:id="rId1"/>
    <sheet name="Inputs Options" sheetId="2" r:id="rId2"/>
  </sheets>
  <definedNames>
    <definedName name="_xlnm._FilterDatabase" localSheetId="0" hidden="1">res_testing_inputs!$A$1:$X$166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9" i="1" l="1"/>
  <c r="S2" i="1"/>
  <c r="M151" i="1"/>
  <c r="H151" i="1" s="1"/>
  <c r="D151" i="1" s="1"/>
  <c r="E151" i="1" s="1"/>
  <c r="M150" i="1"/>
  <c r="H150" i="1" s="1"/>
  <c r="D150" i="1" s="1"/>
  <c r="E150" i="1" s="1"/>
  <c r="M149" i="1"/>
  <c r="H149" i="1" s="1"/>
  <c r="D149" i="1" s="1"/>
  <c r="E149" i="1" s="1"/>
  <c r="M148" i="1"/>
  <c r="H148" i="1" s="1"/>
  <c r="D148" i="1" s="1"/>
  <c r="E148" i="1" s="1"/>
  <c r="M147" i="1"/>
  <c r="H147" i="1" s="1"/>
  <c r="D147" i="1" s="1"/>
  <c r="E147" i="1" s="1"/>
  <c r="M146" i="1"/>
  <c r="H146" i="1" s="1"/>
  <c r="D146" i="1" s="1"/>
  <c r="E146" i="1" s="1"/>
  <c r="M145" i="1"/>
  <c r="H145" i="1" s="1"/>
  <c r="D145" i="1" s="1"/>
  <c r="E145" i="1" s="1"/>
  <c r="M144" i="1"/>
  <c r="H144" i="1" s="1"/>
  <c r="D144" i="1" s="1"/>
  <c r="E144" i="1" s="1"/>
  <c r="M143" i="1"/>
  <c r="M142" i="1"/>
  <c r="H142" i="1" s="1"/>
  <c r="D142" i="1" s="1"/>
  <c r="E142" i="1" s="1"/>
  <c r="M141" i="1"/>
  <c r="H141" i="1" s="1"/>
  <c r="D141" i="1" s="1"/>
  <c r="E141" i="1" s="1"/>
  <c r="M140" i="1"/>
  <c r="M139" i="1"/>
  <c r="H139" i="1" s="1"/>
  <c r="D139" i="1" s="1"/>
  <c r="E139" i="1" s="1"/>
  <c r="M138" i="1"/>
  <c r="H138" i="1" s="1"/>
  <c r="D138" i="1" s="1"/>
  <c r="E138" i="1" s="1"/>
  <c r="M137" i="1"/>
  <c r="H137" i="1" s="1"/>
  <c r="D137" i="1" s="1"/>
  <c r="E137" i="1" s="1"/>
  <c r="M134" i="1"/>
  <c r="H134" i="1" s="1"/>
  <c r="H143" i="1"/>
  <c r="D143" i="1" s="1"/>
  <c r="E143" i="1" s="1"/>
  <c r="H152" i="1"/>
  <c r="H153" i="1"/>
  <c r="D153" i="1" s="1"/>
  <c r="H154" i="1"/>
  <c r="D154" i="1" s="1"/>
  <c r="H155" i="1"/>
  <c r="H156" i="1"/>
  <c r="H157" i="1"/>
  <c r="D157" i="1" s="1"/>
  <c r="E157" i="1" s="1"/>
  <c r="H158" i="1"/>
  <c r="H159" i="1"/>
  <c r="D159" i="1" s="1"/>
  <c r="E159" i="1" s="1"/>
  <c r="H160" i="1"/>
  <c r="D160" i="1" s="1"/>
  <c r="E160" i="1" s="1"/>
  <c r="H161" i="1"/>
  <c r="D161" i="1" s="1"/>
  <c r="E161" i="1" s="1"/>
  <c r="H162" i="1"/>
  <c r="D162" i="1" s="1"/>
  <c r="E162" i="1" s="1"/>
  <c r="H163" i="1"/>
  <c r="D163" i="1" s="1"/>
  <c r="E163" i="1" s="1"/>
  <c r="H164" i="1"/>
  <c r="D164" i="1" s="1"/>
  <c r="E164" i="1" s="1"/>
  <c r="H165" i="1"/>
  <c r="D165" i="1" s="1"/>
  <c r="E165" i="1" s="1"/>
  <c r="H166" i="1"/>
  <c r="G166" i="1"/>
  <c r="B166" i="1"/>
  <c r="T166" i="1" s="1"/>
  <c r="G165" i="1"/>
  <c r="B165" i="1"/>
  <c r="T165" i="1" s="1"/>
  <c r="G164" i="1"/>
  <c r="B164" i="1"/>
  <c r="T164" i="1" s="1"/>
  <c r="G163" i="1"/>
  <c r="B163" i="1"/>
  <c r="T163" i="1" s="1"/>
  <c r="G162" i="1"/>
  <c r="B162" i="1"/>
  <c r="T162" i="1" s="1"/>
  <c r="G161" i="1"/>
  <c r="B161" i="1"/>
  <c r="T161" i="1" s="1"/>
  <c r="G160" i="1"/>
  <c r="B160" i="1"/>
  <c r="T160" i="1" s="1"/>
  <c r="G159" i="1"/>
  <c r="B159" i="1"/>
  <c r="T159" i="1" s="1"/>
  <c r="G158" i="1"/>
  <c r="B158" i="1"/>
  <c r="T158" i="1" s="1"/>
  <c r="G157" i="1"/>
  <c r="B157" i="1"/>
  <c r="T157" i="1" s="1"/>
  <c r="G156" i="1"/>
  <c r="B156" i="1"/>
  <c r="T156" i="1" s="1"/>
  <c r="G155" i="1"/>
  <c r="B155" i="1"/>
  <c r="T155" i="1" s="1"/>
  <c r="G154" i="1"/>
  <c r="B154" i="1"/>
  <c r="T154" i="1" s="1"/>
  <c r="G153" i="1"/>
  <c r="B153" i="1"/>
  <c r="T153" i="1" s="1"/>
  <c r="G152" i="1"/>
  <c r="B152" i="1"/>
  <c r="T152" i="1" s="1"/>
  <c r="G151" i="1"/>
  <c r="B151" i="1"/>
  <c r="T151" i="1" s="1"/>
  <c r="G150" i="1"/>
  <c r="B150" i="1"/>
  <c r="T150" i="1" s="1"/>
  <c r="G149" i="1"/>
  <c r="B149" i="1"/>
  <c r="T149" i="1" s="1"/>
  <c r="G148" i="1"/>
  <c r="B148" i="1"/>
  <c r="T148" i="1" s="1"/>
  <c r="G147" i="1"/>
  <c r="B147" i="1"/>
  <c r="T147" i="1" s="1"/>
  <c r="G146" i="1"/>
  <c r="B146" i="1"/>
  <c r="T146" i="1" s="1"/>
  <c r="G145" i="1"/>
  <c r="B145" i="1"/>
  <c r="T145" i="1" s="1"/>
  <c r="G144" i="1"/>
  <c r="B144" i="1"/>
  <c r="T144" i="1" s="1"/>
  <c r="G143" i="1"/>
  <c r="B143" i="1"/>
  <c r="T143" i="1" s="1"/>
  <c r="G142" i="1"/>
  <c r="B142" i="1"/>
  <c r="T142" i="1" s="1"/>
  <c r="G141" i="1"/>
  <c r="B141" i="1"/>
  <c r="T141" i="1" s="1"/>
  <c r="H140" i="1"/>
  <c r="D140" i="1" s="1"/>
  <c r="E140" i="1" s="1"/>
  <c r="G140" i="1"/>
  <c r="B140" i="1"/>
  <c r="T140" i="1" s="1"/>
  <c r="G139" i="1"/>
  <c r="B139" i="1"/>
  <c r="T139" i="1" s="1"/>
  <c r="G138" i="1"/>
  <c r="B138" i="1"/>
  <c r="T138" i="1" s="1"/>
  <c r="G137" i="1"/>
  <c r="B137" i="1"/>
  <c r="T137" i="1" s="1"/>
  <c r="B136" i="1"/>
  <c r="T136" i="1" s="1"/>
  <c r="B135" i="1"/>
  <c r="T135" i="1" s="1"/>
  <c r="B134" i="1"/>
  <c r="T134" i="1" s="1"/>
  <c r="B133" i="1"/>
  <c r="T133" i="1" s="1"/>
  <c r="B132" i="1"/>
  <c r="T132" i="1" s="1"/>
  <c r="B131" i="1"/>
  <c r="T131" i="1" s="1"/>
  <c r="B130" i="1"/>
  <c r="T130" i="1" s="1"/>
  <c r="B129" i="1"/>
  <c r="T129" i="1" s="1"/>
  <c r="B128" i="1"/>
  <c r="T128" i="1" s="1"/>
  <c r="B127" i="1"/>
  <c r="T127" i="1" s="1"/>
  <c r="B126" i="1"/>
  <c r="T126" i="1" s="1"/>
  <c r="B125" i="1"/>
  <c r="T125" i="1" s="1"/>
  <c r="B124" i="1"/>
  <c r="T124" i="1" s="1"/>
  <c r="B123" i="1"/>
  <c r="T123" i="1" s="1"/>
  <c r="B122" i="1"/>
  <c r="T122" i="1" s="1"/>
  <c r="B121" i="1"/>
  <c r="T121" i="1" s="1"/>
  <c r="B120" i="1"/>
  <c r="T120" i="1" s="1"/>
  <c r="B119" i="1"/>
  <c r="T119" i="1" s="1"/>
  <c r="B118" i="1"/>
  <c r="T118" i="1" s="1"/>
  <c r="B117" i="1"/>
  <c r="T117" i="1" s="1"/>
  <c r="B116" i="1"/>
  <c r="T116" i="1" s="1"/>
  <c r="B115" i="1"/>
  <c r="T115" i="1" s="1"/>
  <c r="B114" i="1"/>
  <c r="T114" i="1" s="1"/>
  <c r="B113" i="1"/>
  <c r="T113" i="1" s="1"/>
  <c r="B112" i="1"/>
  <c r="T112" i="1" s="1"/>
  <c r="B111" i="1"/>
  <c r="T111" i="1" s="1"/>
  <c r="B110" i="1"/>
  <c r="T110" i="1" s="1"/>
  <c r="B109" i="1"/>
  <c r="T109" i="1" s="1"/>
  <c r="B108" i="1"/>
  <c r="T108" i="1" s="1"/>
  <c r="B107" i="1"/>
  <c r="T107" i="1" s="1"/>
  <c r="B106" i="1"/>
  <c r="T106" i="1" s="1"/>
  <c r="B105" i="1"/>
  <c r="T105" i="1" s="1"/>
  <c r="B104" i="1"/>
  <c r="T104" i="1" s="1"/>
  <c r="B103" i="1"/>
  <c r="T103" i="1" s="1"/>
  <c r="B102" i="1"/>
  <c r="T102" i="1" s="1"/>
  <c r="B101" i="1"/>
  <c r="T101" i="1" s="1"/>
  <c r="B100" i="1"/>
  <c r="T100" i="1" s="1"/>
  <c r="B99" i="1"/>
  <c r="T99" i="1" s="1"/>
  <c r="B98" i="1"/>
  <c r="T98" i="1" s="1"/>
  <c r="B97" i="1"/>
  <c r="T97" i="1" s="1"/>
  <c r="B96" i="1"/>
  <c r="T96" i="1" s="1"/>
  <c r="B95" i="1"/>
  <c r="T95" i="1" s="1"/>
  <c r="B94" i="1"/>
  <c r="T94" i="1" s="1"/>
  <c r="B93" i="1"/>
  <c r="T93" i="1" s="1"/>
  <c r="B92" i="1"/>
  <c r="T92" i="1" s="1"/>
  <c r="B91" i="1"/>
  <c r="T91" i="1" s="1"/>
  <c r="B90" i="1"/>
  <c r="T90" i="1" s="1"/>
  <c r="B89" i="1"/>
  <c r="T89" i="1" s="1"/>
  <c r="B88" i="1"/>
  <c r="T88" i="1" s="1"/>
  <c r="B87" i="1"/>
  <c r="T87" i="1" s="1"/>
  <c r="B86" i="1"/>
  <c r="T86" i="1" s="1"/>
  <c r="B85" i="1"/>
  <c r="T85" i="1" s="1"/>
  <c r="B84" i="1"/>
  <c r="T84" i="1" s="1"/>
  <c r="B83" i="1"/>
  <c r="T83" i="1" s="1"/>
  <c r="B82" i="1"/>
  <c r="T82" i="1" s="1"/>
  <c r="B81" i="1"/>
  <c r="T81" i="1" s="1"/>
  <c r="B80" i="1"/>
  <c r="T80" i="1" s="1"/>
  <c r="B79" i="1"/>
  <c r="T79" i="1" s="1"/>
  <c r="B78" i="1"/>
  <c r="T78" i="1" s="1"/>
  <c r="B77" i="1"/>
  <c r="T77" i="1" s="1"/>
  <c r="B76" i="1"/>
  <c r="T76" i="1" s="1"/>
  <c r="B75" i="1"/>
  <c r="T75" i="1" s="1"/>
  <c r="B74" i="1"/>
  <c r="T74" i="1" s="1"/>
  <c r="B73" i="1"/>
  <c r="T73" i="1" s="1"/>
  <c r="B72" i="1"/>
  <c r="T72" i="1" s="1"/>
  <c r="B71" i="1"/>
  <c r="T71" i="1" s="1"/>
  <c r="B70" i="1"/>
  <c r="T70" i="1" s="1"/>
  <c r="B69" i="1"/>
  <c r="T69" i="1" s="1"/>
  <c r="B68" i="1"/>
  <c r="T68" i="1" s="1"/>
  <c r="B67" i="1"/>
  <c r="T67" i="1" s="1"/>
  <c r="B66" i="1"/>
  <c r="T66" i="1" s="1"/>
  <c r="B65" i="1"/>
  <c r="T65" i="1" s="1"/>
  <c r="B64" i="1"/>
  <c r="T64" i="1" s="1"/>
  <c r="B63" i="1"/>
  <c r="T63" i="1" s="1"/>
  <c r="B62" i="1"/>
  <c r="T62" i="1" s="1"/>
  <c r="B61" i="1"/>
  <c r="T61" i="1" s="1"/>
  <c r="B60" i="1"/>
  <c r="T60" i="1" s="1"/>
  <c r="B59" i="1"/>
  <c r="T59" i="1" s="1"/>
  <c r="B58" i="1"/>
  <c r="T58" i="1" s="1"/>
  <c r="B57" i="1"/>
  <c r="T57" i="1" s="1"/>
  <c r="B56" i="1"/>
  <c r="T56" i="1" s="1"/>
  <c r="B55" i="1"/>
  <c r="T55" i="1" s="1"/>
  <c r="B54" i="1"/>
  <c r="T54" i="1" s="1"/>
  <c r="B53" i="1"/>
  <c r="T53" i="1" s="1"/>
  <c r="B52" i="1"/>
  <c r="T52" i="1" s="1"/>
  <c r="B51" i="1"/>
  <c r="T51" i="1" s="1"/>
  <c r="B50" i="1"/>
  <c r="T50" i="1" s="1"/>
  <c r="B49" i="1"/>
  <c r="T49" i="1" s="1"/>
  <c r="B48" i="1"/>
  <c r="T48" i="1" s="1"/>
  <c r="B47" i="1"/>
  <c r="T47" i="1" s="1"/>
  <c r="B46" i="1"/>
  <c r="T46" i="1" s="1"/>
  <c r="B45" i="1"/>
  <c r="T45" i="1" s="1"/>
  <c r="B44" i="1"/>
  <c r="T44" i="1" s="1"/>
  <c r="B43" i="1"/>
  <c r="T43" i="1" s="1"/>
  <c r="B42" i="1"/>
  <c r="T42" i="1" s="1"/>
  <c r="B41" i="1"/>
  <c r="T41" i="1" s="1"/>
  <c r="B40" i="1"/>
  <c r="T40" i="1" s="1"/>
  <c r="B39" i="1"/>
  <c r="T39" i="1" s="1"/>
  <c r="B38" i="1"/>
  <c r="T38" i="1" s="1"/>
  <c r="B37" i="1"/>
  <c r="T37" i="1" s="1"/>
  <c r="B36" i="1"/>
  <c r="T36" i="1" s="1"/>
  <c r="B35" i="1"/>
  <c r="T35" i="1" s="1"/>
  <c r="B34" i="1"/>
  <c r="T34" i="1" s="1"/>
  <c r="B33" i="1"/>
  <c r="T33" i="1" s="1"/>
  <c r="B32" i="1"/>
  <c r="T32" i="1" s="1"/>
  <c r="B31" i="1"/>
  <c r="T31" i="1" s="1"/>
  <c r="B30" i="1"/>
  <c r="T30" i="1" s="1"/>
  <c r="B29" i="1"/>
  <c r="T29" i="1" s="1"/>
  <c r="B28" i="1"/>
  <c r="T28" i="1" s="1"/>
  <c r="B27" i="1"/>
  <c r="T27" i="1" s="1"/>
  <c r="B26" i="1"/>
  <c r="T26" i="1" s="1"/>
  <c r="B25" i="1"/>
  <c r="T25" i="1" s="1"/>
  <c r="B24" i="1"/>
  <c r="T24" i="1" s="1"/>
  <c r="B23" i="1"/>
  <c r="T23" i="1" s="1"/>
  <c r="B22" i="1"/>
  <c r="T22" i="1" s="1"/>
  <c r="B21" i="1"/>
  <c r="T21" i="1" s="1"/>
  <c r="B20" i="1"/>
  <c r="T20" i="1" s="1"/>
  <c r="B19" i="1"/>
  <c r="T19" i="1" s="1"/>
  <c r="B18" i="1"/>
  <c r="T18" i="1" s="1"/>
  <c r="B17" i="1"/>
  <c r="T17" i="1" s="1"/>
  <c r="B16" i="1"/>
  <c r="T16" i="1" s="1"/>
  <c r="B15" i="1"/>
  <c r="T15" i="1" s="1"/>
  <c r="B14" i="1"/>
  <c r="T14" i="1" s="1"/>
  <c r="B13" i="1"/>
  <c r="T13" i="1" s="1"/>
  <c r="B12" i="1"/>
  <c r="T12" i="1" s="1"/>
  <c r="B11" i="1"/>
  <c r="T11" i="1" s="1"/>
  <c r="B10" i="1"/>
  <c r="T10" i="1" s="1"/>
  <c r="B9" i="1"/>
  <c r="T9" i="1" s="1"/>
  <c r="B8" i="1"/>
  <c r="T8" i="1" s="1"/>
  <c r="B7" i="1"/>
  <c r="T7" i="1" s="1"/>
  <c r="B6" i="1"/>
  <c r="T6" i="1" s="1"/>
  <c r="B5" i="1"/>
  <c r="T5" i="1" s="1"/>
  <c r="B4" i="1"/>
  <c r="T4" i="1" s="1"/>
  <c r="B3" i="1"/>
  <c r="T3" i="1" s="1"/>
  <c r="B2" i="1"/>
  <c r="T2" i="1" s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M136" i="1"/>
  <c r="H136" i="1" s="1"/>
  <c r="M135" i="1"/>
  <c r="H135" i="1" s="1"/>
  <c r="M133" i="1"/>
  <c r="H133" i="1" s="1"/>
  <c r="D133" i="1" s="1"/>
  <c r="M132" i="1"/>
  <c r="H132" i="1" s="1"/>
  <c r="D132" i="1" s="1"/>
  <c r="M131" i="1"/>
  <c r="H131" i="1" s="1"/>
  <c r="M130" i="1"/>
  <c r="H130" i="1" s="1"/>
  <c r="M129" i="1"/>
  <c r="H129" i="1" s="1"/>
  <c r="D129" i="1" s="1"/>
  <c r="M128" i="1"/>
  <c r="H128" i="1" s="1"/>
  <c r="M127" i="1"/>
  <c r="H127" i="1" s="1"/>
  <c r="M126" i="1"/>
  <c r="H126" i="1" s="1"/>
  <c r="M125" i="1"/>
  <c r="H125" i="1" s="1"/>
  <c r="D125" i="1" s="1"/>
  <c r="M124" i="1"/>
  <c r="H124" i="1" s="1"/>
  <c r="D124" i="1" s="1"/>
  <c r="M123" i="1"/>
  <c r="H123" i="1" s="1"/>
  <c r="M122" i="1"/>
  <c r="H122" i="1" s="1"/>
  <c r="M121" i="1"/>
  <c r="H121" i="1" s="1"/>
  <c r="D121" i="1" s="1"/>
  <c r="M120" i="1"/>
  <c r="H120" i="1" s="1"/>
  <c r="M119" i="1"/>
  <c r="H119" i="1" s="1"/>
  <c r="D119" i="1" s="1"/>
  <c r="M118" i="1"/>
  <c r="H118" i="1" s="1"/>
  <c r="D118" i="1" s="1"/>
  <c r="M117" i="1"/>
  <c r="H117" i="1" s="1"/>
  <c r="D117" i="1" s="1"/>
  <c r="M116" i="1"/>
  <c r="H116" i="1" s="1"/>
  <c r="D116" i="1" s="1"/>
  <c r="M115" i="1"/>
  <c r="H115" i="1" s="1"/>
  <c r="M114" i="1"/>
  <c r="H114" i="1" s="1"/>
  <c r="M113" i="1"/>
  <c r="H113" i="1" s="1"/>
  <c r="D113" i="1" s="1"/>
  <c r="M112" i="1"/>
  <c r="H112" i="1" s="1"/>
  <c r="M111" i="1"/>
  <c r="H111" i="1" s="1"/>
  <c r="M110" i="1"/>
  <c r="H110" i="1" s="1"/>
  <c r="D110" i="1" s="1"/>
  <c r="M109" i="1"/>
  <c r="H109" i="1" s="1"/>
  <c r="D109" i="1" s="1"/>
  <c r="M108" i="1"/>
  <c r="H108" i="1" s="1"/>
  <c r="D108" i="1" s="1"/>
  <c r="M107" i="1"/>
  <c r="H107" i="1" s="1"/>
  <c r="D107" i="1" s="1"/>
  <c r="M106" i="1"/>
  <c r="H106" i="1" s="1"/>
  <c r="M105" i="1"/>
  <c r="H105" i="1" s="1"/>
  <c r="D105" i="1" s="1"/>
  <c r="M104" i="1"/>
  <c r="H104" i="1" s="1"/>
  <c r="M103" i="1"/>
  <c r="H103" i="1" s="1"/>
  <c r="D103" i="1" s="1"/>
  <c r="M102" i="1"/>
  <c r="H102" i="1" s="1"/>
  <c r="D102" i="1" s="1"/>
  <c r="M101" i="1"/>
  <c r="H101" i="1" s="1"/>
  <c r="D101" i="1" s="1"/>
  <c r="M100" i="1"/>
  <c r="H100" i="1" s="1"/>
  <c r="D100" i="1" s="1"/>
  <c r="M99" i="1"/>
  <c r="H99" i="1" s="1"/>
  <c r="M98" i="1"/>
  <c r="H98" i="1" s="1"/>
  <c r="M97" i="1"/>
  <c r="H97" i="1" s="1"/>
  <c r="D97" i="1" s="1"/>
  <c r="M96" i="1"/>
  <c r="H96" i="1" s="1"/>
  <c r="D96" i="1" s="1"/>
  <c r="M95" i="1"/>
  <c r="H95" i="1" s="1"/>
  <c r="D95" i="1" s="1"/>
  <c r="M94" i="1"/>
  <c r="H94" i="1" s="1"/>
  <c r="M93" i="1"/>
  <c r="H93" i="1" s="1"/>
  <c r="D93" i="1" s="1"/>
  <c r="M92" i="1"/>
  <c r="H92" i="1" s="1"/>
  <c r="D92" i="1" s="1"/>
  <c r="M91" i="1"/>
  <c r="H91" i="1" s="1"/>
  <c r="M90" i="1"/>
  <c r="H90" i="1" s="1"/>
  <c r="M89" i="1"/>
  <c r="H89" i="1" s="1"/>
  <c r="D89" i="1" s="1"/>
  <c r="M88" i="1"/>
  <c r="H88" i="1" s="1"/>
  <c r="D88" i="1" s="1"/>
  <c r="M87" i="1"/>
  <c r="H87" i="1" s="1"/>
  <c r="D87" i="1" s="1"/>
  <c r="M86" i="1"/>
  <c r="H86" i="1" s="1"/>
  <c r="D86" i="1" s="1"/>
  <c r="M85" i="1"/>
  <c r="H85" i="1" s="1"/>
  <c r="D85" i="1" s="1"/>
  <c r="M84" i="1"/>
  <c r="H84" i="1" s="1"/>
  <c r="D84" i="1" s="1"/>
  <c r="M83" i="1"/>
  <c r="H83" i="1" s="1"/>
  <c r="M82" i="1"/>
  <c r="H82" i="1" s="1"/>
  <c r="M81" i="1"/>
  <c r="H81" i="1" s="1"/>
  <c r="D81" i="1" s="1"/>
  <c r="M80" i="1"/>
  <c r="H80" i="1" s="1"/>
  <c r="M79" i="1"/>
  <c r="H79" i="1" s="1"/>
  <c r="M78" i="1"/>
  <c r="H78" i="1" s="1"/>
  <c r="M77" i="1"/>
  <c r="H77" i="1" s="1"/>
  <c r="M76" i="1"/>
  <c r="H76" i="1" s="1"/>
  <c r="D76" i="1" s="1"/>
  <c r="M75" i="1"/>
  <c r="H75" i="1" s="1"/>
  <c r="M74" i="1"/>
  <c r="H74" i="1" s="1"/>
  <c r="M73" i="1"/>
  <c r="H73" i="1" s="1"/>
  <c r="D73" i="1" s="1"/>
  <c r="M72" i="1"/>
  <c r="H72" i="1" s="1"/>
  <c r="M71" i="1"/>
  <c r="H71" i="1" s="1"/>
  <c r="M70" i="1"/>
  <c r="H70" i="1" s="1"/>
  <c r="M69" i="1"/>
  <c r="H69" i="1" s="1"/>
  <c r="M68" i="1"/>
  <c r="H68" i="1" s="1"/>
  <c r="D68" i="1" s="1"/>
  <c r="M67" i="1"/>
  <c r="H67" i="1" s="1"/>
  <c r="M66" i="1"/>
  <c r="H66" i="1" s="1"/>
  <c r="M65" i="1"/>
  <c r="H65" i="1" s="1"/>
  <c r="D65" i="1" s="1"/>
  <c r="M64" i="1"/>
  <c r="H64" i="1" s="1"/>
  <c r="M63" i="1"/>
  <c r="H63" i="1" s="1"/>
  <c r="M62" i="1"/>
  <c r="H62" i="1" s="1"/>
  <c r="M61" i="1"/>
  <c r="H61" i="1" s="1"/>
  <c r="D61" i="1" s="1"/>
  <c r="M60" i="1"/>
  <c r="H60" i="1" s="1"/>
  <c r="D60" i="1" s="1"/>
  <c r="M59" i="1"/>
  <c r="H59" i="1" s="1"/>
  <c r="M58" i="1"/>
  <c r="H58" i="1" s="1"/>
  <c r="M57" i="1"/>
  <c r="H57" i="1" s="1"/>
  <c r="D57" i="1" s="1"/>
  <c r="M56" i="1"/>
  <c r="H56" i="1" s="1"/>
  <c r="M55" i="1"/>
  <c r="H55" i="1" s="1"/>
  <c r="M54" i="1"/>
  <c r="H54" i="1" s="1"/>
  <c r="D54" i="1" s="1"/>
  <c r="M53" i="1"/>
  <c r="H53" i="1" s="1"/>
  <c r="D53" i="1" s="1"/>
  <c r="M52" i="1"/>
  <c r="H52" i="1" s="1"/>
  <c r="D52" i="1" s="1"/>
  <c r="M51" i="1"/>
  <c r="H51" i="1" s="1"/>
  <c r="M50" i="1"/>
  <c r="H50" i="1" s="1"/>
  <c r="M49" i="1"/>
  <c r="H49" i="1" s="1"/>
  <c r="D49" i="1" s="1"/>
  <c r="M48" i="1"/>
  <c r="H48" i="1" s="1"/>
  <c r="M47" i="1"/>
  <c r="H47" i="1" s="1"/>
  <c r="M46" i="1"/>
  <c r="H46" i="1" s="1"/>
  <c r="D46" i="1" s="1"/>
  <c r="M45" i="1"/>
  <c r="H45" i="1" s="1"/>
  <c r="D45" i="1" s="1"/>
  <c r="M44" i="1"/>
  <c r="H44" i="1" s="1"/>
  <c r="D44" i="1" s="1"/>
  <c r="M43" i="1"/>
  <c r="H43" i="1" s="1"/>
  <c r="M42" i="1"/>
  <c r="H42" i="1" s="1"/>
  <c r="M41" i="1"/>
  <c r="H41" i="1" s="1"/>
  <c r="D41" i="1" s="1"/>
  <c r="M40" i="1"/>
  <c r="H40" i="1" s="1"/>
  <c r="D40" i="1" s="1"/>
  <c r="M39" i="1"/>
  <c r="H39" i="1" s="1"/>
  <c r="D39" i="1" s="1"/>
  <c r="M38" i="1"/>
  <c r="H38" i="1" s="1"/>
  <c r="D38" i="1" s="1"/>
  <c r="M37" i="1"/>
  <c r="H37" i="1" s="1"/>
  <c r="D37" i="1" s="1"/>
  <c r="M36" i="1"/>
  <c r="H36" i="1" s="1"/>
  <c r="D36" i="1" s="1"/>
  <c r="M35" i="1"/>
  <c r="H35" i="1" s="1"/>
  <c r="M34" i="1"/>
  <c r="H34" i="1" s="1"/>
  <c r="M33" i="1"/>
  <c r="H33" i="1" s="1"/>
  <c r="D33" i="1" s="1"/>
  <c r="M32" i="1"/>
  <c r="H32" i="1" s="1"/>
  <c r="D32" i="1" s="1"/>
  <c r="M31" i="1"/>
  <c r="H31" i="1" s="1"/>
  <c r="D31" i="1" s="1"/>
  <c r="M30" i="1"/>
  <c r="H30" i="1" s="1"/>
  <c r="D30" i="1" s="1"/>
  <c r="M29" i="1"/>
  <c r="H29" i="1" s="1"/>
  <c r="D29" i="1" s="1"/>
  <c r="M28" i="1"/>
  <c r="H28" i="1" s="1"/>
  <c r="D28" i="1" s="1"/>
  <c r="M27" i="1"/>
  <c r="H27" i="1" s="1"/>
  <c r="M26" i="1"/>
  <c r="H26" i="1" s="1"/>
  <c r="M25" i="1"/>
  <c r="H25" i="1" s="1"/>
  <c r="D25" i="1" s="1"/>
  <c r="M24" i="1"/>
  <c r="H24" i="1" s="1"/>
  <c r="D24" i="1" s="1"/>
  <c r="M23" i="1"/>
  <c r="H23" i="1" s="1"/>
  <c r="D23" i="1" s="1"/>
  <c r="M22" i="1"/>
  <c r="H22" i="1" s="1"/>
  <c r="D22" i="1" s="1"/>
  <c r="M21" i="1"/>
  <c r="H21" i="1" s="1"/>
  <c r="D21" i="1" s="1"/>
  <c r="M20" i="1"/>
  <c r="H20" i="1" s="1"/>
  <c r="D20" i="1" s="1"/>
  <c r="M19" i="1"/>
  <c r="H19" i="1" s="1"/>
  <c r="M18" i="1"/>
  <c r="H18" i="1" s="1"/>
  <c r="D18" i="1" s="1"/>
  <c r="H17" i="1"/>
  <c r="D17" i="1" s="1"/>
  <c r="M16" i="1"/>
  <c r="H16" i="1" s="1"/>
  <c r="M15" i="1"/>
  <c r="H15" i="1" s="1"/>
  <c r="D15" i="1" s="1"/>
  <c r="M14" i="1"/>
  <c r="H14" i="1" s="1"/>
  <c r="D14" i="1" s="1"/>
  <c r="M13" i="1"/>
  <c r="H13" i="1" s="1"/>
  <c r="D13" i="1" s="1"/>
  <c r="M12" i="1"/>
  <c r="H12" i="1" s="1"/>
  <c r="D12" i="1" s="1"/>
  <c r="M11" i="1"/>
  <c r="H11" i="1" s="1"/>
  <c r="D11" i="1" s="1"/>
  <c r="M10" i="1"/>
  <c r="H10" i="1" s="1"/>
  <c r="D10" i="1" s="1"/>
  <c r="M9" i="1"/>
  <c r="H9" i="1" s="1"/>
  <c r="D9" i="1" s="1"/>
  <c r="M8" i="1"/>
  <c r="H8" i="1" s="1"/>
  <c r="D8" i="1" s="1"/>
  <c r="E8" i="1" s="1"/>
  <c r="M7" i="1"/>
  <c r="H7" i="1" s="1"/>
  <c r="D7" i="1" s="1"/>
  <c r="M6" i="1"/>
  <c r="H6" i="1" s="1"/>
  <c r="D6" i="1" s="1"/>
  <c r="M5" i="1"/>
  <c r="H5" i="1" s="1"/>
  <c r="D5" i="1" s="1"/>
  <c r="M4" i="1"/>
  <c r="H4" i="1" s="1"/>
  <c r="D4" i="1" s="1"/>
  <c r="M3" i="1"/>
  <c r="H3" i="1" s="1"/>
  <c r="M2" i="1"/>
  <c r="H2" i="1" s="1"/>
  <c r="D2" i="1" s="1"/>
  <c r="G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l="1"/>
  <c r="S137" i="1"/>
  <c r="S3" i="1"/>
  <c r="S7" i="1"/>
  <c r="S11" i="1"/>
  <c r="S15" i="1"/>
  <c r="S19" i="1"/>
  <c r="S23" i="1"/>
  <c r="S27" i="1"/>
  <c r="S31" i="1"/>
  <c r="S35" i="1"/>
  <c r="S39" i="1"/>
  <c r="S43" i="1"/>
  <c r="S47" i="1"/>
  <c r="S51" i="1"/>
  <c r="S55" i="1"/>
  <c r="S59" i="1"/>
  <c r="S63" i="1"/>
  <c r="S67" i="1"/>
  <c r="S71" i="1"/>
  <c r="S75" i="1"/>
  <c r="S79" i="1"/>
  <c r="S83" i="1"/>
  <c r="S87" i="1"/>
  <c r="S91" i="1"/>
  <c r="S95" i="1"/>
  <c r="S99" i="1"/>
  <c r="S103" i="1"/>
  <c r="S107" i="1"/>
  <c r="S111" i="1"/>
  <c r="S115" i="1"/>
  <c r="S119" i="1"/>
  <c r="S123" i="1"/>
  <c r="S127" i="1"/>
  <c r="S131" i="1"/>
  <c r="S135" i="1"/>
  <c r="S4" i="1"/>
  <c r="S8" i="1"/>
  <c r="S12" i="1"/>
  <c r="S16" i="1"/>
  <c r="S20" i="1"/>
  <c r="S24" i="1"/>
  <c r="S28" i="1"/>
  <c r="S32" i="1"/>
  <c r="S36" i="1"/>
  <c r="S40" i="1"/>
  <c r="S44" i="1"/>
  <c r="S48" i="1"/>
  <c r="S52" i="1"/>
  <c r="S56" i="1"/>
  <c r="S60" i="1"/>
  <c r="S64" i="1"/>
  <c r="S68" i="1"/>
  <c r="S72" i="1"/>
  <c r="S76" i="1"/>
  <c r="S80" i="1"/>
  <c r="S84" i="1"/>
  <c r="S88" i="1"/>
  <c r="S92" i="1"/>
  <c r="S96" i="1"/>
  <c r="S100" i="1"/>
  <c r="S104" i="1"/>
  <c r="S108" i="1"/>
  <c r="S112" i="1"/>
  <c r="S116" i="1"/>
  <c r="S120" i="1"/>
  <c r="S124" i="1"/>
  <c r="S128" i="1"/>
  <c r="S132" i="1"/>
  <c r="S136" i="1"/>
  <c r="S5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61" i="1"/>
  <c r="S65" i="1"/>
  <c r="S69" i="1"/>
  <c r="S73" i="1"/>
  <c r="S77" i="1"/>
  <c r="S81" i="1"/>
  <c r="S85" i="1"/>
  <c r="S89" i="1"/>
  <c r="S93" i="1"/>
  <c r="S97" i="1"/>
  <c r="S101" i="1"/>
  <c r="S105" i="1"/>
  <c r="S109" i="1"/>
  <c r="S113" i="1"/>
  <c r="S117" i="1"/>
  <c r="S121" i="1"/>
  <c r="S125" i="1"/>
  <c r="S129" i="1"/>
  <c r="S133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62" i="1"/>
  <c r="S66" i="1"/>
  <c r="S70" i="1"/>
  <c r="S74" i="1"/>
  <c r="S78" i="1"/>
  <c r="S82" i="1"/>
  <c r="S86" i="1"/>
  <c r="S90" i="1"/>
  <c r="S94" i="1"/>
  <c r="S98" i="1"/>
  <c r="S102" i="1"/>
  <c r="S106" i="1"/>
  <c r="S110" i="1"/>
  <c r="S114" i="1"/>
  <c r="S118" i="1"/>
  <c r="S122" i="1"/>
  <c r="S126" i="1"/>
  <c r="S130" i="1"/>
  <c r="S134" i="1"/>
  <c r="D3" i="1"/>
  <c r="E3" i="1" s="1"/>
  <c r="D152" i="1"/>
  <c r="E152" i="1" s="1"/>
  <c r="D155" i="1"/>
  <c r="E155" i="1" s="1"/>
  <c r="D156" i="1"/>
  <c r="E156" i="1" s="1"/>
  <c r="D158" i="1"/>
  <c r="E158" i="1" s="1"/>
  <c r="D166" i="1"/>
  <c r="E166" i="1" s="1"/>
  <c r="D126" i="1"/>
  <c r="E126" i="1" s="1"/>
  <c r="D134" i="1"/>
  <c r="E134" i="1" s="1"/>
  <c r="D127" i="1"/>
  <c r="E127" i="1" s="1"/>
  <c r="D135" i="1"/>
  <c r="E135" i="1" s="1"/>
  <c r="D128" i="1"/>
  <c r="E128" i="1" s="1"/>
  <c r="D136" i="1"/>
  <c r="E136" i="1" s="1"/>
  <c r="E125" i="1"/>
  <c r="D122" i="1"/>
  <c r="E122" i="1" s="1"/>
  <c r="D130" i="1"/>
  <c r="E130" i="1" s="1"/>
  <c r="D123" i="1"/>
  <c r="E123" i="1" s="1"/>
  <c r="D131" i="1"/>
  <c r="E131" i="1" s="1"/>
  <c r="E133" i="1"/>
  <c r="D111" i="1"/>
  <c r="E111" i="1" s="1"/>
  <c r="D104" i="1"/>
  <c r="E104" i="1" s="1"/>
  <c r="D112" i="1"/>
  <c r="E112" i="1" s="1"/>
  <c r="D120" i="1"/>
  <c r="E120" i="1" s="1"/>
  <c r="E103" i="1"/>
  <c r="E119" i="1"/>
  <c r="D106" i="1"/>
  <c r="E106" i="1" s="1"/>
  <c r="D114" i="1"/>
  <c r="E114" i="1" s="1"/>
  <c r="E109" i="1"/>
  <c r="E117" i="1"/>
  <c r="D115" i="1"/>
  <c r="E115" i="1" s="1"/>
  <c r="E107" i="1"/>
  <c r="E102" i="1"/>
  <c r="E110" i="1"/>
  <c r="E118" i="1"/>
  <c r="D94" i="1"/>
  <c r="E94" i="1" s="1"/>
  <c r="E85" i="1"/>
  <c r="E93" i="1"/>
  <c r="E101" i="1"/>
  <c r="E86" i="1"/>
  <c r="D82" i="1"/>
  <c r="E82" i="1" s="1"/>
  <c r="D90" i="1"/>
  <c r="E90" i="1" s="1"/>
  <c r="D98" i="1"/>
  <c r="E98" i="1" s="1"/>
  <c r="E87" i="1"/>
  <c r="E95" i="1"/>
  <c r="D83" i="1"/>
  <c r="E83" i="1" s="1"/>
  <c r="D91" i="1"/>
  <c r="E91" i="1" s="1"/>
  <c r="D99" i="1"/>
  <c r="E99" i="1" s="1"/>
  <c r="E88" i="1"/>
  <c r="E96" i="1"/>
  <c r="D69" i="1"/>
  <c r="E69" i="1" s="1"/>
  <c r="D77" i="1"/>
  <c r="E77" i="1" s="1"/>
  <c r="D62" i="1"/>
  <c r="E62" i="1" s="1"/>
  <c r="D70" i="1"/>
  <c r="E70" i="1" s="1"/>
  <c r="D78" i="1"/>
  <c r="E78" i="1" s="1"/>
  <c r="D63" i="1"/>
  <c r="E63" i="1" s="1"/>
  <c r="D71" i="1"/>
  <c r="E71" i="1" s="1"/>
  <c r="D79" i="1"/>
  <c r="E79" i="1" s="1"/>
  <c r="D64" i="1"/>
  <c r="E64" i="1" s="1"/>
  <c r="D72" i="1"/>
  <c r="E72" i="1" s="1"/>
  <c r="D80" i="1"/>
  <c r="E80" i="1" s="1"/>
  <c r="D66" i="1"/>
  <c r="E66" i="1" s="1"/>
  <c r="D74" i="1"/>
  <c r="E74" i="1" s="1"/>
  <c r="D67" i="1"/>
  <c r="E67" i="1" s="1"/>
  <c r="D75" i="1"/>
  <c r="E75" i="1" s="1"/>
  <c r="D47" i="1"/>
  <c r="E47" i="1" s="1"/>
  <c r="D55" i="1"/>
  <c r="E55" i="1" s="1"/>
  <c r="E54" i="1"/>
  <c r="D48" i="1"/>
  <c r="E48" i="1" s="1"/>
  <c r="D56" i="1"/>
  <c r="E56" i="1" s="1"/>
  <c r="E46" i="1"/>
  <c r="D42" i="1"/>
  <c r="E42" i="1" s="1"/>
  <c r="D50" i="1"/>
  <c r="E50" i="1" s="1"/>
  <c r="D58" i="1"/>
  <c r="E58" i="1" s="1"/>
  <c r="D43" i="1"/>
  <c r="E43" i="1" s="1"/>
  <c r="D51" i="1"/>
  <c r="E51" i="1" s="1"/>
  <c r="D59" i="1"/>
  <c r="E59" i="1" s="1"/>
  <c r="E45" i="1"/>
  <c r="E53" i="1"/>
  <c r="E61" i="1"/>
  <c r="E29" i="1"/>
  <c r="E37" i="1"/>
  <c r="E22" i="1"/>
  <c r="E30" i="1"/>
  <c r="E38" i="1"/>
  <c r="E23" i="1"/>
  <c r="E31" i="1"/>
  <c r="E39" i="1"/>
  <c r="D26" i="1"/>
  <c r="E26" i="1" s="1"/>
  <c r="D34" i="1"/>
  <c r="E34" i="1" s="1"/>
  <c r="E24" i="1"/>
  <c r="E32" i="1"/>
  <c r="E40" i="1"/>
  <c r="D27" i="1"/>
  <c r="E27" i="1" s="1"/>
  <c r="D35" i="1"/>
  <c r="E35" i="1" s="1"/>
  <c r="D19" i="1"/>
  <c r="E19" i="1" s="1"/>
  <c r="E18" i="1"/>
  <c r="E21" i="1"/>
  <c r="D16" i="1"/>
  <c r="E16" i="1" s="1"/>
  <c r="E14" i="1"/>
  <c r="E15" i="1"/>
  <c r="E13" i="1"/>
  <c r="E10" i="1"/>
  <c r="E11" i="1"/>
  <c r="E6" i="1"/>
  <c r="E7" i="1"/>
  <c r="E5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2" i="1"/>
  <c r="E28" i="1"/>
  <c r="E52" i="1"/>
  <c r="E60" i="1"/>
  <c r="E68" i="1"/>
  <c r="E92" i="1"/>
  <c r="E100" i="1"/>
  <c r="E108" i="1"/>
  <c r="E116" i="1"/>
  <c r="E124" i="1"/>
  <c r="E132" i="1"/>
  <c r="E4" i="1"/>
  <c r="E36" i="1"/>
  <c r="E84" i="1"/>
  <c r="E20" i="1"/>
  <c r="E44" i="1"/>
  <c r="E76" i="1"/>
  <c r="E2" i="1"/>
  <c r="A139" i="1" l="1"/>
  <c r="S138" i="1"/>
  <c r="A140" i="1" l="1"/>
  <c r="S139" i="1"/>
  <c r="A141" i="1" l="1"/>
  <c r="S140" i="1"/>
  <c r="A142" i="1" l="1"/>
  <c r="S141" i="1"/>
  <c r="A143" i="1" l="1"/>
  <c r="S142" i="1"/>
  <c r="A144" i="1" l="1"/>
  <c r="S143" i="1"/>
  <c r="A145" i="1" l="1"/>
  <c r="S144" i="1"/>
  <c r="A146" i="1" l="1"/>
  <c r="S145" i="1"/>
  <c r="A147" i="1" l="1"/>
  <c r="S146" i="1"/>
  <c r="A148" i="1" l="1"/>
  <c r="S147" i="1"/>
  <c r="A149" i="1" l="1"/>
  <c r="S148" i="1"/>
  <c r="A150" i="1" l="1"/>
  <c r="S149" i="1"/>
  <c r="A151" i="1" l="1"/>
  <c r="S150" i="1"/>
  <c r="A152" i="1" l="1"/>
  <c r="S151" i="1"/>
  <c r="A153" i="1" l="1"/>
  <c r="S152" i="1"/>
  <c r="A154" i="1" l="1"/>
  <c r="S153" i="1"/>
  <c r="A155" i="1" l="1"/>
  <c r="S154" i="1"/>
  <c r="A156" i="1" l="1"/>
  <c r="S155" i="1"/>
  <c r="A157" i="1" l="1"/>
  <c r="S156" i="1"/>
  <c r="A158" i="1" l="1"/>
  <c r="S157" i="1"/>
  <c r="A159" i="1" l="1"/>
  <c r="S158" i="1"/>
  <c r="A160" i="1" l="1"/>
  <c r="S159" i="1"/>
  <c r="A161" i="1" l="1"/>
  <c r="S160" i="1"/>
  <c r="A162" i="1" l="1"/>
  <c r="S161" i="1"/>
  <c r="A163" i="1" l="1"/>
  <c r="S162" i="1"/>
  <c r="A164" i="1" l="1"/>
  <c r="S163" i="1"/>
  <c r="A165" i="1" l="1"/>
  <c r="S164" i="1"/>
  <c r="A166" i="1" l="1"/>
  <c r="S166" i="1" s="1"/>
  <c r="S165" i="1"/>
</calcChain>
</file>

<file path=xl/sharedStrings.xml><?xml version="1.0" encoding="utf-8"?>
<sst xmlns="http://schemas.openxmlformats.org/spreadsheetml/2006/main" count="1328" uniqueCount="72">
  <si>
    <t>id</t>
  </si>
  <si>
    <t>name</t>
  </si>
  <si>
    <t>building_type</t>
  </si>
  <si>
    <t>floor_area</t>
  </si>
  <si>
    <t>footprint_area</t>
  </si>
  <si>
    <t>number_of_stories_above_ground</t>
  </si>
  <si>
    <t>number_of_stories</t>
  </si>
  <si>
    <t>number_of_bedrooms</t>
  </si>
  <si>
    <t>foundation_type</t>
  </si>
  <si>
    <t>attic_type</t>
  </si>
  <si>
    <t>system_type</t>
  </si>
  <si>
    <t>heating_system_fuel_type</t>
  </si>
  <si>
    <t>number_of_residential_units</t>
  </si>
  <si>
    <t>template</t>
  </si>
  <si>
    <t>Multifamily</t>
  </si>
  <si>
    <t>flat roof</t>
  </si>
  <si>
    <t>Residential - furnace and room air conditioner</t>
  </si>
  <si>
    <t>wood</t>
  </si>
  <si>
    <t>Residential IECC 2015 - Customizable Template Sep 2020</t>
  </si>
  <si>
    <t>Residential - electric resistance and no cooling</t>
  </si>
  <si>
    <t>Residential - electric resistance and central air conditioner</t>
  </si>
  <si>
    <t>Residential - electric resistance and room air conditioner</t>
  </si>
  <si>
    <t>Residential - electric resistance and evaporative cooler</t>
  </si>
  <si>
    <t>Residential - furnace and no cooling</t>
  </si>
  <si>
    <t>Residential - furnace and central air conditioner</t>
  </si>
  <si>
    <t>Residential - furnace and evaporative cooler</t>
  </si>
  <si>
    <t>Residential - boiler and no cooling</t>
  </si>
  <si>
    <t>Residential - boiler and central air conditioner</t>
  </si>
  <si>
    <t>Residential - boiler and room air conditioner</t>
  </si>
  <si>
    <t>Residential - boiler and evaporative cooler</t>
  </si>
  <si>
    <t>Residential - air-to-air heat pump</t>
  </si>
  <si>
    <t>Residential - mini-split heat pump</t>
  </si>
  <si>
    <t>Residential - ground-to-air heat pump</t>
  </si>
  <si>
    <t>electricity</t>
  </si>
  <si>
    <t>natural gas</t>
  </si>
  <si>
    <t>fuel oil</t>
  </si>
  <si>
    <t>propane</t>
  </si>
  <si>
    <t>Residential IECC 2006 - Customizable Template Sep 2020</t>
  </si>
  <si>
    <t>Residential IECC 2009 - Customizable Template Sep 2020</t>
  </si>
  <si>
    <t>Residential IECC 2012 - Customizable Template Sep 2020</t>
  </si>
  <si>
    <t>Residential IECC 2018 - Customizable Template Sep 2020</t>
  </si>
  <si>
    <t>crawlspace - vented</t>
  </si>
  <si>
    <t>crawlspace - unvented</t>
  </si>
  <si>
    <t>basement - unconditioned</t>
  </si>
  <si>
    <t>basement - conditioned</t>
  </si>
  <si>
    <t>ambient</t>
  </si>
  <si>
    <t>attic - vented</t>
  </si>
  <si>
    <t>attic - unvented</t>
  </si>
  <si>
    <t>attic - conditioned</t>
  </si>
  <si>
    <t>Single-Family Detached</t>
  </si>
  <si>
    <t>Single-Family Attached</t>
  </si>
  <si>
    <t>Num Bedrooms per Apaartment (extra)</t>
  </si>
  <si>
    <t>Num Units per Story</t>
  </si>
  <si>
    <t>Num sqft per Bedroom</t>
  </si>
  <si>
    <t>Feature Id</t>
  </si>
  <si>
    <t>Feature Name</t>
  </si>
  <si>
    <t>Mapper Class</t>
  </si>
  <si>
    <t>URBANopt::Scenario::BaselineMapper</t>
  </si>
  <si>
    <t>3/28 test results</t>
  </si>
  <si>
    <t>failed</t>
  </si>
  <si>
    <t>error message</t>
  </si>
  <si>
    <t>Number of errors out of 165 simulations</t>
  </si>
  <si>
    <t>TypeError: no implicit conversion from nil to integer (BuildResidentialHPXML/resources/schedules.rb:1078:in )</t>
  </si>
  <si>
    <t>geometry_unit_type=apartment unit and geometry_foundation_type=ConditionedBasement</t>
  </si>
  <si>
    <t>geometry_unit_type=apartment unit and geometry_foundation_type=Ambient</t>
  </si>
  <si>
    <t>TypeError: false can't be coerced into Float (BuildResidentialHPXML/measure.rb:3783)</t>
  </si>
  <si>
    <t>The number of units (64) must be divisible by the number of floors (3)</t>
  </si>
  <si>
    <t>Could not find argument 'heat_pump_heating_efficiency_type=HSPF'</t>
  </si>
  <si>
    <t>.</t>
  </si>
  <si>
    <t>geometry_num_floors_above_grade=1 and geometry_attic_type=ConditionedAttic</t>
  </si>
  <si>
    <t>Notes</t>
  </si>
  <si>
    <t>Somehow worked with number_of_residential_units which drives other columns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</si>
</sst>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0" fillId="0" borderId="0" xfId="0" applyFill="1"/>
    <xf numFmtId="0" fontId="0" fillId="34" borderId="0" xfId="0" applyFill="1"/>
    <xf numFmtId="0" fontId="16" fillId="35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9"/>
  <sheetViews>
    <sheetView tabSelected="1" zoomScale="90" zoomScaleNormal="90" workbookViewId="0">
      <pane xSplit="1" ySplit="1" topLeftCell="U51" activePane="bottomRight" state="frozen"/>
      <selection pane="topRight" activeCell="B1" sqref="B1"/>
      <selection pane="bottomLeft" activeCell="A2" sqref="A2"/>
      <selection pane="bottomRight" activeCell="W79" sqref="W79"/>
    </sheetView>
  </sheetViews>
  <sheetFormatPr baseColWidth="10" defaultRowHeight="16" x14ac:dyDescent="0.2"/>
  <cols>
    <col min="1" max="1" width="19" customWidth="1"/>
    <col min="2" max="2" width="48.33203125" style="3" customWidth="1"/>
    <col min="3" max="3" width="19" customWidth="1"/>
    <col min="4" max="5" width="19" style="3" customWidth="1"/>
    <col min="6" max="6" width="19" customWidth="1"/>
    <col min="7" max="8" width="19" style="3" customWidth="1"/>
    <col min="9" max="10" width="19" customWidth="1"/>
    <col min="11" max="11" width="39.1640625" customWidth="1"/>
    <col min="12" max="12" width="19" customWidth="1"/>
    <col min="13" max="13" width="19" style="3" customWidth="1"/>
    <col min="14" max="14" width="50.33203125" customWidth="1"/>
    <col min="15" max="15" width="31.33203125" style="7" customWidth="1"/>
    <col min="16" max="16" width="21.33203125" style="7" customWidth="1"/>
    <col min="17" max="17" width="35.83203125" style="7" customWidth="1"/>
    <col min="19" max="20" width="10.83203125" style="8"/>
    <col min="21" max="21" width="36.1640625" style="8" customWidth="1"/>
    <col min="23" max="23" width="15.6640625" customWidth="1"/>
    <col min="24" max="24" width="86.1640625" customWidth="1"/>
    <col min="25" max="25" width="61.83203125" customWidth="1"/>
  </cols>
  <sheetData>
    <row r="1" spans="1:25" x14ac:dyDescent="0.2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6" t="s">
        <v>51</v>
      </c>
      <c r="P1" s="6" t="s">
        <v>52</v>
      </c>
      <c r="Q1" s="6" t="s">
        <v>53</v>
      </c>
      <c r="S1" s="8" t="s">
        <v>54</v>
      </c>
      <c r="T1" s="8" t="s">
        <v>55</v>
      </c>
      <c r="U1" s="8" t="s">
        <v>56</v>
      </c>
      <c r="W1" s="4" t="s">
        <v>58</v>
      </c>
      <c r="X1" s="4" t="s">
        <v>60</v>
      </c>
      <c r="Y1" s="4" t="s">
        <v>70</v>
      </c>
    </row>
    <row r="2" spans="1:25" x14ac:dyDescent="0.2">
      <c r="A2">
        <v>1</v>
      </c>
      <c r="B2" s="3" t="str">
        <f>CONCATENATE(C2," ", I2," ", J2," ",K2)</f>
        <v>Multifamily crawlspace - vented attic - vented Residential - electric resistance and no cooling</v>
      </c>
      <c r="C2" t="s">
        <v>14</v>
      </c>
      <c r="D2" s="3">
        <f>IF(H2&gt;0,H2*Q2,M2*Q2)</f>
        <v>1200</v>
      </c>
      <c r="E2" s="3">
        <f>D2/F2</f>
        <v>1200</v>
      </c>
      <c r="F2">
        <v>1</v>
      </c>
      <c r="G2" s="3">
        <f>F2</f>
        <v>1</v>
      </c>
      <c r="H2" s="3">
        <f>M2*O2</f>
        <v>0</v>
      </c>
      <c r="I2" t="s">
        <v>41</v>
      </c>
      <c r="J2" t="s">
        <v>46</v>
      </c>
      <c r="K2" t="s">
        <v>19</v>
      </c>
      <c r="L2" t="s">
        <v>33</v>
      </c>
      <c r="M2" s="3">
        <f>P2*F2</f>
        <v>2</v>
      </c>
      <c r="N2" t="s">
        <v>37</v>
      </c>
      <c r="O2" s="7">
        <v>0</v>
      </c>
      <c r="P2" s="7">
        <v>2</v>
      </c>
      <c r="Q2" s="7">
        <v>600</v>
      </c>
      <c r="S2" s="8">
        <f>A2</f>
        <v>1</v>
      </c>
      <c r="T2" s="8" t="str">
        <f>B2</f>
        <v>Multifamily crawlspace - vented attic - vented Residential - electric resistance and no cooling</v>
      </c>
      <c r="U2" s="8" t="s">
        <v>57</v>
      </c>
      <c r="W2" t="s">
        <v>59</v>
      </c>
      <c r="X2" s="9" t="s">
        <v>62</v>
      </c>
    </row>
    <row r="3" spans="1:25" x14ac:dyDescent="0.2">
      <c r="A3">
        <f>A2+1</f>
        <v>2</v>
      </c>
      <c r="B3" s="3" t="str">
        <f t="shared" ref="B3:B66" si="0">CONCATENATE(C3," ", I3," ", J3," ",K3)</f>
        <v>Multifamily crawlspace - unvented attic - vented Residential - electric resistance and central air conditioner</v>
      </c>
      <c r="C3" t="s">
        <v>14</v>
      </c>
      <c r="D3" s="3">
        <f t="shared" ref="D3:D66" si="1">IF(H3&gt;0,H3*Q3,M3*Q3)</f>
        <v>6400</v>
      </c>
      <c r="E3" s="3">
        <f t="shared" ref="E3:E66" si="2">D3/F3</f>
        <v>3200</v>
      </c>
      <c r="F3">
        <v>2</v>
      </c>
      <c r="G3" s="3">
        <f t="shared" ref="G3:G66" si="3">F3</f>
        <v>2</v>
      </c>
      <c r="H3" s="3">
        <f t="shared" ref="H3:H66" si="4">M3*O3</f>
        <v>8</v>
      </c>
      <c r="I3" t="s">
        <v>42</v>
      </c>
      <c r="J3" t="s">
        <v>46</v>
      </c>
      <c r="K3" t="s">
        <v>20</v>
      </c>
      <c r="L3" t="s">
        <v>33</v>
      </c>
      <c r="M3" s="3">
        <f t="shared" ref="M3:M66" si="5">P3*F3</f>
        <v>8</v>
      </c>
      <c r="N3" t="s">
        <v>37</v>
      </c>
      <c r="O3" s="7">
        <v>1</v>
      </c>
      <c r="P3" s="7">
        <v>4</v>
      </c>
      <c r="Q3" s="7">
        <v>800</v>
      </c>
      <c r="S3" s="8">
        <f t="shared" ref="S3:S66" si="6">A3</f>
        <v>2</v>
      </c>
      <c r="T3" s="8" t="str">
        <f t="shared" ref="T3:T66" si="7">B3</f>
        <v>Multifamily crawlspace - unvented attic - vented Residential - electric resistance and central air conditioner</v>
      </c>
      <c r="U3" s="8" t="s">
        <v>57</v>
      </c>
    </row>
    <row r="4" spans="1:25" x14ac:dyDescent="0.2">
      <c r="A4">
        <f t="shared" ref="A4:A67" si="8">A3+1</f>
        <v>3</v>
      </c>
      <c r="B4" s="3" t="str">
        <f t="shared" si="0"/>
        <v>Multifamily basement - unconditioned attic - vented Residential - electric resistance and room air conditioner</v>
      </c>
      <c r="C4" t="s">
        <v>14</v>
      </c>
      <c r="D4" s="3">
        <f t="shared" si="1"/>
        <v>48000</v>
      </c>
      <c r="E4" s="3">
        <f t="shared" si="2"/>
        <v>16000</v>
      </c>
      <c r="F4">
        <v>3</v>
      </c>
      <c r="G4" s="3">
        <f t="shared" si="3"/>
        <v>3</v>
      </c>
      <c r="H4" s="3">
        <f t="shared" si="4"/>
        <v>48</v>
      </c>
      <c r="I4" t="s">
        <v>43</v>
      </c>
      <c r="J4" t="s">
        <v>46</v>
      </c>
      <c r="K4" t="s">
        <v>21</v>
      </c>
      <c r="L4" t="s">
        <v>33</v>
      </c>
      <c r="M4" s="3">
        <f t="shared" si="5"/>
        <v>24</v>
      </c>
      <c r="N4" t="s">
        <v>37</v>
      </c>
      <c r="O4" s="7">
        <v>2</v>
      </c>
      <c r="P4" s="7">
        <v>8</v>
      </c>
      <c r="Q4" s="7">
        <v>1000</v>
      </c>
      <c r="S4" s="8">
        <f t="shared" si="6"/>
        <v>3</v>
      </c>
      <c r="T4" s="8" t="str">
        <f t="shared" si="7"/>
        <v>Multifamily basement - unconditioned attic - vented Residential - electric resistance and room air conditioner</v>
      </c>
      <c r="U4" s="8" t="s">
        <v>57</v>
      </c>
    </row>
    <row r="5" spans="1:25" x14ac:dyDescent="0.2">
      <c r="A5">
        <f t="shared" si="8"/>
        <v>4</v>
      </c>
      <c r="B5" s="3" t="str">
        <f t="shared" si="0"/>
        <v>Multifamily basement - conditioned attic - vented Residential - electric resistance and evaporative cooler</v>
      </c>
      <c r="C5" t="s">
        <v>14</v>
      </c>
      <c r="D5" s="3">
        <f t="shared" si="1"/>
        <v>288000</v>
      </c>
      <c r="E5" s="3">
        <f t="shared" si="2"/>
        <v>72000</v>
      </c>
      <c r="F5">
        <v>4</v>
      </c>
      <c r="G5" s="3">
        <f t="shared" si="3"/>
        <v>4</v>
      </c>
      <c r="H5" s="3">
        <f t="shared" si="4"/>
        <v>192</v>
      </c>
      <c r="I5" t="s">
        <v>44</v>
      </c>
      <c r="J5" t="s">
        <v>46</v>
      </c>
      <c r="K5" t="s">
        <v>22</v>
      </c>
      <c r="L5" t="s">
        <v>33</v>
      </c>
      <c r="M5" s="3">
        <f t="shared" si="5"/>
        <v>64</v>
      </c>
      <c r="N5" t="s">
        <v>37</v>
      </c>
      <c r="O5" s="7">
        <v>3</v>
      </c>
      <c r="P5" s="7">
        <v>16</v>
      </c>
      <c r="Q5" s="7">
        <v>1500</v>
      </c>
      <c r="S5" s="8">
        <f t="shared" si="6"/>
        <v>4</v>
      </c>
      <c r="T5" s="8" t="str">
        <f t="shared" si="7"/>
        <v>Multifamily basement - conditioned attic - vented Residential - electric resistance and evaporative cooler</v>
      </c>
      <c r="U5" s="8" t="s">
        <v>57</v>
      </c>
      <c r="W5" t="s">
        <v>59</v>
      </c>
      <c r="X5" t="s">
        <v>63</v>
      </c>
    </row>
    <row r="6" spans="1:25" x14ac:dyDescent="0.2">
      <c r="A6">
        <f t="shared" si="8"/>
        <v>5</v>
      </c>
      <c r="B6" s="3" t="str">
        <f t="shared" si="0"/>
        <v>Multifamily ambient attic - vented Residential - furnace and no cooling</v>
      </c>
      <c r="C6" t="s">
        <v>14</v>
      </c>
      <c r="D6" s="3">
        <f t="shared" si="1"/>
        <v>4000</v>
      </c>
      <c r="E6" s="3">
        <f t="shared" si="2"/>
        <v>4000</v>
      </c>
      <c r="F6">
        <v>1</v>
      </c>
      <c r="G6" s="3">
        <f t="shared" si="3"/>
        <v>1</v>
      </c>
      <c r="H6" s="3">
        <f t="shared" si="4"/>
        <v>0</v>
      </c>
      <c r="I6" t="s">
        <v>45</v>
      </c>
      <c r="J6" t="s">
        <v>46</v>
      </c>
      <c r="K6" t="s">
        <v>23</v>
      </c>
      <c r="L6" t="s">
        <v>33</v>
      </c>
      <c r="M6" s="3">
        <f t="shared" si="5"/>
        <v>2</v>
      </c>
      <c r="N6" t="s">
        <v>37</v>
      </c>
      <c r="O6" s="7">
        <v>0</v>
      </c>
      <c r="P6" s="7">
        <v>2</v>
      </c>
      <c r="Q6" s="7">
        <v>2000</v>
      </c>
      <c r="S6" s="8">
        <f t="shared" si="6"/>
        <v>5</v>
      </c>
      <c r="T6" s="8" t="str">
        <f t="shared" si="7"/>
        <v>Multifamily ambient attic - vented Residential - furnace and no cooling</v>
      </c>
      <c r="U6" s="8" t="s">
        <v>57</v>
      </c>
      <c r="W6" t="s">
        <v>59</v>
      </c>
      <c r="X6" t="s">
        <v>64</v>
      </c>
    </row>
    <row r="7" spans="1:25" x14ac:dyDescent="0.2">
      <c r="A7">
        <f t="shared" si="8"/>
        <v>6</v>
      </c>
      <c r="B7" s="3" t="str">
        <f t="shared" si="0"/>
        <v>Multifamily crawlspace - vented attic - unvented Residential - furnace and central air conditioner</v>
      </c>
      <c r="C7" t="s">
        <v>14</v>
      </c>
      <c r="D7" s="3">
        <f t="shared" si="1"/>
        <v>4800</v>
      </c>
      <c r="E7" s="3">
        <f t="shared" si="2"/>
        <v>2400</v>
      </c>
      <c r="F7">
        <v>2</v>
      </c>
      <c r="G7" s="3">
        <f t="shared" si="3"/>
        <v>2</v>
      </c>
      <c r="H7" s="3">
        <f t="shared" si="4"/>
        <v>8</v>
      </c>
      <c r="I7" t="s">
        <v>41</v>
      </c>
      <c r="J7" t="s">
        <v>47</v>
      </c>
      <c r="K7" t="s">
        <v>24</v>
      </c>
      <c r="L7" t="s">
        <v>33</v>
      </c>
      <c r="M7" s="3">
        <f t="shared" si="5"/>
        <v>8</v>
      </c>
      <c r="N7" t="s">
        <v>37</v>
      </c>
      <c r="O7" s="7">
        <v>1</v>
      </c>
      <c r="P7" s="7">
        <v>4</v>
      </c>
      <c r="Q7" s="7">
        <v>600</v>
      </c>
      <c r="S7" s="8">
        <f t="shared" si="6"/>
        <v>6</v>
      </c>
      <c r="T7" s="8" t="str">
        <f t="shared" si="7"/>
        <v>Multifamily crawlspace - vented attic - unvented Residential - furnace and central air conditioner</v>
      </c>
      <c r="U7" s="8" t="s">
        <v>57</v>
      </c>
    </row>
    <row r="8" spans="1:25" x14ac:dyDescent="0.2">
      <c r="A8">
        <f t="shared" si="8"/>
        <v>7</v>
      </c>
      <c r="B8" s="3" t="str">
        <f t="shared" si="0"/>
        <v>Multifamily crawlspace - unvented attic - unvented Residential - furnace and room air conditioner</v>
      </c>
      <c r="C8" t="s">
        <v>14</v>
      </c>
      <c r="D8" s="3">
        <f t="shared" si="1"/>
        <v>38400</v>
      </c>
      <c r="E8" s="3">
        <f t="shared" si="2"/>
        <v>12800</v>
      </c>
      <c r="F8">
        <v>3</v>
      </c>
      <c r="G8" s="3">
        <f t="shared" si="3"/>
        <v>3</v>
      </c>
      <c r="H8" s="3">
        <f t="shared" si="4"/>
        <v>48</v>
      </c>
      <c r="I8" t="s">
        <v>42</v>
      </c>
      <c r="J8" t="s">
        <v>47</v>
      </c>
      <c r="K8" t="s">
        <v>16</v>
      </c>
      <c r="L8" t="s">
        <v>33</v>
      </c>
      <c r="M8" s="3">
        <f t="shared" si="5"/>
        <v>24</v>
      </c>
      <c r="N8" t="s">
        <v>37</v>
      </c>
      <c r="O8" s="7">
        <v>2</v>
      </c>
      <c r="P8" s="7">
        <v>8</v>
      </c>
      <c r="Q8" s="7">
        <v>800</v>
      </c>
      <c r="S8" s="8">
        <f t="shared" si="6"/>
        <v>7</v>
      </c>
      <c r="T8" s="8" t="str">
        <f t="shared" si="7"/>
        <v>Multifamily crawlspace - unvented attic - unvented Residential - furnace and room air conditioner</v>
      </c>
      <c r="U8" s="8" t="s">
        <v>57</v>
      </c>
    </row>
    <row r="9" spans="1:25" x14ac:dyDescent="0.2">
      <c r="A9">
        <f t="shared" si="8"/>
        <v>8</v>
      </c>
      <c r="B9" s="3" t="str">
        <f t="shared" si="0"/>
        <v>Multifamily basement - unconditioned attic - unvented Residential - furnace and evaporative cooler</v>
      </c>
      <c r="C9" t="s">
        <v>14</v>
      </c>
      <c r="D9" s="3">
        <f t="shared" si="1"/>
        <v>192000</v>
      </c>
      <c r="E9" s="3">
        <f t="shared" si="2"/>
        <v>48000</v>
      </c>
      <c r="F9">
        <v>4</v>
      </c>
      <c r="G9" s="3">
        <f t="shared" si="3"/>
        <v>4</v>
      </c>
      <c r="H9" s="3">
        <f t="shared" si="4"/>
        <v>192</v>
      </c>
      <c r="I9" t="s">
        <v>43</v>
      </c>
      <c r="J9" t="s">
        <v>47</v>
      </c>
      <c r="K9" t="s">
        <v>25</v>
      </c>
      <c r="L9" t="s">
        <v>33</v>
      </c>
      <c r="M9" s="3">
        <f t="shared" si="5"/>
        <v>64</v>
      </c>
      <c r="N9" t="s">
        <v>37</v>
      </c>
      <c r="O9" s="7">
        <v>3</v>
      </c>
      <c r="P9" s="7">
        <v>16</v>
      </c>
      <c r="Q9" s="7">
        <v>1000</v>
      </c>
      <c r="S9" s="8">
        <f t="shared" si="6"/>
        <v>8</v>
      </c>
      <c r="T9" s="8" t="str">
        <f t="shared" si="7"/>
        <v>Multifamily basement - unconditioned attic - unvented Residential - furnace and evaporative cooler</v>
      </c>
      <c r="U9" s="8" t="s">
        <v>57</v>
      </c>
    </row>
    <row r="10" spans="1:25" x14ac:dyDescent="0.2">
      <c r="A10">
        <f t="shared" si="8"/>
        <v>9</v>
      </c>
      <c r="B10" s="3" t="str">
        <f t="shared" si="0"/>
        <v>Multifamily basement - conditioned attic - unvented Residential - boiler and no cooling</v>
      </c>
      <c r="C10" t="s">
        <v>14</v>
      </c>
      <c r="D10" s="3">
        <f t="shared" si="1"/>
        <v>3000</v>
      </c>
      <c r="E10" s="3">
        <f t="shared" si="2"/>
        <v>3000</v>
      </c>
      <c r="F10">
        <v>1</v>
      </c>
      <c r="G10" s="3">
        <f t="shared" si="3"/>
        <v>1</v>
      </c>
      <c r="H10" s="3">
        <f t="shared" si="4"/>
        <v>0</v>
      </c>
      <c r="I10" t="s">
        <v>44</v>
      </c>
      <c r="J10" t="s">
        <v>47</v>
      </c>
      <c r="K10" t="s">
        <v>26</v>
      </c>
      <c r="L10" t="s">
        <v>33</v>
      </c>
      <c r="M10" s="3">
        <f t="shared" si="5"/>
        <v>2</v>
      </c>
      <c r="N10" t="s">
        <v>37</v>
      </c>
      <c r="O10" s="7">
        <v>0</v>
      </c>
      <c r="P10" s="7">
        <v>2</v>
      </c>
      <c r="Q10" s="7">
        <v>1500</v>
      </c>
      <c r="S10" s="8">
        <f t="shared" si="6"/>
        <v>9</v>
      </c>
      <c r="T10" s="8" t="str">
        <f t="shared" si="7"/>
        <v>Multifamily basement - conditioned attic - unvented Residential - boiler and no cooling</v>
      </c>
      <c r="U10" s="8" t="s">
        <v>57</v>
      </c>
      <c r="W10" t="s">
        <v>59</v>
      </c>
      <c r="X10" t="s">
        <v>63</v>
      </c>
    </row>
    <row r="11" spans="1:25" x14ac:dyDescent="0.2">
      <c r="A11">
        <f t="shared" si="8"/>
        <v>10</v>
      </c>
      <c r="B11" s="3" t="str">
        <f t="shared" si="0"/>
        <v>Multifamily ambient attic - unvented Residential - boiler and central air conditioner</v>
      </c>
      <c r="C11" t="s">
        <v>14</v>
      </c>
      <c r="D11" s="3">
        <f t="shared" si="1"/>
        <v>16000</v>
      </c>
      <c r="E11" s="3">
        <f t="shared" si="2"/>
        <v>8000</v>
      </c>
      <c r="F11">
        <v>2</v>
      </c>
      <c r="G11" s="3">
        <f t="shared" si="3"/>
        <v>2</v>
      </c>
      <c r="H11" s="3">
        <f t="shared" si="4"/>
        <v>8</v>
      </c>
      <c r="I11" t="s">
        <v>45</v>
      </c>
      <c r="J11" t="s">
        <v>47</v>
      </c>
      <c r="K11" t="s">
        <v>27</v>
      </c>
      <c r="L11" t="s">
        <v>33</v>
      </c>
      <c r="M11" s="3">
        <f t="shared" si="5"/>
        <v>8</v>
      </c>
      <c r="N11" t="s">
        <v>37</v>
      </c>
      <c r="O11" s="7">
        <v>1</v>
      </c>
      <c r="P11" s="7">
        <v>4</v>
      </c>
      <c r="Q11" s="7">
        <v>2000</v>
      </c>
      <c r="S11" s="8">
        <f t="shared" si="6"/>
        <v>10</v>
      </c>
      <c r="T11" s="8" t="str">
        <f t="shared" si="7"/>
        <v>Multifamily ambient attic - unvented Residential - boiler and central air conditioner</v>
      </c>
      <c r="U11" s="8" t="s">
        <v>57</v>
      </c>
      <c r="W11" t="s">
        <v>59</v>
      </c>
      <c r="X11" t="s">
        <v>64</v>
      </c>
    </row>
    <row r="12" spans="1:25" x14ac:dyDescent="0.2">
      <c r="A12">
        <f t="shared" si="8"/>
        <v>11</v>
      </c>
      <c r="B12" s="3" t="str">
        <f t="shared" si="0"/>
        <v>Multifamily crawlspace - vented attic - conditioned Residential - boiler and room air conditioner</v>
      </c>
      <c r="C12" t="s">
        <v>14</v>
      </c>
      <c r="D12" s="3">
        <f t="shared" si="1"/>
        <v>28800</v>
      </c>
      <c r="E12" s="3">
        <f t="shared" si="2"/>
        <v>9600</v>
      </c>
      <c r="F12">
        <v>3</v>
      </c>
      <c r="G12" s="3">
        <f t="shared" si="3"/>
        <v>3</v>
      </c>
      <c r="H12" s="3">
        <f t="shared" si="4"/>
        <v>48</v>
      </c>
      <c r="I12" t="s">
        <v>41</v>
      </c>
      <c r="J12" t="s">
        <v>48</v>
      </c>
      <c r="K12" t="s">
        <v>28</v>
      </c>
      <c r="L12" t="s">
        <v>33</v>
      </c>
      <c r="M12" s="3">
        <f t="shared" si="5"/>
        <v>24</v>
      </c>
      <c r="N12" t="s">
        <v>37</v>
      </c>
      <c r="O12" s="7">
        <v>2</v>
      </c>
      <c r="P12" s="7">
        <v>8</v>
      </c>
      <c r="Q12" s="7">
        <v>600</v>
      </c>
      <c r="S12" s="8">
        <f t="shared" si="6"/>
        <v>11</v>
      </c>
      <c r="T12" s="8" t="str">
        <f t="shared" si="7"/>
        <v>Multifamily crawlspace - vented attic - conditioned Residential - boiler and room air conditioner</v>
      </c>
      <c r="U12" s="8" t="s">
        <v>57</v>
      </c>
      <c r="W12" t="s">
        <v>59</v>
      </c>
      <c r="X12" s="9" t="s">
        <v>65</v>
      </c>
    </row>
    <row r="13" spans="1:25" x14ac:dyDescent="0.2">
      <c r="A13">
        <f t="shared" si="8"/>
        <v>12</v>
      </c>
      <c r="B13" s="3" t="str">
        <f t="shared" si="0"/>
        <v>Multifamily crawlspace - unvented attic - conditioned Residential - boiler and evaporative cooler</v>
      </c>
      <c r="C13" t="s">
        <v>14</v>
      </c>
      <c r="D13" s="3">
        <f t="shared" si="1"/>
        <v>153600</v>
      </c>
      <c r="E13" s="3">
        <f t="shared" si="2"/>
        <v>38400</v>
      </c>
      <c r="F13">
        <v>4</v>
      </c>
      <c r="G13" s="3">
        <f t="shared" si="3"/>
        <v>4</v>
      </c>
      <c r="H13" s="3">
        <f t="shared" si="4"/>
        <v>192</v>
      </c>
      <c r="I13" t="s">
        <v>42</v>
      </c>
      <c r="J13" t="s">
        <v>48</v>
      </c>
      <c r="K13" t="s">
        <v>29</v>
      </c>
      <c r="L13" t="s">
        <v>33</v>
      </c>
      <c r="M13" s="3">
        <f t="shared" si="5"/>
        <v>64</v>
      </c>
      <c r="N13" t="s">
        <v>37</v>
      </c>
      <c r="O13" s="7">
        <v>3</v>
      </c>
      <c r="P13" s="7">
        <v>16</v>
      </c>
      <c r="Q13" s="7">
        <v>800</v>
      </c>
      <c r="S13" s="8">
        <f t="shared" si="6"/>
        <v>12</v>
      </c>
      <c r="T13" s="8" t="str">
        <f t="shared" si="7"/>
        <v>Multifamily crawlspace - unvented attic - conditioned Residential - boiler and evaporative cooler</v>
      </c>
      <c r="U13" s="8" t="s">
        <v>57</v>
      </c>
      <c r="W13" t="s">
        <v>59</v>
      </c>
      <c r="X13" s="9" t="s">
        <v>66</v>
      </c>
    </row>
    <row r="14" spans="1:25" x14ac:dyDescent="0.2">
      <c r="A14">
        <f t="shared" si="8"/>
        <v>13</v>
      </c>
      <c r="B14" s="3" t="str">
        <f t="shared" si="0"/>
        <v>Multifamily basement - unconditioned attic - conditioned Residential - air-to-air heat pump</v>
      </c>
      <c r="C14" t="s">
        <v>14</v>
      </c>
      <c r="D14" s="3">
        <f t="shared" si="1"/>
        <v>2000</v>
      </c>
      <c r="E14" s="3">
        <f t="shared" si="2"/>
        <v>2000</v>
      </c>
      <c r="F14">
        <v>1</v>
      </c>
      <c r="G14" s="3">
        <f t="shared" si="3"/>
        <v>1</v>
      </c>
      <c r="H14" s="3">
        <f t="shared" si="4"/>
        <v>0</v>
      </c>
      <c r="I14" t="s">
        <v>43</v>
      </c>
      <c r="J14" t="s">
        <v>48</v>
      </c>
      <c r="K14" t="s">
        <v>30</v>
      </c>
      <c r="L14" t="s">
        <v>33</v>
      </c>
      <c r="M14" s="3">
        <f t="shared" si="5"/>
        <v>2</v>
      </c>
      <c r="N14" t="s">
        <v>37</v>
      </c>
      <c r="O14" s="7">
        <v>0</v>
      </c>
      <c r="P14" s="7">
        <v>2</v>
      </c>
      <c r="Q14" s="7">
        <v>1000</v>
      </c>
      <c r="S14" s="8">
        <f t="shared" si="6"/>
        <v>13</v>
      </c>
      <c r="T14" s="8" t="str">
        <f t="shared" si="7"/>
        <v>Multifamily basement - unconditioned attic - conditioned Residential - air-to-air heat pump</v>
      </c>
      <c r="U14" s="8" t="s">
        <v>57</v>
      </c>
      <c r="W14" t="s">
        <v>59</v>
      </c>
      <c r="X14" s="9" t="s">
        <v>67</v>
      </c>
    </row>
    <row r="15" spans="1:25" x14ac:dyDescent="0.2">
      <c r="A15">
        <f t="shared" si="8"/>
        <v>14</v>
      </c>
      <c r="B15" s="3" t="str">
        <f t="shared" si="0"/>
        <v>Multifamily basement - conditioned attic - conditioned Residential - mini-split heat pump</v>
      </c>
      <c r="C15" t="s">
        <v>14</v>
      </c>
      <c r="D15" s="3">
        <f t="shared" si="1"/>
        <v>12000</v>
      </c>
      <c r="E15" s="3">
        <f t="shared" si="2"/>
        <v>6000</v>
      </c>
      <c r="F15">
        <v>2</v>
      </c>
      <c r="G15" s="3">
        <f t="shared" si="3"/>
        <v>2</v>
      </c>
      <c r="H15" s="3">
        <f t="shared" si="4"/>
        <v>8</v>
      </c>
      <c r="I15" t="s">
        <v>44</v>
      </c>
      <c r="J15" t="s">
        <v>48</v>
      </c>
      <c r="K15" t="s">
        <v>31</v>
      </c>
      <c r="L15" t="s">
        <v>33</v>
      </c>
      <c r="M15" s="3">
        <f t="shared" si="5"/>
        <v>8</v>
      </c>
      <c r="N15" t="s">
        <v>37</v>
      </c>
      <c r="O15" s="7">
        <v>1</v>
      </c>
      <c r="P15" s="7">
        <v>4</v>
      </c>
      <c r="Q15" s="7">
        <v>1500</v>
      </c>
      <c r="S15" s="8">
        <f t="shared" si="6"/>
        <v>14</v>
      </c>
      <c r="T15" s="8" t="str">
        <f t="shared" si="7"/>
        <v>Multifamily basement - conditioned attic - conditioned Residential - mini-split heat pump</v>
      </c>
      <c r="U15" s="8" t="s">
        <v>57</v>
      </c>
      <c r="W15" t="s">
        <v>59</v>
      </c>
      <c r="X15" s="9" t="s">
        <v>67</v>
      </c>
    </row>
    <row r="16" spans="1:25" x14ac:dyDescent="0.2">
      <c r="A16">
        <f t="shared" si="8"/>
        <v>15</v>
      </c>
      <c r="B16" s="3" t="str">
        <f t="shared" si="0"/>
        <v>Multifamily ambient attic - conditioned Residential - ground-to-air heat pump</v>
      </c>
      <c r="C16" t="s">
        <v>14</v>
      </c>
      <c r="D16" s="3">
        <f t="shared" si="1"/>
        <v>96000</v>
      </c>
      <c r="E16" s="3">
        <f t="shared" si="2"/>
        <v>32000</v>
      </c>
      <c r="F16">
        <v>3</v>
      </c>
      <c r="G16" s="3">
        <f t="shared" si="3"/>
        <v>3</v>
      </c>
      <c r="H16" s="3">
        <f t="shared" si="4"/>
        <v>48</v>
      </c>
      <c r="I16" t="s">
        <v>45</v>
      </c>
      <c r="J16" t="s">
        <v>48</v>
      </c>
      <c r="K16" t="s">
        <v>32</v>
      </c>
      <c r="L16" t="s">
        <v>33</v>
      </c>
      <c r="M16" s="3">
        <f t="shared" si="5"/>
        <v>24</v>
      </c>
      <c r="N16" t="s">
        <v>37</v>
      </c>
      <c r="O16" s="7">
        <v>2</v>
      </c>
      <c r="P16" s="7">
        <v>8</v>
      </c>
      <c r="Q16" s="7">
        <v>2000</v>
      </c>
      <c r="S16" s="8">
        <f t="shared" si="6"/>
        <v>15</v>
      </c>
      <c r="T16" s="8" t="str">
        <f t="shared" si="7"/>
        <v>Multifamily ambient attic - conditioned Residential - ground-to-air heat pump</v>
      </c>
      <c r="U16" s="8" t="s">
        <v>57</v>
      </c>
      <c r="W16" t="s">
        <v>59</v>
      </c>
      <c r="X16" t="s">
        <v>64</v>
      </c>
    </row>
    <row r="17" spans="1:25" x14ac:dyDescent="0.2">
      <c r="A17">
        <f t="shared" si="8"/>
        <v>16</v>
      </c>
      <c r="B17" s="3" t="str">
        <f t="shared" si="0"/>
        <v>Multifamily crawlspace - vented flat roof Residential - electric resistance and no cooling</v>
      </c>
      <c r="C17" t="s">
        <v>14</v>
      </c>
      <c r="D17" s="3" t="e">
        <f t="shared" si="1"/>
        <v>#VALUE!</v>
      </c>
      <c r="E17" s="3" t="e">
        <f t="shared" si="2"/>
        <v>#VALUE!</v>
      </c>
      <c r="F17">
        <v>4</v>
      </c>
      <c r="G17" s="3">
        <f t="shared" si="3"/>
        <v>4</v>
      </c>
      <c r="H17" s="3" t="e">
        <f t="shared" si="4"/>
        <v>#VALUE!</v>
      </c>
      <c r="I17" t="s">
        <v>41</v>
      </c>
      <c r="J17" t="s">
        <v>15</v>
      </c>
      <c r="K17" t="s">
        <v>19</v>
      </c>
      <c r="L17" t="s">
        <v>33</v>
      </c>
      <c r="M17" s="3" t="s">
        <v>68</v>
      </c>
      <c r="N17" t="s">
        <v>38</v>
      </c>
      <c r="O17" s="7">
        <v>3</v>
      </c>
      <c r="P17" s="7">
        <v>16</v>
      </c>
      <c r="Q17" s="7">
        <v>600</v>
      </c>
      <c r="S17" s="8">
        <f t="shared" si="6"/>
        <v>16</v>
      </c>
      <c r="T17" s="8" t="str">
        <f t="shared" si="7"/>
        <v>Multifamily crawlspace - vented flat roof Residential - electric resistance and no cooling</v>
      </c>
      <c r="U17" s="8" t="s">
        <v>57</v>
      </c>
      <c r="Y17" t="s">
        <v>71</v>
      </c>
    </row>
    <row r="18" spans="1:25" x14ac:dyDescent="0.2">
      <c r="A18">
        <f t="shared" si="8"/>
        <v>17</v>
      </c>
      <c r="B18" s="3" t="str">
        <f t="shared" si="0"/>
        <v>Multifamily crawlspace - unvented flat roof Residential - electric resistance and central air conditioner</v>
      </c>
      <c r="C18" t="s">
        <v>14</v>
      </c>
      <c r="D18" s="3">
        <f t="shared" si="1"/>
        <v>1600</v>
      </c>
      <c r="E18" s="3">
        <f t="shared" si="2"/>
        <v>1600</v>
      </c>
      <c r="F18">
        <v>1</v>
      </c>
      <c r="G18" s="3">
        <f t="shared" si="3"/>
        <v>1</v>
      </c>
      <c r="H18" s="3">
        <f t="shared" si="4"/>
        <v>0</v>
      </c>
      <c r="I18" t="s">
        <v>42</v>
      </c>
      <c r="J18" t="s">
        <v>15</v>
      </c>
      <c r="K18" t="s">
        <v>20</v>
      </c>
      <c r="L18" t="s">
        <v>33</v>
      </c>
      <c r="M18" s="3">
        <f t="shared" si="5"/>
        <v>2</v>
      </c>
      <c r="N18" t="s">
        <v>38</v>
      </c>
      <c r="O18" s="7">
        <v>0</v>
      </c>
      <c r="P18" s="7">
        <v>2</v>
      </c>
      <c r="Q18" s="7">
        <v>800</v>
      </c>
      <c r="S18" s="8">
        <f t="shared" si="6"/>
        <v>17</v>
      </c>
      <c r="T18" s="8" t="str">
        <f t="shared" si="7"/>
        <v>Multifamily crawlspace - unvented flat roof Residential - electric resistance and central air conditioner</v>
      </c>
      <c r="U18" s="8" t="s">
        <v>57</v>
      </c>
      <c r="W18" t="s">
        <v>59</v>
      </c>
      <c r="X18" s="9" t="s">
        <v>62</v>
      </c>
    </row>
    <row r="19" spans="1:25" x14ac:dyDescent="0.2">
      <c r="A19">
        <f t="shared" si="8"/>
        <v>18</v>
      </c>
      <c r="B19" s="3" t="str">
        <f t="shared" si="0"/>
        <v>Multifamily basement - unconditioned flat roof Residential - electric resistance and room air conditioner</v>
      </c>
      <c r="C19" t="s">
        <v>14</v>
      </c>
      <c r="D19" s="3">
        <f t="shared" si="1"/>
        <v>8000</v>
      </c>
      <c r="E19" s="3">
        <f t="shared" si="2"/>
        <v>4000</v>
      </c>
      <c r="F19">
        <v>2</v>
      </c>
      <c r="G19" s="3">
        <f t="shared" si="3"/>
        <v>2</v>
      </c>
      <c r="H19" s="3">
        <f t="shared" si="4"/>
        <v>8</v>
      </c>
      <c r="I19" t="s">
        <v>43</v>
      </c>
      <c r="J19" t="s">
        <v>15</v>
      </c>
      <c r="K19" t="s">
        <v>21</v>
      </c>
      <c r="L19" t="s">
        <v>33</v>
      </c>
      <c r="M19" s="3">
        <f t="shared" si="5"/>
        <v>8</v>
      </c>
      <c r="N19" t="s">
        <v>38</v>
      </c>
      <c r="O19" s="7">
        <v>1</v>
      </c>
      <c r="P19" s="7">
        <v>4</v>
      </c>
      <c r="Q19" s="7">
        <v>1000</v>
      </c>
      <c r="S19" s="8">
        <f t="shared" si="6"/>
        <v>18</v>
      </c>
      <c r="T19" s="8" t="str">
        <f t="shared" si="7"/>
        <v>Multifamily basement - unconditioned flat roof Residential - electric resistance and room air conditioner</v>
      </c>
      <c r="U19" s="8" t="s">
        <v>57</v>
      </c>
    </row>
    <row r="20" spans="1:25" x14ac:dyDescent="0.2">
      <c r="A20">
        <f t="shared" si="8"/>
        <v>19</v>
      </c>
      <c r="B20" s="3" t="str">
        <f t="shared" si="0"/>
        <v>Multifamily basement - conditioned flat roof Residential - electric resistance and evaporative cooler</v>
      </c>
      <c r="C20" t="s">
        <v>14</v>
      </c>
      <c r="D20" s="3">
        <f t="shared" si="1"/>
        <v>72000</v>
      </c>
      <c r="E20" s="3">
        <f t="shared" si="2"/>
        <v>24000</v>
      </c>
      <c r="F20">
        <v>3</v>
      </c>
      <c r="G20" s="3">
        <f t="shared" si="3"/>
        <v>3</v>
      </c>
      <c r="H20" s="3">
        <f t="shared" si="4"/>
        <v>48</v>
      </c>
      <c r="I20" t="s">
        <v>44</v>
      </c>
      <c r="J20" t="s">
        <v>15</v>
      </c>
      <c r="K20" t="s">
        <v>22</v>
      </c>
      <c r="L20" t="s">
        <v>33</v>
      </c>
      <c r="M20" s="3">
        <f t="shared" si="5"/>
        <v>24</v>
      </c>
      <c r="N20" t="s">
        <v>38</v>
      </c>
      <c r="O20" s="7">
        <v>2</v>
      </c>
      <c r="P20" s="7">
        <v>8</v>
      </c>
      <c r="Q20" s="7">
        <v>1500</v>
      </c>
      <c r="S20" s="8">
        <f t="shared" si="6"/>
        <v>19</v>
      </c>
      <c r="T20" s="8" t="str">
        <f t="shared" si="7"/>
        <v>Multifamily basement - conditioned flat roof Residential - electric resistance and evaporative cooler</v>
      </c>
      <c r="U20" s="8" t="s">
        <v>57</v>
      </c>
      <c r="W20" t="s">
        <v>59</v>
      </c>
      <c r="X20" t="s">
        <v>63</v>
      </c>
    </row>
    <row r="21" spans="1:25" x14ac:dyDescent="0.2">
      <c r="A21">
        <f t="shared" si="8"/>
        <v>20</v>
      </c>
      <c r="B21" s="3" t="str">
        <f t="shared" si="0"/>
        <v>Multifamily ambient flat roof Residential - furnace and no cooling</v>
      </c>
      <c r="C21" t="s">
        <v>14</v>
      </c>
      <c r="D21" s="3">
        <f t="shared" si="1"/>
        <v>384000</v>
      </c>
      <c r="E21" s="3">
        <f t="shared" si="2"/>
        <v>96000</v>
      </c>
      <c r="F21">
        <v>4</v>
      </c>
      <c r="G21" s="3">
        <f t="shared" si="3"/>
        <v>4</v>
      </c>
      <c r="H21" s="3">
        <f t="shared" si="4"/>
        <v>192</v>
      </c>
      <c r="I21" t="s">
        <v>45</v>
      </c>
      <c r="J21" t="s">
        <v>15</v>
      </c>
      <c r="K21" t="s">
        <v>23</v>
      </c>
      <c r="L21" t="s">
        <v>33</v>
      </c>
      <c r="M21" s="3">
        <f t="shared" si="5"/>
        <v>64</v>
      </c>
      <c r="N21" t="s">
        <v>38</v>
      </c>
      <c r="O21" s="7">
        <v>3</v>
      </c>
      <c r="P21" s="7">
        <v>16</v>
      </c>
      <c r="Q21" s="7">
        <v>2000</v>
      </c>
      <c r="S21" s="8">
        <f t="shared" si="6"/>
        <v>20</v>
      </c>
      <c r="T21" s="8" t="str">
        <f t="shared" si="7"/>
        <v>Multifamily ambient flat roof Residential - furnace and no cooling</v>
      </c>
      <c r="U21" s="8" t="s">
        <v>57</v>
      </c>
      <c r="W21" t="s">
        <v>59</v>
      </c>
      <c r="X21" t="s">
        <v>64</v>
      </c>
    </row>
    <row r="22" spans="1:25" x14ac:dyDescent="0.2">
      <c r="A22">
        <f t="shared" si="8"/>
        <v>21</v>
      </c>
      <c r="B22" s="3" t="str">
        <f t="shared" si="0"/>
        <v>Multifamily crawlspace - vented attic - vented Residential - furnace and central air conditioner</v>
      </c>
      <c r="C22" t="s">
        <v>14</v>
      </c>
      <c r="D22" s="3">
        <f t="shared" si="1"/>
        <v>1200</v>
      </c>
      <c r="E22" s="3">
        <f t="shared" si="2"/>
        <v>1200</v>
      </c>
      <c r="F22">
        <v>1</v>
      </c>
      <c r="G22" s="3">
        <f t="shared" si="3"/>
        <v>1</v>
      </c>
      <c r="H22" s="3">
        <f t="shared" si="4"/>
        <v>0</v>
      </c>
      <c r="I22" t="s">
        <v>41</v>
      </c>
      <c r="J22" t="s">
        <v>46</v>
      </c>
      <c r="K22" t="s">
        <v>24</v>
      </c>
      <c r="L22" t="s">
        <v>33</v>
      </c>
      <c r="M22" s="3">
        <f t="shared" si="5"/>
        <v>2</v>
      </c>
      <c r="N22" t="s">
        <v>38</v>
      </c>
      <c r="O22" s="7">
        <v>0</v>
      </c>
      <c r="P22" s="7">
        <v>2</v>
      </c>
      <c r="Q22" s="7">
        <v>600</v>
      </c>
      <c r="S22" s="8">
        <f t="shared" si="6"/>
        <v>21</v>
      </c>
      <c r="T22" s="8" t="str">
        <f t="shared" si="7"/>
        <v>Multifamily crawlspace - vented attic - vented Residential - furnace and central air conditioner</v>
      </c>
      <c r="U22" s="8" t="s">
        <v>57</v>
      </c>
      <c r="W22" t="s">
        <v>59</v>
      </c>
      <c r="X22" s="9" t="s">
        <v>62</v>
      </c>
    </row>
    <row r="23" spans="1:25" x14ac:dyDescent="0.2">
      <c r="A23">
        <f t="shared" si="8"/>
        <v>22</v>
      </c>
      <c r="B23" s="3" t="str">
        <f t="shared" si="0"/>
        <v>Multifamily crawlspace - unvented attic - vented Residential - furnace and room air conditioner</v>
      </c>
      <c r="C23" t="s">
        <v>14</v>
      </c>
      <c r="D23" s="3">
        <f t="shared" si="1"/>
        <v>6400</v>
      </c>
      <c r="E23" s="3">
        <f t="shared" si="2"/>
        <v>3200</v>
      </c>
      <c r="F23">
        <v>2</v>
      </c>
      <c r="G23" s="3">
        <f t="shared" si="3"/>
        <v>2</v>
      </c>
      <c r="H23" s="3">
        <f t="shared" si="4"/>
        <v>8</v>
      </c>
      <c r="I23" t="s">
        <v>42</v>
      </c>
      <c r="J23" t="s">
        <v>46</v>
      </c>
      <c r="K23" t="s">
        <v>16</v>
      </c>
      <c r="L23" t="s">
        <v>33</v>
      </c>
      <c r="M23" s="3">
        <f t="shared" si="5"/>
        <v>8</v>
      </c>
      <c r="N23" t="s">
        <v>38</v>
      </c>
      <c r="O23" s="7">
        <v>1</v>
      </c>
      <c r="P23" s="7">
        <v>4</v>
      </c>
      <c r="Q23" s="7">
        <v>800</v>
      </c>
      <c r="S23" s="8">
        <f t="shared" si="6"/>
        <v>22</v>
      </c>
      <c r="T23" s="8" t="str">
        <f t="shared" si="7"/>
        <v>Multifamily crawlspace - unvented attic - vented Residential - furnace and room air conditioner</v>
      </c>
      <c r="U23" s="8" t="s">
        <v>57</v>
      </c>
    </row>
    <row r="24" spans="1:25" x14ac:dyDescent="0.2">
      <c r="A24">
        <f t="shared" si="8"/>
        <v>23</v>
      </c>
      <c r="B24" s="3" t="str">
        <f t="shared" si="0"/>
        <v>Multifamily basement - unconditioned attic - vented Residential - furnace and evaporative cooler</v>
      </c>
      <c r="C24" t="s">
        <v>14</v>
      </c>
      <c r="D24" s="3">
        <f t="shared" si="1"/>
        <v>48000</v>
      </c>
      <c r="E24" s="3">
        <f t="shared" si="2"/>
        <v>16000</v>
      </c>
      <c r="F24">
        <v>3</v>
      </c>
      <c r="G24" s="3">
        <f t="shared" si="3"/>
        <v>3</v>
      </c>
      <c r="H24" s="3">
        <f t="shared" si="4"/>
        <v>48</v>
      </c>
      <c r="I24" t="s">
        <v>43</v>
      </c>
      <c r="J24" t="s">
        <v>46</v>
      </c>
      <c r="K24" t="s">
        <v>25</v>
      </c>
      <c r="L24" t="s">
        <v>33</v>
      </c>
      <c r="M24" s="3">
        <f t="shared" si="5"/>
        <v>24</v>
      </c>
      <c r="N24" t="s">
        <v>38</v>
      </c>
      <c r="O24" s="7">
        <v>2</v>
      </c>
      <c r="P24" s="7">
        <v>8</v>
      </c>
      <c r="Q24" s="7">
        <v>1000</v>
      </c>
      <c r="S24" s="8">
        <f t="shared" si="6"/>
        <v>23</v>
      </c>
      <c r="T24" s="8" t="str">
        <f t="shared" si="7"/>
        <v>Multifamily basement - unconditioned attic - vented Residential - furnace and evaporative cooler</v>
      </c>
      <c r="U24" s="8" t="s">
        <v>57</v>
      </c>
    </row>
    <row r="25" spans="1:25" x14ac:dyDescent="0.2">
      <c r="A25">
        <f t="shared" si="8"/>
        <v>24</v>
      </c>
      <c r="B25" s="3" t="str">
        <f t="shared" si="0"/>
        <v>Multifamily basement - conditioned attic - vented Residential - boiler and no cooling</v>
      </c>
      <c r="C25" t="s">
        <v>14</v>
      </c>
      <c r="D25" s="3">
        <f t="shared" si="1"/>
        <v>288000</v>
      </c>
      <c r="E25" s="3">
        <f t="shared" si="2"/>
        <v>72000</v>
      </c>
      <c r="F25">
        <v>4</v>
      </c>
      <c r="G25" s="3">
        <f t="shared" si="3"/>
        <v>4</v>
      </c>
      <c r="H25" s="3">
        <f t="shared" si="4"/>
        <v>192</v>
      </c>
      <c r="I25" t="s">
        <v>44</v>
      </c>
      <c r="J25" t="s">
        <v>46</v>
      </c>
      <c r="K25" t="s">
        <v>26</v>
      </c>
      <c r="L25" t="s">
        <v>33</v>
      </c>
      <c r="M25" s="3">
        <f t="shared" si="5"/>
        <v>64</v>
      </c>
      <c r="N25" t="s">
        <v>38</v>
      </c>
      <c r="O25" s="7">
        <v>3</v>
      </c>
      <c r="P25" s="7">
        <v>16</v>
      </c>
      <c r="Q25" s="7">
        <v>1500</v>
      </c>
      <c r="S25" s="8">
        <f t="shared" si="6"/>
        <v>24</v>
      </c>
      <c r="T25" s="8" t="str">
        <f t="shared" si="7"/>
        <v>Multifamily basement - conditioned attic - vented Residential - boiler and no cooling</v>
      </c>
      <c r="U25" s="8" t="s">
        <v>57</v>
      </c>
      <c r="W25" t="s">
        <v>59</v>
      </c>
      <c r="X25" t="s">
        <v>63</v>
      </c>
    </row>
    <row r="26" spans="1:25" x14ac:dyDescent="0.2">
      <c r="A26">
        <f t="shared" si="8"/>
        <v>25</v>
      </c>
      <c r="B26" s="3" t="str">
        <f t="shared" si="0"/>
        <v>Multifamily ambient attic - vented Residential - boiler and central air conditioner</v>
      </c>
      <c r="C26" t="s">
        <v>14</v>
      </c>
      <c r="D26" s="3">
        <f t="shared" si="1"/>
        <v>4000</v>
      </c>
      <c r="E26" s="3">
        <f t="shared" si="2"/>
        <v>4000</v>
      </c>
      <c r="F26">
        <v>1</v>
      </c>
      <c r="G26" s="3">
        <f t="shared" si="3"/>
        <v>1</v>
      </c>
      <c r="H26" s="3">
        <f t="shared" si="4"/>
        <v>0</v>
      </c>
      <c r="I26" t="s">
        <v>45</v>
      </c>
      <c r="J26" t="s">
        <v>46</v>
      </c>
      <c r="K26" t="s">
        <v>27</v>
      </c>
      <c r="L26" t="s">
        <v>33</v>
      </c>
      <c r="M26" s="3">
        <f t="shared" si="5"/>
        <v>2</v>
      </c>
      <c r="N26" t="s">
        <v>38</v>
      </c>
      <c r="O26" s="7">
        <v>0</v>
      </c>
      <c r="P26" s="7">
        <v>2</v>
      </c>
      <c r="Q26" s="7">
        <v>2000</v>
      </c>
      <c r="S26" s="8">
        <f t="shared" si="6"/>
        <v>25</v>
      </c>
      <c r="T26" s="8" t="str">
        <f t="shared" si="7"/>
        <v>Multifamily ambient attic - vented Residential - boiler and central air conditioner</v>
      </c>
      <c r="U26" s="8" t="s">
        <v>57</v>
      </c>
      <c r="W26" t="s">
        <v>59</v>
      </c>
      <c r="X26" t="s">
        <v>64</v>
      </c>
    </row>
    <row r="27" spans="1:25" x14ac:dyDescent="0.2">
      <c r="A27">
        <f t="shared" si="8"/>
        <v>26</v>
      </c>
      <c r="B27" s="3" t="str">
        <f t="shared" si="0"/>
        <v>Multifamily crawlspace - vented attic - unvented Residential - boiler and room air conditioner</v>
      </c>
      <c r="C27" t="s">
        <v>14</v>
      </c>
      <c r="D27" s="3">
        <f t="shared" si="1"/>
        <v>4800</v>
      </c>
      <c r="E27" s="3">
        <f t="shared" si="2"/>
        <v>2400</v>
      </c>
      <c r="F27">
        <v>2</v>
      </c>
      <c r="G27" s="3">
        <f t="shared" si="3"/>
        <v>2</v>
      </c>
      <c r="H27" s="3">
        <f t="shared" si="4"/>
        <v>8</v>
      </c>
      <c r="I27" t="s">
        <v>41</v>
      </c>
      <c r="J27" t="s">
        <v>47</v>
      </c>
      <c r="K27" t="s">
        <v>28</v>
      </c>
      <c r="L27" t="s">
        <v>33</v>
      </c>
      <c r="M27" s="3">
        <f t="shared" si="5"/>
        <v>8</v>
      </c>
      <c r="N27" t="s">
        <v>38</v>
      </c>
      <c r="O27" s="7">
        <v>1</v>
      </c>
      <c r="P27" s="7">
        <v>4</v>
      </c>
      <c r="Q27" s="7">
        <v>600</v>
      </c>
      <c r="S27" s="8">
        <f t="shared" si="6"/>
        <v>26</v>
      </c>
      <c r="T27" s="8" t="str">
        <f t="shared" si="7"/>
        <v>Multifamily crawlspace - vented attic - unvented Residential - boiler and room air conditioner</v>
      </c>
      <c r="U27" s="8" t="s">
        <v>57</v>
      </c>
    </row>
    <row r="28" spans="1:25" x14ac:dyDescent="0.2">
      <c r="A28">
        <f t="shared" si="8"/>
        <v>27</v>
      </c>
      <c r="B28" s="3" t="str">
        <f t="shared" si="0"/>
        <v>Multifamily crawlspace - unvented attic - unvented Residential - boiler and evaporative cooler</v>
      </c>
      <c r="C28" t="s">
        <v>14</v>
      </c>
      <c r="D28" s="3">
        <f t="shared" si="1"/>
        <v>38400</v>
      </c>
      <c r="E28" s="3">
        <f t="shared" si="2"/>
        <v>12800</v>
      </c>
      <c r="F28">
        <v>3</v>
      </c>
      <c r="G28" s="3">
        <f t="shared" si="3"/>
        <v>3</v>
      </c>
      <c r="H28" s="3">
        <f t="shared" si="4"/>
        <v>48</v>
      </c>
      <c r="I28" t="s">
        <v>42</v>
      </c>
      <c r="J28" t="s">
        <v>47</v>
      </c>
      <c r="K28" t="s">
        <v>29</v>
      </c>
      <c r="L28" t="s">
        <v>33</v>
      </c>
      <c r="M28" s="3">
        <f t="shared" si="5"/>
        <v>24</v>
      </c>
      <c r="N28" t="s">
        <v>38</v>
      </c>
      <c r="O28" s="7">
        <v>2</v>
      </c>
      <c r="P28" s="7">
        <v>8</v>
      </c>
      <c r="Q28" s="7">
        <v>800</v>
      </c>
      <c r="S28" s="8">
        <f t="shared" si="6"/>
        <v>27</v>
      </c>
      <c r="T28" s="8" t="str">
        <f t="shared" si="7"/>
        <v>Multifamily crawlspace - unvented attic - unvented Residential - boiler and evaporative cooler</v>
      </c>
      <c r="U28" s="8" t="s">
        <v>57</v>
      </c>
    </row>
    <row r="29" spans="1:25" x14ac:dyDescent="0.2">
      <c r="A29">
        <f t="shared" si="8"/>
        <v>28</v>
      </c>
      <c r="B29" s="3" t="str">
        <f t="shared" si="0"/>
        <v>Multifamily basement - unconditioned attic - unvented Residential - air-to-air heat pump</v>
      </c>
      <c r="C29" t="s">
        <v>14</v>
      </c>
      <c r="D29" s="3">
        <f t="shared" si="1"/>
        <v>192000</v>
      </c>
      <c r="E29" s="3">
        <f t="shared" si="2"/>
        <v>48000</v>
      </c>
      <c r="F29">
        <v>4</v>
      </c>
      <c r="G29" s="3">
        <f t="shared" si="3"/>
        <v>4</v>
      </c>
      <c r="H29" s="3">
        <f t="shared" si="4"/>
        <v>192</v>
      </c>
      <c r="I29" t="s">
        <v>43</v>
      </c>
      <c r="J29" t="s">
        <v>47</v>
      </c>
      <c r="K29" t="s">
        <v>30</v>
      </c>
      <c r="L29" t="s">
        <v>33</v>
      </c>
      <c r="M29" s="3">
        <f t="shared" si="5"/>
        <v>64</v>
      </c>
      <c r="N29" t="s">
        <v>38</v>
      </c>
      <c r="O29" s="7">
        <v>3</v>
      </c>
      <c r="P29" s="7">
        <v>16</v>
      </c>
      <c r="Q29" s="7">
        <v>1000</v>
      </c>
      <c r="S29" s="8">
        <f t="shared" si="6"/>
        <v>28</v>
      </c>
      <c r="T29" s="8" t="str">
        <f t="shared" si="7"/>
        <v>Multifamily basement - unconditioned attic - unvented Residential - air-to-air heat pump</v>
      </c>
      <c r="U29" s="8" t="s">
        <v>57</v>
      </c>
      <c r="W29" t="s">
        <v>59</v>
      </c>
      <c r="X29" s="9" t="s">
        <v>67</v>
      </c>
    </row>
    <row r="30" spans="1:25" x14ac:dyDescent="0.2">
      <c r="A30">
        <f t="shared" si="8"/>
        <v>29</v>
      </c>
      <c r="B30" s="3" t="str">
        <f t="shared" si="0"/>
        <v>Multifamily basement - conditioned attic - unvented Residential - mini-split heat pump</v>
      </c>
      <c r="C30" t="s">
        <v>14</v>
      </c>
      <c r="D30" s="3">
        <f t="shared" si="1"/>
        <v>3000</v>
      </c>
      <c r="E30" s="3">
        <f t="shared" si="2"/>
        <v>3000</v>
      </c>
      <c r="F30">
        <v>1</v>
      </c>
      <c r="G30" s="3">
        <f t="shared" si="3"/>
        <v>1</v>
      </c>
      <c r="H30" s="3">
        <f t="shared" si="4"/>
        <v>0</v>
      </c>
      <c r="I30" t="s">
        <v>44</v>
      </c>
      <c r="J30" t="s">
        <v>47</v>
      </c>
      <c r="K30" t="s">
        <v>31</v>
      </c>
      <c r="L30" t="s">
        <v>33</v>
      </c>
      <c r="M30" s="3">
        <f t="shared" si="5"/>
        <v>2</v>
      </c>
      <c r="N30" t="s">
        <v>38</v>
      </c>
      <c r="O30" s="7">
        <v>0</v>
      </c>
      <c r="P30" s="7">
        <v>2</v>
      </c>
      <c r="Q30" s="7">
        <v>1500</v>
      </c>
      <c r="S30" s="8">
        <f t="shared" si="6"/>
        <v>29</v>
      </c>
      <c r="T30" s="8" t="str">
        <f t="shared" si="7"/>
        <v>Multifamily basement - conditioned attic - unvented Residential - mini-split heat pump</v>
      </c>
      <c r="U30" s="8" t="s">
        <v>57</v>
      </c>
      <c r="W30" t="s">
        <v>59</v>
      </c>
      <c r="X30" s="9" t="s">
        <v>67</v>
      </c>
    </row>
    <row r="31" spans="1:25" x14ac:dyDescent="0.2">
      <c r="A31">
        <f t="shared" si="8"/>
        <v>30</v>
      </c>
      <c r="B31" s="3" t="str">
        <f t="shared" si="0"/>
        <v>Multifamily ambient attic - unvented Residential - ground-to-air heat pump</v>
      </c>
      <c r="C31" t="s">
        <v>14</v>
      </c>
      <c r="D31" s="3">
        <f t="shared" si="1"/>
        <v>16000</v>
      </c>
      <c r="E31" s="3">
        <f t="shared" si="2"/>
        <v>8000</v>
      </c>
      <c r="F31">
        <v>2</v>
      </c>
      <c r="G31" s="3">
        <f t="shared" si="3"/>
        <v>2</v>
      </c>
      <c r="H31" s="3">
        <f t="shared" si="4"/>
        <v>8</v>
      </c>
      <c r="I31" t="s">
        <v>45</v>
      </c>
      <c r="J31" t="s">
        <v>47</v>
      </c>
      <c r="K31" t="s">
        <v>32</v>
      </c>
      <c r="L31" t="s">
        <v>33</v>
      </c>
      <c r="M31" s="3">
        <f t="shared" si="5"/>
        <v>8</v>
      </c>
      <c r="N31" t="s">
        <v>38</v>
      </c>
      <c r="O31" s="7">
        <v>1</v>
      </c>
      <c r="P31" s="7">
        <v>4</v>
      </c>
      <c r="Q31" s="7">
        <v>2000</v>
      </c>
      <c r="S31" s="8">
        <f t="shared" si="6"/>
        <v>30</v>
      </c>
      <c r="T31" s="8" t="str">
        <f t="shared" si="7"/>
        <v>Multifamily ambient attic - unvented Residential - ground-to-air heat pump</v>
      </c>
      <c r="U31" s="8" t="s">
        <v>57</v>
      </c>
      <c r="W31" t="s">
        <v>59</v>
      </c>
      <c r="X31" t="s">
        <v>64</v>
      </c>
    </row>
    <row r="32" spans="1:25" x14ac:dyDescent="0.2">
      <c r="A32">
        <f t="shared" si="8"/>
        <v>31</v>
      </c>
      <c r="B32" s="3" t="str">
        <f t="shared" si="0"/>
        <v>Multifamily crawlspace - vented attic - conditioned Residential - electric resistance and no cooling</v>
      </c>
      <c r="C32" t="s">
        <v>14</v>
      </c>
      <c r="D32" s="3">
        <f t="shared" si="1"/>
        <v>28800</v>
      </c>
      <c r="E32" s="3">
        <f t="shared" si="2"/>
        <v>9600</v>
      </c>
      <c r="F32">
        <v>3</v>
      </c>
      <c r="G32" s="3">
        <f t="shared" si="3"/>
        <v>3</v>
      </c>
      <c r="H32" s="3">
        <f t="shared" si="4"/>
        <v>48</v>
      </c>
      <c r="I32" t="s">
        <v>41</v>
      </c>
      <c r="J32" t="s">
        <v>48</v>
      </c>
      <c r="K32" t="s">
        <v>19</v>
      </c>
      <c r="L32" t="s">
        <v>33</v>
      </c>
      <c r="M32" s="3">
        <f t="shared" si="5"/>
        <v>24</v>
      </c>
      <c r="N32" t="s">
        <v>39</v>
      </c>
      <c r="O32" s="7">
        <v>2</v>
      </c>
      <c r="P32" s="7">
        <v>8</v>
      </c>
      <c r="Q32" s="7">
        <v>600</v>
      </c>
      <c r="S32" s="8">
        <f t="shared" si="6"/>
        <v>31</v>
      </c>
      <c r="T32" s="8" t="str">
        <f t="shared" si="7"/>
        <v>Multifamily crawlspace - vented attic - conditioned Residential - electric resistance and no cooling</v>
      </c>
      <c r="U32" s="8" t="s">
        <v>57</v>
      </c>
      <c r="W32" t="s">
        <v>59</v>
      </c>
      <c r="X32" s="9" t="s">
        <v>65</v>
      </c>
    </row>
    <row r="33" spans="1:24" x14ac:dyDescent="0.2">
      <c r="A33">
        <f t="shared" si="8"/>
        <v>32</v>
      </c>
      <c r="B33" s="3" t="str">
        <f t="shared" si="0"/>
        <v>Multifamily crawlspace - unvented attic - conditioned Residential - electric resistance and central air conditioner</v>
      </c>
      <c r="C33" t="s">
        <v>14</v>
      </c>
      <c r="D33" s="3">
        <f t="shared" si="1"/>
        <v>153600</v>
      </c>
      <c r="E33" s="3">
        <f t="shared" si="2"/>
        <v>38400</v>
      </c>
      <c r="F33">
        <v>4</v>
      </c>
      <c r="G33" s="3">
        <f t="shared" si="3"/>
        <v>4</v>
      </c>
      <c r="H33" s="3">
        <f t="shared" si="4"/>
        <v>192</v>
      </c>
      <c r="I33" t="s">
        <v>42</v>
      </c>
      <c r="J33" t="s">
        <v>48</v>
      </c>
      <c r="K33" t="s">
        <v>20</v>
      </c>
      <c r="L33" t="s">
        <v>33</v>
      </c>
      <c r="M33" s="3">
        <f t="shared" si="5"/>
        <v>64</v>
      </c>
      <c r="N33" t="s">
        <v>39</v>
      </c>
      <c r="O33" s="7">
        <v>3</v>
      </c>
      <c r="P33" s="7">
        <v>16</v>
      </c>
      <c r="Q33" s="7">
        <v>800</v>
      </c>
      <c r="S33" s="8">
        <f t="shared" si="6"/>
        <v>32</v>
      </c>
      <c r="T33" s="8" t="str">
        <f t="shared" si="7"/>
        <v>Multifamily crawlspace - unvented attic - conditioned Residential - electric resistance and central air conditioner</v>
      </c>
      <c r="U33" s="8" t="s">
        <v>57</v>
      </c>
      <c r="W33" t="s">
        <v>59</v>
      </c>
      <c r="X33" s="9" t="s">
        <v>66</v>
      </c>
    </row>
    <row r="34" spans="1:24" x14ac:dyDescent="0.2">
      <c r="A34">
        <f t="shared" si="8"/>
        <v>33</v>
      </c>
      <c r="B34" s="3" t="str">
        <f t="shared" si="0"/>
        <v>Multifamily basement - unconditioned attic - conditioned Residential - electric resistance and room air conditioner</v>
      </c>
      <c r="C34" t="s">
        <v>14</v>
      </c>
      <c r="D34" s="3">
        <f t="shared" si="1"/>
        <v>2000</v>
      </c>
      <c r="E34" s="3">
        <f t="shared" si="2"/>
        <v>2000</v>
      </c>
      <c r="F34">
        <v>1</v>
      </c>
      <c r="G34" s="3">
        <f t="shared" si="3"/>
        <v>1</v>
      </c>
      <c r="H34" s="3">
        <f t="shared" si="4"/>
        <v>0</v>
      </c>
      <c r="I34" t="s">
        <v>43</v>
      </c>
      <c r="J34" t="s">
        <v>48</v>
      </c>
      <c r="K34" t="s">
        <v>21</v>
      </c>
      <c r="L34" t="s">
        <v>33</v>
      </c>
      <c r="M34" s="3">
        <f t="shared" si="5"/>
        <v>2</v>
      </c>
      <c r="N34" t="s">
        <v>39</v>
      </c>
      <c r="O34" s="7">
        <v>0</v>
      </c>
      <c r="P34" s="7">
        <v>2</v>
      </c>
      <c r="Q34" s="7">
        <v>1000</v>
      </c>
      <c r="S34" s="8">
        <f t="shared" si="6"/>
        <v>33</v>
      </c>
      <c r="T34" s="8" t="str">
        <f t="shared" si="7"/>
        <v>Multifamily basement - unconditioned attic - conditioned Residential - electric resistance and room air conditioner</v>
      </c>
      <c r="U34" s="8" t="s">
        <v>57</v>
      </c>
      <c r="W34" t="s">
        <v>59</v>
      </c>
      <c r="X34" t="s">
        <v>69</v>
      </c>
    </row>
    <row r="35" spans="1:24" x14ac:dyDescent="0.2">
      <c r="A35">
        <f t="shared" si="8"/>
        <v>34</v>
      </c>
      <c r="B35" s="3" t="str">
        <f t="shared" si="0"/>
        <v>Multifamily basement - conditioned attic - conditioned Residential - electric resistance and evaporative cooler</v>
      </c>
      <c r="C35" t="s">
        <v>14</v>
      </c>
      <c r="D35" s="3">
        <f t="shared" si="1"/>
        <v>12000</v>
      </c>
      <c r="E35" s="3">
        <f t="shared" si="2"/>
        <v>6000</v>
      </c>
      <c r="F35">
        <v>2</v>
      </c>
      <c r="G35" s="3">
        <f t="shared" si="3"/>
        <v>2</v>
      </c>
      <c r="H35" s="3">
        <f t="shared" si="4"/>
        <v>8</v>
      </c>
      <c r="I35" t="s">
        <v>44</v>
      </c>
      <c r="J35" t="s">
        <v>48</v>
      </c>
      <c r="K35" t="s">
        <v>22</v>
      </c>
      <c r="L35" t="s">
        <v>33</v>
      </c>
      <c r="M35" s="3">
        <f t="shared" si="5"/>
        <v>8</v>
      </c>
      <c r="N35" t="s">
        <v>39</v>
      </c>
      <c r="O35" s="7">
        <v>1</v>
      </c>
      <c r="P35" s="7">
        <v>4</v>
      </c>
      <c r="Q35" s="7">
        <v>1500</v>
      </c>
      <c r="S35" s="8">
        <f t="shared" si="6"/>
        <v>34</v>
      </c>
      <c r="T35" s="8" t="str">
        <f t="shared" si="7"/>
        <v>Multifamily basement - conditioned attic - conditioned Residential - electric resistance and evaporative cooler</v>
      </c>
      <c r="U35" s="8" t="s">
        <v>57</v>
      </c>
      <c r="W35" t="s">
        <v>59</v>
      </c>
      <c r="X35" t="s">
        <v>63</v>
      </c>
    </row>
    <row r="36" spans="1:24" x14ac:dyDescent="0.2">
      <c r="A36">
        <f t="shared" si="8"/>
        <v>35</v>
      </c>
      <c r="B36" s="3" t="str">
        <f t="shared" si="0"/>
        <v>Multifamily ambient attic - conditioned Residential - furnace and no cooling</v>
      </c>
      <c r="C36" t="s">
        <v>14</v>
      </c>
      <c r="D36" s="3">
        <f t="shared" si="1"/>
        <v>96000</v>
      </c>
      <c r="E36" s="3">
        <f t="shared" si="2"/>
        <v>32000</v>
      </c>
      <c r="F36">
        <v>3</v>
      </c>
      <c r="G36" s="3">
        <f t="shared" si="3"/>
        <v>3</v>
      </c>
      <c r="H36" s="3">
        <f t="shared" si="4"/>
        <v>48</v>
      </c>
      <c r="I36" t="s">
        <v>45</v>
      </c>
      <c r="J36" t="s">
        <v>48</v>
      </c>
      <c r="K36" t="s">
        <v>23</v>
      </c>
      <c r="L36" t="s">
        <v>33</v>
      </c>
      <c r="M36" s="3">
        <f t="shared" si="5"/>
        <v>24</v>
      </c>
      <c r="N36" t="s">
        <v>39</v>
      </c>
      <c r="O36" s="7">
        <v>2</v>
      </c>
      <c r="P36" s="7">
        <v>8</v>
      </c>
      <c r="Q36" s="7">
        <v>2000</v>
      </c>
      <c r="S36" s="8">
        <f t="shared" si="6"/>
        <v>35</v>
      </c>
      <c r="T36" s="8" t="str">
        <f t="shared" si="7"/>
        <v>Multifamily ambient attic - conditioned Residential - furnace and no cooling</v>
      </c>
      <c r="U36" s="8" t="s">
        <v>57</v>
      </c>
      <c r="W36" t="s">
        <v>59</v>
      </c>
      <c r="X36" t="s">
        <v>64</v>
      </c>
    </row>
    <row r="37" spans="1:24" x14ac:dyDescent="0.2">
      <c r="A37">
        <f t="shared" si="8"/>
        <v>36</v>
      </c>
      <c r="B37" s="3" t="str">
        <f t="shared" si="0"/>
        <v>Multifamily crawlspace - vented flat roof Residential - furnace and central air conditioner</v>
      </c>
      <c r="C37" t="s">
        <v>14</v>
      </c>
      <c r="D37" s="3">
        <f t="shared" si="1"/>
        <v>115200</v>
      </c>
      <c r="E37" s="3">
        <f t="shared" si="2"/>
        <v>28800</v>
      </c>
      <c r="F37">
        <v>4</v>
      </c>
      <c r="G37" s="3">
        <f t="shared" si="3"/>
        <v>4</v>
      </c>
      <c r="H37" s="3">
        <f t="shared" si="4"/>
        <v>192</v>
      </c>
      <c r="I37" t="s">
        <v>41</v>
      </c>
      <c r="J37" t="s">
        <v>15</v>
      </c>
      <c r="K37" t="s">
        <v>24</v>
      </c>
      <c r="L37" t="s">
        <v>33</v>
      </c>
      <c r="M37" s="3">
        <f t="shared" si="5"/>
        <v>64</v>
      </c>
      <c r="N37" t="s">
        <v>39</v>
      </c>
      <c r="O37" s="7">
        <v>3</v>
      </c>
      <c r="P37" s="7">
        <v>16</v>
      </c>
      <c r="Q37" s="7">
        <v>600</v>
      </c>
      <c r="S37" s="8">
        <f t="shared" si="6"/>
        <v>36</v>
      </c>
      <c r="T37" s="8" t="str">
        <f t="shared" si="7"/>
        <v>Multifamily crawlspace - vented flat roof Residential - furnace and central air conditioner</v>
      </c>
      <c r="U37" s="8" t="s">
        <v>57</v>
      </c>
    </row>
    <row r="38" spans="1:24" x14ac:dyDescent="0.2">
      <c r="A38">
        <f t="shared" si="8"/>
        <v>37</v>
      </c>
      <c r="B38" s="3" t="str">
        <f t="shared" si="0"/>
        <v>Multifamily crawlspace - unvented flat roof Residential - furnace and room air conditioner</v>
      </c>
      <c r="C38" t="s">
        <v>14</v>
      </c>
      <c r="D38" s="3">
        <f t="shared" si="1"/>
        <v>1600</v>
      </c>
      <c r="E38" s="3">
        <f t="shared" si="2"/>
        <v>1600</v>
      </c>
      <c r="F38">
        <v>1</v>
      </c>
      <c r="G38" s="3">
        <f t="shared" si="3"/>
        <v>1</v>
      </c>
      <c r="H38" s="3">
        <f t="shared" si="4"/>
        <v>0</v>
      </c>
      <c r="I38" t="s">
        <v>42</v>
      </c>
      <c r="J38" t="s">
        <v>15</v>
      </c>
      <c r="K38" t="s">
        <v>16</v>
      </c>
      <c r="L38" t="s">
        <v>33</v>
      </c>
      <c r="M38" s="3">
        <f t="shared" si="5"/>
        <v>2</v>
      </c>
      <c r="N38" t="s">
        <v>39</v>
      </c>
      <c r="O38" s="7">
        <v>0</v>
      </c>
      <c r="P38" s="7">
        <v>2</v>
      </c>
      <c r="Q38" s="7">
        <v>800</v>
      </c>
      <c r="S38" s="8">
        <f t="shared" si="6"/>
        <v>37</v>
      </c>
      <c r="T38" s="8" t="str">
        <f t="shared" si="7"/>
        <v>Multifamily crawlspace - unvented flat roof Residential - furnace and room air conditioner</v>
      </c>
      <c r="U38" s="8" t="s">
        <v>57</v>
      </c>
      <c r="W38" t="s">
        <v>59</v>
      </c>
      <c r="X38" s="9" t="s">
        <v>62</v>
      </c>
    </row>
    <row r="39" spans="1:24" x14ac:dyDescent="0.2">
      <c r="A39">
        <f t="shared" si="8"/>
        <v>38</v>
      </c>
      <c r="B39" s="3" t="str">
        <f t="shared" si="0"/>
        <v>Multifamily basement - unconditioned flat roof Residential - furnace and evaporative cooler</v>
      </c>
      <c r="C39" t="s">
        <v>14</v>
      </c>
      <c r="D39" s="3">
        <f t="shared" si="1"/>
        <v>8000</v>
      </c>
      <c r="E39" s="3">
        <f t="shared" si="2"/>
        <v>4000</v>
      </c>
      <c r="F39">
        <v>2</v>
      </c>
      <c r="G39" s="3">
        <f t="shared" si="3"/>
        <v>2</v>
      </c>
      <c r="H39" s="3">
        <f t="shared" si="4"/>
        <v>8</v>
      </c>
      <c r="I39" t="s">
        <v>43</v>
      </c>
      <c r="J39" t="s">
        <v>15</v>
      </c>
      <c r="K39" t="s">
        <v>25</v>
      </c>
      <c r="L39" t="s">
        <v>33</v>
      </c>
      <c r="M39" s="3">
        <f t="shared" si="5"/>
        <v>8</v>
      </c>
      <c r="N39" t="s">
        <v>39</v>
      </c>
      <c r="O39" s="7">
        <v>1</v>
      </c>
      <c r="P39" s="7">
        <v>4</v>
      </c>
      <c r="Q39" s="7">
        <v>1000</v>
      </c>
      <c r="S39" s="8">
        <f t="shared" si="6"/>
        <v>38</v>
      </c>
      <c r="T39" s="8" t="str">
        <f t="shared" si="7"/>
        <v>Multifamily basement - unconditioned flat roof Residential - furnace and evaporative cooler</v>
      </c>
      <c r="U39" s="8" t="s">
        <v>57</v>
      </c>
    </row>
    <row r="40" spans="1:24" x14ac:dyDescent="0.2">
      <c r="A40">
        <f t="shared" si="8"/>
        <v>39</v>
      </c>
      <c r="B40" s="3" t="str">
        <f t="shared" si="0"/>
        <v>Multifamily basement - conditioned flat roof Residential - boiler and no cooling</v>
      </c>
      <c r="C40" t="s">
        <v>14</v>
      </c>
      <c r="D40" s="3">
        <f t="shared" si="1"/>
        <v>72000</v>
      </c>
      <c r="E40" s="3">
        <f t="shared" si="2"/>
        <v>24000</v>
      </c>
      <c r="F40">
        <v>3</v>
      </c>
      <c r="G40" s="3">
        <f t="shared" si="3"/>
        <v>3</v>
      </c>
      <c r="H40" s="3">
        <f t="shared" si="4"/>
        <v>48</v>
      </c>
      <c r="I40" t="s">
        <v>44</v>
      </c>
      <c r="J40" t="s">
        <v>15</v>
      </c>
      <c r="K40" t="s">
        <v>26</v>
      </c>
      <c r="L40" t="s">
        <v>33</v>
      </c>
      <c r="M40" s="3">
        <f t="shared" si="5"/>
        <v>24</v>
      </c>
      <c r="N40" t="s">
        <v>39</v>
      </c>
      <c r="O40" s="7">
        <v>2</v>
      </c>
      <c r="P40" s="7">
        <v>8</v>
      </c>
      <c r="Q40" s="7">
        <v>1500</v>
      </c>
      <c r="S40" s="8">
        <f t="shared" si="6"/>
        <v>39</v>
      </c>
      <c r="T40" s="8" t="str">
        <f t="shared" si="7"/>
        <v>Multifamily basement - conditioned flat roof Residential - boiler and no cooling</v>
      </c>
      <c r="U40" s="8" t="s">
        <v>57</v>
      </c>
      <c r="W40" t="s">
        <v>59</v>
      </c>
      <c r="X40" t="s">
        <v>63</v>
      </c>
    </row>
    <row r="41" spans="1:24" x14ac:dyDescent="0.2">
      <c r="A41">
        <f t="shared" si="8"/>
        <v>40</v>
      </c>
      <c r="B41" s="3" t="str">
        <f t="shared" si="0"/>
        <v>Multifamily ambient flat roof Residential - boiler and central air conditioner</v>
      </c>
      <c r="C41" t="s">
        <v>14</v>
      </c>
      <c r="D41" s="3">
        <f t="shared" si="1"/>
        <v>384000</v>
      </c>
      <c r="E41" s="3">
        <f t="shared" si="2"/>
        <v>96000</v>
      </c>
      <c r="F41">
        <v>4</v>
      </c>
      <c r="G41" s="3">
        <f t="shared" si="3"/>
        <v>4</v>
      </c>
      <c r="H41" s="3">
        <f t="shared" si="4"/>
        <v>192</v>
      </c>
      <c r="I41" t="s">
        <v>45</v>
      </c>
      <c r="J41" t="s">
        <v>15</v>
      </c>
      <c r="K41" t="s">
        <v>27</v>
      </c>
      <c r="L41" t="s">
        <v>33</v>
      </c>
      <c r="M41" s="3">
        <f t="shared" si="5"/>
        <v>64</v>
      </c>
      <c r="N41" t="s">
        <v>39</v>
      </c>
      <c r="O41" s="7">
        <v>3</v>
      </c>
      <c r="P41" s="7">
        <v>16</v>
      </c>
      <c r="Q41" s="7">
        <v>2000</v>
      </c>
      <c r="S41" s="8">
        <f t="shared" si="6"/>
        <v>40</v>
      </c>
      <c r="T41" s="8" t="str">
        <f t="shared" si="7"/>
        <v>Multifamily ambient flat roof Residential - boiler and central air conditioner</v>
      </c>
      <c r="U41" s="8" t="s">
        <v>57</v>
      </c>
      <c r="W41" t="s">
        <v>59</v>
      </c>
      <c r="X41" t="s">
        <v>64</v>
      </c>
    </row>
    <row r="42" spans="1:24" x14ac:dyDescent="0.2">
      <c r="A42">
        <f t="shared" si="8"/>
        <v>41</v>
      </c>
      <c r="B42" s="3" t="str">
        <f t="shared" si="0"/>
        <v>Multifamily crawlspace - vented attic - vented Residential - boiler and room air conditioner</v>
      </c>
      <c r="C42" t="s">
        <v>14</v>
      </c>
      <c r="D42" s="3">
        <f t="shared" si="1"/>
        <v>1200</v>
      </c>
      <c r="E42" s="3">
        <f t="shared" si="2"/>
        <v>1200</v>
      </c>
      <c r="F42">
        <v>1</v>
      </c>
      <c r="G42" s="3">
        <f t="shared" si="3"/>
        <v>1</v>
      </c>
      <c r="H42" s="3">
        <f t="shared" si="4"/>
        <v>0</v>
      </c>
      <c r="I42" t="s">
        <v>41</v>
      </c>
      <c r="J42" t="s">
        <v>46</v>
      </c>
      <c r="K42" t="s">
        <v>28</v>
      </c>
      <c r="L42" t="s">
        <v>33</v>
      </c>
      <c r="M42" s="3">
        <f t="shared" si="5"/>
        <v>2</v>
      </c>
      <c r="N42" t="s">
        <v>39</v>
      </c>
      <c r="O42" s="7">
        <v>0</v>
      </c>
      <c r="P42" s="7">
        <v>2</v>
      </c>
      <c r="Q42" s="7">
        <v>600</v>
      </c>
      <c r="S42" s="8">
        <f t="shared" si="6"/>
        <v>41</v>
      </c>
      <c r="T42" s="8" t="str">
        <f t="shared" si="7"/>
        <v>Multifamily crawlspace - vented attic - vented Residential - boiler and room air conditioner</v>
      </c>
      <c r="U42" s="8" t="s">
        <v>57</v>
      </c>
      <c r="W42" t="s">
        <v>59</v>
      </c>
      <c r="X42" s="9" t="s">
        <v>62</v>
      </c>
    </row>
    <row r="43" spans="1:24" x14ac:dyDescent="0.2">
      <c r="A43">
        <f t="shared" si="8"/>
        <v>42</v>
      </c>
      <c r="B43" s="3" t="str">
        <f t="shared" si="0"/>
        <v>Multifamily crawlspace - unvented attic - vented Residential - boiler and evaporative cooler</v>
      </c>
      <c r="C43" t="s">
        <v>14</v>
      </c>
      <c r="D43" s="3">
        <f t="shared" si="1"/>
        <v>6400</v>
      </c>
      <c r="E43" s="3">
        <f t="shared" si="2"/>
        <v>3200</v>
      </c>
      <c r="F43">
        <v>2</v>
      </c>
      <c r="G43" s="3">
        <f t="shared" si="3"/>
        <v>2</v>
      </c>
      <c r="H43" s="3">
        <f t="shared" si="4"/>
        <v>8</v>
      </c>
      <c r="I43" t="s">
        <v>42</v>
      </c>
      <c r="J43" t="s">
        <v>46</v>
      </c>
      <c r="K43" t="s">
        <v>29</v>
      </c>
      <c r="L43" t="s">
        <v>33</v>
      </c>
      <c r="M43" s="3">
        <f t="shared" si="5"/>
        <v>8</v>
      </c>
      <c r="N43" t="s">
        <v>39</v>
      </c>
      <c r="O43" s="7">
        <v>1</v>
      </c>
      <c r="P43" s="7">
        <v>4</v>
      </c>
      <c r="Q43" s="7">
        <v>800</v>
      </c>
      <c r="S43" s="8">
        <f t="shared" si="6"/>
        <v>42</v>
      </c>
      <c r="T43" s="8" t="str">
        <f t="shared" si="7"/>
        <v>Multifamily crawlspace - unvented attic - vented Residential - boiler and evaporative cooler</v>
      </c>
      <c r="U43" s="8" t="s">
        <v>57</v>
      </c>
    </row>
    <row r="44" spans="1:24" x14ac:dyDescent="0.2">
      <c r="A44">
        <f t="shared" si="8"/>
        <v>43</v>
      </c>
      <c r="B44" s="3" t="str">
        <f t="shared" si="0"/>
        <v>Multifamily basement - unconditioned attic - vented Residential - air-to-air heat pump</v>
      </c>
      <c r="C44" t="s">
        <v>14</v>
      </c>
      <c r="D44" s="3">
        <f t="shared" si="1"/>
        <v>48000</v>
      </c>
      <c r="E44" s="3">
        <f t="shared" si="2"/>
        <v>16000</v>
      </c>
      <c r="F44">
        <v>3</v>
      </c>
      <c r="G44" s="3">
        <f t="shared" si="3"/>
        <v>3</v>
      </c>
      <c r="H44" s="3">
        <f t="shared" si="4"/>
        <v>48</v>
      </c>
      <c r="I44" t="s">
        <v>43</v>
      </c>
      <c r="J44" t="s">
        <v>46</v>
      </c>
      <c r="K44" t="s">
        <v>30</v>
      </c>
      <c r="L44" t="s">
        <v>33</v>
      </c>
      <c r="M44" s="3">
        <f t="shared" si="5"/>
        <v>24</v>
      </c>
      <c r="N44" t="s">
        <v>39</v>
      </c>
      <c r="O44" s="7">
        <v>2</v>
      </c>
      <c r="P44" s="7">
        <v>8</v>
      </c>
      <c r="Q44" s="7">
        <v>1000</v>
      </c>
      <c r="S44" s="8">
        <f t="shared" si="6"/>
        <v>43</v>
      </c>
      <c r="T44" s="8" t="str">
        <f t="shared" si="7"/>
        <v>Multifamily basement - unconditioned attic - vented Residential - air-to-air heat pump</v>
      </c>
      <c r="U44" s="8" t="s">
        <v>57</v>
      </c>
      <c r="W44" t="s">
        <v>59</v>
      </c>
      <c r="X44" s="9" t="s">
        <v>67</v>
      </c>
    </row>
    <row r="45" spans="1:24" x14ac:dyDescent="0.2">
      <c r="A45">
        <f t="shared" si="8"/>
        <v>44</v>
      </c>
      <c r="B45" s="3" t="str">
        <f t="shared" si="0"/>
        <v>Multifamily basement - conditioned attic - vented Residential - mini-split heat pump</v>
      </c>
      <c r="C45" t="s">
        <v>14</v>
      </c>
      <c r="D45" s="3">
        <f t="shared" si="1"/>
        <v>288000</v>
      </c>
      <c r="E45" s="3">
        <f t="shared" si="2"/>
        <v>72000</v>
      </c>
      <c r="F45">
        <v>4</v>
      </c>
      <c r="G45" s="3">
        <f t="shared" si="3"/>
        <v>4</v>
      </c>
      <c r="H45" s="3">
        <f t="shared" si="4"/>
        <v>192</v>
      </c>
      <c r="I45" t="s">
        <v>44</v>
      </c>
      <c r="J45" t="s">
        <v>46</v>
      </c>
      <c r="K45" t="s">
        <v>31</v>
      </c>
      <c r="L45" t="s">
        <v>33</v>
      </c>
      <c r="M45" s="3">
        <f t="shared" si="5"/>
        <v>64</v>
      </c>
      <c r="N45" t="s">
        <v>39</v>
      </c>
      <c r="O45" s="7">
        <v>3</v>
      </c>
      <c r="P45" s="7">
        <v>16</v>
      </c>
      <c r="Q45" s="7">
        <v>1500</v>
      </c>
      <c r="S45" s="8">
        <f t="shared" si="6"/>
        <v>44</v>
      </c>
      <c r="T45" s="8" t="str">
        <f t="shared" si="7"/>
        <v>Multifamily basement - conditioned attic - vented Residential - mini-split heat pump</v>
      </c>
      <c r="U45" s="8" t="s">
        <v>57</v>
      </c>
      <c r="W45" t="s">
        <v>59</v>
      </c>
      <c r="X45" s="9" t="s">
        <v>67</v>
      </c>
    </row>
    <row r="46" spans="1:24" x14ac:dyDescent="0.2">
      <c r="A46">
        <f t="shared" si="8"/>
        <v>45</v>
      </c>
      <c r="B46" s="3" t="str">
        <f t="shared" si="0"/>
        <v>Multifamily ambient attic - vented Residential - ground-to-air heat pump</v>
      </c>
      <c r="C46" t="s">
        <v>14</v>
      </c>
      <c r="D46" s="3">
        <f t="shared" si="1"/>
        <v>4000</v>
      </c>
      <c r="E46" s="3">
        <f t="shared" si="2"/>
        <v>4000</v>
      </c>
      <c r="F46">
        <v>1</v>
      </c>
      <c r="G46" s="3">
        <f t="shared" si="3"/>
        <v>1</v>
      </c>
      <c r="H46" s="3">
        <f t="shared" si="4"/>
        <v>0</v>
      </c>
      <c r="I46" t="s">
        <v>45</v>
      </c>
      <c r="J46" t="s">
        <v>46</v>
      </c>
      <c r="K46" t="s">
        <v>32</v>
      </c>
      <c r="L46" t="s">
        <v>33</v>
      </c>
      <c r="M46" s="3">
        <f t="shared" si="5"/>
        <v>2</v>
      </c>
      <c r="N46" t="s">
        <v>39</v>
      </c>
      <c r="O46" s="7">
        <v>0</v>
      </c>
      <c r="P46" s="7">
        <v>2</v>
      </c>
      <c r="Q46" s="7">
        <v>2000</v>
      </c>
      <c r="S46" s="8">
        <f t="shared" si="6"/>
        <v>45</v>
      </c>
      <c r="T46" s="8" t="str">
        <f t="shared" si="7"/>
        <v>Multifamily ambient attic - vented Residential - ground-to-air heat pump</v>
      </c>
      <c r="U46" s="8" t="s">
        <v>57</v>
      </c>
      <c r="W46" t="s">
        <v>59</v>
      </c>
      <c r="X46" s="4" t="s">
        <v>64</v>
      </c>
    </row>
    <row r="47" spans="1:24" x14ac:dyDescent="0.2">
      <c r="A47">
        <f t="shared" si="8"/>
        <v>46</v>
      </c>
      <c r="B47" s="3" t="str">
        <f t="shared" si="0"/>
        <v>Multifamily crawlspace - vented attic - unvented Residential - electric resistance and no cooling</v>
      </c>
      <c r="C47" t="s">
        <v>14</v>
      </c>
      <c r="D47" s="3">
        <f t="shared" si="1"/>
        <v>4800</v>
      </c>
      <c r="E47" s="3">
        <f t="shared" si="2"/>
        <v>2400</v>
      </c>
      <c r="F47">
        <v>2</v>
      </c>
      <c r="G47" s="3">
        <f t="shared" si="3"/>
        <v>2</v>
      </c>
      <c r="H47" s="3">
        <f t="shared" si="4"/>
        <v>8</v>
      </c>
      <c r="I47" t="s">
        <v>41</v>
      </c>
      <c r="J47" t="s">
        <v>47</v>
      </c>
      <c r="K47" t="s">
        <v>19</v>
      </c>
      <c r="L47" t="s">
        <v>33</v>
      </c>
      <c r="M47" s="3">
        <f t="shared" si="5"/>
        <v>8</v>
      </c>
      <c r="N47" t="s">
        <v>18</v>
      </c>
      <c r="O47" s="7">
        <v>1</v>
      </c>
      <c r="P47" s="7">
        <v>4</v>
      </c>
      <c r="Q47" s="7">
        <v>600</v>
      </c>
      <c r="S47" s="8">
        <f t="shared" si="6"/>
        <v>46</v>
      </c>
      <c r="T47" s="8" t="str">
        <f t="shared" si="7"/>
        <v>Multifamily crawlspace - vented attic - unvented Residential - electric resistance and no cooling</v>
      </c>
      <c r="U47" s="8" t="s">
        <v>57</v>
      </c>
    </row>
    <row r="48" spans="1:24" x14ac:dyDescent="0.2">
      <c r="A48">
        <f t="shared" si="8"/>
        <v>47</v>
      </c>
      <c r="B48" s="3" t="str">
        <f t="shared" si="0"/>
        <v>Multifamily crawlspace - unvented attic - unvented Residential - electric resistance and central air conditioner</v>
      </c>
      <c r="C48" t="s">
        <v>14</v>
      </c>
      <c r="D48" s="3">
        <f t="shared" si="1"/>
        <v>38400</v>
      </c>
      <c r="E48" s="3">
        <f t="shared" si="2"/>
        <v>12800</v>
      </c>
      <c r="F48">
        <v>3</v>
      </c>
      <c r="G48" s="3">
        <f t="shared" si="3"/>
        <v>3</v>
      </c>
      <c r="H48" s="3">
        <f t="shared" si="4"/>
        <v>48</v>
      </c>
      <c r="I48" t="s">
        <v>42</v>
      </c>
      <c r="J48" t="s">
        <v>47</v>
      </c>
      <c r="K48" t="s">
        <v>20</v>
      </c>
      <c r="L48" t="s">
        <v>33</v>
      </c>
      <c r="M48" s="3">
        <f t="shared" si="5"/>
        <v>24</v>
      </c>
      <c r="N48" t="s">
        <v>18</v>
      </c>
      <c r="O48" s="7">
        <v>2</v>
      </c>
      <c r="P48" s="7">
        <v>8</v>
      </c>
      <c r="Q48" s="7">
        <v>800</v>
      </c>
      <c r="S48" s="8">
        <f t="shared" si="6"/>
        <v>47</v>
      </c>
      <c r="T48" s="8" t="str">
        <f t="shared" si="7"/>
        <v>Multifamily crawlspace - unvented attic - unvented Residential - electric resistance and central air conditioner</v>
      </c>
      <c r="U48" s="8" t="s">
        <v>57</v>
      </c>
    </row>
    <row r="49" spans="1:24" x14ac:dyDescent="0.2">
      <c r="A49">
        <f t="shared" si="8"/>
        <v>48</v>
      </c>
      <c r="B49" s="3" t="str">
        <f t="shared" si="0"/>
        <v>Multifamily basement - unconditioned attic - unvented Residential - electric resistance and room air conditioner</v>
      </c>
      <c r="C49" t="s">
        <v>14</v>
      </c>
      <c r="D49" s="3">
        <f t="shared" si="1"/>
        <v>192000</v>
      </c>
      <c r="E49" s="3">
        <f t="shared" si="2"/>
        <v>48000</v>
      </c>
      <c r="F49">
        <v>4</v>
      </c>
      <c r="G49" s="3">
        <f t="shared" si="3"/>
        <v>4</v>
      </c>
      <c r="H49" s="3">
        <f t="shared" si="4"/>
        <v>192</v>
      </c>
      <c r="I49" t="s">
        <v>43</v>
      </c>
      <c r="J49" t="s">
        <v>47</v>
      </c>
      <c r="K49" t="s">
        <v>21</v>
      </c>
      <c r="L49" t="s">
        <v>33</v>
      </c>
      <c r="M49" s="3">
        <f t="shared" si="5"/>
        <v>64</v>
      </c>
      <c r="N49" t="s">
        <v>18</v>
      </c>
      <c r="O49" s="7">
        <v>3</v>
      </c>
      <c r="P49" s="7">
        <v>16</v>
      </c>
      <c r="Q49" s="7">
        <v>1000</v>
      </c>
      <c r="S49" s="8">
        <f t="shared" si="6"/>
        <v>48</v>
      </c>
      <c r="T49" s="8" t="str">
        <f t="shared" si="7"/>
        <v>Multifamily basement - unconditioned attic - unvented Residential - electric resistance and room air conditioner</v>
      </c>
      <c r="U49" s="8" t="s">
        <v>57</v>
      </c>
    </row>
    <row r="50" spans="1:24" x14ac:dyDescent="0.2">
      <c r="A50">
        <f t="shared" si="8"/>
        <v>49</v>
      </c>
      <c r="B50" s="3" t="str">
        <f t="shared" si="0"/>
        <v>Multifamily basement - conditioned attic - unvented Residential - electric resistance and evaporative cooler</v>
      </c>
      <c r="C50" t="s">
        <v>14</v>
      </c>
      <c r="D50" s="3">
        <f t="shared" si="1"/>
        <v>3000</v>
      </c>
      <c r="E50" s="3">
        <f t="shared" si="2"/>
        <v>3000</v>
      </c>
      <c r="F50">
        <v>1</v>
      </c>
      <c r="G50" s="3">
        <f t="shared" si="3"/>
        <v>1</v>
      </c>
      <c r="H50" s="3">
        <f t="shared" si="4"/>
        <v>0</v>
      </c>
      <c r="I50" t="s">
        <v>44</v>
      </c>
      <c r="J50" t="s">
        <v>47</v>
      </c>
      <c r="K50" t="s">
        <v>22</v>
      </c>
      <c r="L50" t="s">
        <v>33</v>
      </c>
      <c r="M50" s="3">
        <f t="shared" si="5"/>
        <v>2</v>
      </c>
      <c r="N50" t="s">
        <v>18</v>
      </c>
      <c r="O50" s="7">
        <v>0</v>
      </c>
      <c r="P50" s="7">
        <v>2</v>
      </c>
      <c r="Q50" s="7">
        <v>1500</v>
      </c>
      <c r="S50" s="8">
        <f t="shared" si="6"/>
        <v>49</v>
      </c>
      <c r="T50" s="8" t="str">
        <f t="shared" si="7"/>
        <v>Multifamily basement - conditioned attic - unvented Residential - electric resistance and evaporative cooler</v>
      </c>
      <c r="U50" s="8" t="s">
        <v>57</v>
      </c>
      <c r="W50" t="s">
        <v>59</v>
      </c>
      <c r="X50" t="s">
        <v>63</v>
      </c>
    </row>
    <row r="51" spans="1:24" x14ac:dyDescent="0.2">
      <c r="A51">
        <f t="shared" si="8"/>
        <v>50</v>
      </c>
      <c r="B51" s="3" t="str">
        <f t="shared" si="0"/>
        <v>Multifamily ambient attic - unvented Residential - furnace and no cooling</v>
      </c>
      <c r="C51" t="s">
        <v>14</v>
      </c>
      <c r="D51" s="3">
        <f t="shared" si="1"/>
        <v>16000</v>
      </c>
      <c r="E51" s="3">
        <f t="shared" si="2"/>
        <v>8000</v>
      </c>
      <c r="F51">
        <v>2</v>
      </c>
      <c r="G51" s="3">
        <f t="shared" si="3"/>
        <v>2</v>
      </c>
      <c r="H51" s="3">
        <f t="shared" si="4"/>
        <v>8</v>
      </c>
      <c r="I51" t="s">
        <v>45</v>
      </c>
      <c r="J51" t="s">
        <v>47</v>
      </c>
      <c r="K51" t="s">
        <v>23</v>
      </c>
      <c r="L51" t="s">
        <v>33</v>
      </c>
      <c r="M51" s="3">
        <f t="shared" si="5"/>
        <v>8</v>
      </c>
      <c r="N51" t="s">
        <v>18</v>
      </c>
      <c r="O51" s="7">
        <v>1</v>
      </c>
      <c r="P51" s="7">
        <v>4</v>
      </c>
      <c r="Q51" s="7">
        <v>2000</v>
      </c>
      <c r="S51" s="8">
        <f t="shared" si="6"/>
        <v>50</v>
      </c>
      <c r="T51" s="8" t="str">
        <f t="shared" si="7"/>
        <v>Multifamily ambient attic - unvented Residential - furnace and no cooling</v>
      </c>
      <c r="U51" s="8" t="s">
        <v>57</v>
      </c>
      <c r="W51" t="s">
        <v>59</v>
      </c>
      <c r="X51" t="s">
        <v>64</v>
      </c>
    </row>
    <row r="52" spans="1:24" x14ac:dyDescent="0.2">
      <c r="A52">
        <f t="shared" si="8"/>
        <v>51</v>
      </c>
      <c r="B52" s="3" t="str">
        <f t="shared" si="0"/>
        <v>Multifamily crawlspace - vented attic - conditioned Residential - furnace and central air conditioner</v>
      </c>
      <c r="C52" t="s">
        <v>14</v>
      </c>
      <c r="D52" s="3">
        <f t="shared" si="1"/>
        <v>28800</v>
      </c>
      <c r="E52" s="3">
        <f t="shared" si="2"/>
        <v>9600</v>
      </c>
      <c r="F52">
        <v>3</v>
      </c>
      <c r="G52" s="3">
        <f t="shared" si="3"/>
        <v>3</v>
      </c>
      <c r="H52" s="3">
        <f t="shared" si="4"/>
        <v>48</v>
      </c>
      <c r="I52" t="s">
        <v>41</v>
      </c>
      <c r="J52" t="s">
        <v>48</v>
      </c>
      <c r="K52" t="s">
        <v>24</v>
      </c>
      <c r="L52" t="s">
        <v>33</v>
      </c>
      <c r="M52" s="3">
        <f t="shared" si="5"/>
        <v>24</v>
      </c>
      <c r="N52" t="s">
        <v>18</v>
      </c>
      <c r="O52" s="7">
        <v>2</v>
      </c>
      <c r="P52" s="7">
        <v>8</v>
      </c>
      <c r="Q52" s="7">
        <v>600</v>
      </c>
      <c r="S52" s="8">
        <f t="shared" si="6"/>
        <v>51</v>
      </c>
      <c r="T52" s="8" t="str">
        <f t="shared" si="7"/>
        <v>Multifamily crawlspace - vented attic - conditioned Residential - furnace and central air conditioner</v>
      </c>
      <c r="U52" s="8" t="s">
        <v>57</v>
      </c>
      <c r="W52" t="s">
        <v>59</v>
      </c>
      <c r="X52" s="9" t="s">
        <v>65</v>
      </c>
    </row>
    <row r="53" spans="1:24" x14ac:dyDescent="0.2">
      <c r="A53">
        <f t="shared" si="8"/>
        <v>52</v>
      </c>
      <c r="B53" s="3" t="str">
        <f t="shared" si="0"/>
        <v>Multifamily crawlspace - unvented attic - conditioned Residential - furnace and room air conditioner</v>
      </c>
      <c r="C53" t="s">
        <v>14</v>
      </c>
      <c r="D53" s="3">
        <f t="shared" si="1"/>
        <v>153600</v>
      </c>
      <c r="E53" s="3">
        <f t="shared" si="2"/>
        <v>38400</v>
      </c>
      <c r="F53">
        <v>4</v>
      </c>
      <c r="G53" s="3">
        <f t="shared" si="3"/>
        <v>4</v>
      </c>
      <c r="H53" s="3">
        <f t="shared" si="4"/>
        <v>192</v>
      </c>
      <c r="I53" t="s">
        <v>42</v>
      </c>
      <c r="J53" t="s">
        <v>48</v>
      </c>
      <c r="K53" t="s">
        <v>16</v>
      </c>
      <c r="L53" t="s">
        <v>33</v>
      </c>
      <c r="M53" s="3">
        <f t="shared" si="5"/>
        <v>64</v>
      </c>
      <c r="N53" t="s">
        <v>18</v>
      </c>
      <c r="O53" s="7">
        <v>3</v>
      </c>
      <c r="P53" s="7">
        <v>16</v>
      </c>
      <c r="Q53" s="7">
        <v>800</v>
      </c>
      <c r="S53" s="8">
        <f t="shared" si="6"/>
        <v>52</v>
      </c>
      <c r="T53" s="8" t="str">
        <f t="shared" si="7"/>
        <v>Multifamily crawlspace - unvented attic - conditioned Residential - furnace and room air conditioner</v>
      </c>
      <c r="U53" s="8" t="s">
        <v>57</v>
      </c>
      <c r="W53" t="s">
        <v>59</v>
      </c>
      <c r="X53" s="9" t="s">
        <v>66</v>
      </c>
    </row>
    <row r="54" spans="1:24" x14ac:dyDescent="0.2">
      <c r="A54">
        <f t="shared" si="8"/>
        <v>53</v>
      </c>
      <c r="B54" s="3" t="str">
        <f t="shared" si="0"/>
        <v>Multifamily basement - unconditioned attic - conditioned Residential - furnace and evaporative cooler</v>
      </c>
      <c r="C54" t="s">
        <v>14</v>
      </c>
      <c r="D54" s="3">
        <f t="shared" si="1"/>
        <v>2000</v>
      </c>
      <c r="E54" s="3">
        <f t="shared" si="2"/>
        <v>2000</v>
      </c>
      <c r="F54">
        <v>1</v>
      </c>
      <c r="G54" s="3">
        <f t="shared" si="3"/>
        <v>1</v>
      </c>
      <c r="H54" s="3">
        <f t="shared" si="4"/>
        <v>0</v>
      </c>
      <c r="I54" t="s">
        <v>43</v>
      </c>
      <c r="J54" t="s">
        <v>48</v>
      </c>
      <c r="K54" t="s">
        <v>25</v>
      </c>
      <c r="L54" t="s">
        <v>33</v>
      </c>
      <c r="M54" s="3">
        <f t="shared" si="5"/>
        <v>2</v>
      </c>
      <c r="N54" t="s">
        <v>18</v>
      </c>
      <c r="O54" s="7">
        <v>0</v>
      </c>
      <c r="P54" s="7">
        <v>2</v>
      </c>
      <c r="Q54" s="7">
        <v>1000</v>
      </c>
      <c r="S54" s="8">
        <f t="shared" si="6"/>
        <v>53</v>
      </c>
      <c r="T54" s="8" t="str">
        <f t="shared" si="7"/>
        <v>Multifamily basement - unconditioned attic - conditioned Residential - furnace and evaporative cooler</v>
      </c>
      <c r="U54" s="8" t="s">
        <v>57</v>
      </c>
      <c r="W54" t="s">
        <v>59</v>
      </c>
      <c r="X54" t="s">
        <v>69</v>
      </c>
    </row>
    <row r="55" spans="1:24" x14ac:dyDescent="0.2">
      <c r="A55">
        <f t="shared" si="8"/>
        <v>54</v>
      </c>
      <c r="B55" s="3" t="str">
        <f t="shared" si="0"/>
        <v>Multifamily basement - conditioned attic - conditioned Residential - boiler and no cooling</v>
      </c>
      <c r="C55" t="s">
        <v>14</v>
      </c>
      <c r="D55" s="3">
        <f t="shared" si="1"/>
        <v>12000</v>
      </c>
      <c r="E55" s="3">
        <f t="shared" si="2"/>
        <v>6000</v>
      </c>
      <c r="F55">
        <v>2</v>
      </c>
      <c r="G55" s="3">
        <f t="shared" si="3"/>
        <v>2</v>
      </c>
      <c r="H55" s="3">
        <f t="shared" si="4"/>
        <v>8</v>
      </c>
      <c r="I55" t="s">
        <v>44</v>
      </c>
      <c r="J55" t="s">
        <v>48</v>
      </c>
      <c r="K55" t="s">
        <v>26</v>
      </c>
      <c r="L55" t="s">
        <v>33</v>
      </c>
      <c r="M55" s="3">
        <f t="shared" si="5"/>
        <v>8</v>
      </c>
      <c r="N55" t="s">
        <v>18</v>
      </c>
      <c r="O55" s="7">
        <v>1</v>
      </c>
      <c r="P55" s="7">
        <v>4</v>
      </c>
      <c r="Q55" s="7">
        <v>1500</v>
      </c>
      <c r="S55" s="8">
        <f t="shared" si="6"/>
        <v>54</v>
      </c>
      <c r="T55" s="8" t="str">
        <f t="shared" si="7"/>
        <v>Multifamily basement - conditioned attic - conditioned Residential - boiler and no cooling</v>
      </c>
      <c r="U55" s="8" t="s">
        <v>57</v>
      </c>
      <c r="W55" t="s">
        <v>59</v>
      </c>
      <c r="X55" t="s">
        <v>63</v>
      </c>
    </row>
    <row r="56" spans="1:24" x14ac:dyDescent="0.2">
      <c r="A56">
        <f t="shared" si="8"/>
        <v>55</v>
      </c>
      <c r="B56" s="3" t="str">
        <f t="shared" si="0"/>
        <v>Multifamily ambient attic - conditioned Residential - boiler and central air conditioner</v>
      </c>
      <c r="C56" t="s">
        <v>14</v>
      </c>
      <c r="D56" s="3">
        <f t="shared" si="1"/>
        <v>96000</v>
      </c>
      <c r="E56" s="3">
        <f t="shared" si="2"/>
        <v>32000</v>
      </c>
      <c r="F56">
        <v>3</v>
      </c>
      <c r="G56" s="3">
        <f t="shared" si="3"/>
        <v>3</v>
      </c>
      <c r="H56" s="3">
        <f t="shared" si="4"/>
        <v>48</v>
      </c>
      <c r="I56" t="s">
        <v>45</v>
      </c>
      <c r="J56" t="s">
        <v>48</v>
      </c>
      <c r="K56" t="s">
        <v>27</v>
      </c>
      <c r="L56" t="s">
        <v>33</v>
      </c>
      <c r="M56" s="3">
        <f t="shared" si="5"/>
        <v>24</v>
      </c>
      <c r="N56" t="s">
        <v>18</v>
      </c>
      <c r="O56" s="7">
        <v>2</v>
      </c>
      <c r="P56" s="7">
        <v>8</v>
      </c>
      <c r="Q56" s="7">
        <v>2000</v>
      </c>
      <c r="S56" s="8">
        <f t="shared" si="6"/>
        <v>55</v>
      </c>
      <c r="T56" s="8" t="str">
        <f t="shared" si="7"/>
        <v>Multifamily ambient attic - conditioned Residential - boiler and central air conditioner</v>
      </c>
      <c r="U56" s="8" t="s">
        <v>57</v>
      </c>
      <c r="W56" t="s">
        <v>59</v>
      </c>
      <c r="X56" t="s">
        <v>64</v>
      </c>
    </row>
    <row r="57" spans="1:24" x14ac:dyDescent="0.2">
      <c r="A57">
        <f t="shared" si="8"/>
        <v>56</v>
      </c>
      <c r="B57" s="3" t="str">
        <f t="shared" si="0"/>
        <v>Multifamily crawlspace - vented flat roof Residential - boiler and room air conditioner</v>
      </c>
      <c r="C57" t="s">
        <v>14</v>
      </c>
      <c r="D57" s="3">
        <f t="shared" si="1"/>
        <v>115200</v>
      </c>
      <c r="E57" s="3">
        <f t="shared" si="2"/>
        <v>28800</v>
      </c>
      <c r="F57">
        <v>4</v>
      </c>
      <c r="G57" s="3">
        <f t="shared" si="3"/>
        <v>4</v>
      </c>
      <c r="H57" s="3">
        <f t="shared" si="4"/>
        <v>192</v>
      </c>
      <c r="I57" t="s">
        <v>41</v>
      </c>
      <c r="J57" t="s">
        <v>15</v>
      </c>
      <c r="K57" t="s">
        <v>28</v>
      </c>
      <c r="L57" t="s">
        <v>33</v>
      </c>
      <c r="M57" s="3">
        <f t="shared" si="5"/>
        <v>64</v>
      </c>
      <c r="N57" t="s">
        <v>18</v>
      </c>
      <c r="O57" s="7">
        <v>3</v>
      </c>
      <c r="P57" s="7">
        <v>16</v>
      </c>
      <c r="Q57" s="7">
        <v>600</v>
      </c>
      <c r="S57" s="8">
        <f t="shared" si="6"/>
        <v>56</v>
      </c>
      <c r="T57" s="8" t="str">
        <f t="shared" si="7"/>
        <v>Multifamily crawlspace - vented flat roof Residential - boiler and room air conditioner</v>
      </c>
      <c r="U57" s="8" t="s">
        <v>57</v>
      </c>
    </row>
    <row r="58" spans="1:24" x14ac:dyDescent="0.2">
      <c r="A58">
        <f t="shared" si="8"/>
        <v>57</v>
      </c>
      <c r="B58" s="3" t="str">
        <f t="shared" si="0"/>
        <v>Multifamily crawlspace - unvented flat roof Residential - boiler and evaporative cooler</v>
      </c>
      <c r="C58" t="s">
        <v>14</v>
      </c>
      <c r="D58" s="3">
        <f t="shared" si="1"/>
        <v>1600</v>
      </c>
      <c r="E58" s="3">
        <f t="shared" si="2"/>
        <v>1600</v>
      </c>
      <c r="F58">
        <v>1</v>
      </c>
      <c r="G58" s="3">
        <f t="shared" si="3"/>
        <v>1</v>
      </c>
      <c r="H58" s="3">
        <f t="shared" si="4"/>
        <v>0</v>
      </c>
      <c r="I58" t="s">
        <v>42</v>
      </c>
      <c r="J58" t="s">
        <v>15</v>
      </c>
      <c r="K58" t="s">
        <v>29</v>
      </c>
      <c r="L58" t="s">
        <v>33</v>
      </c>
      <c r="M58" s="3">
        <f t="shared" si="5"/>
        <v>2</v>
      </c>
      <c r="N58" t="s">
        <v>18</v>
      </c>
      <c r="O58" s="7">
        <v>0</v>
      </c>
      <c r="P58" s="7">
        <v>2</v>
      </c>
      <c r="Q58" s="7">
        <v>800</v>
      </c>
      <c r="S58" s="8">
        <f t="shared" si="6"/>
        <v>57</v>
      </c>
      <c r="T58" s="8" t="str">
        <f t="shared" si="7"/>
        <v>Multifamily crawlspace - unvented flat roof Residential - boiler and evaporative cooler</v>
      </c>
      <c r="U58" s="8" t="s">
        <v>57</v>
      </c>
      <c r="W58" t="s">
        <v>59</v>
      </c>
      <c r="X58" s="9" t="s">
        <v>62</v>
      </c>
    </row>
    <row r="59" spans="1:24" x14ac:dyDescent="0.2">
      <c r="A59">
        <f t="shared" si="8"/>
        <v>58</v>
      </c>
      <c r="B59" s="3" t="str">
        <f t="shared" si="0"/>
        <v>Multifamily basement - unconditioned flat roof Residential - air-to-air heat pump</v>
      </c>
      <c r="C59" t="s">
        <v>14</v>
      </c>
      <c r="D59" s="3">
        <f t="shared" si="1"/>
        <v>8000</v>
      </c>
      <c r="E59" s="3">
        <f t="shared" si="2"/>
        <v>4000</v>
      </c>
      <c r="F59">
        <v>2</v>
      </c>
      <c r="G59" s="3">
        <f t="shared" si="3"/>
        <v>2</v>
      </c>
      <c r="H59" s="3">
        <f t="shared" si="4"/>
        <v>8</v>
      </c>
      <c r="I59" t="s">
        <v>43</v>
      </c>
      <c r="J59" t="s">
        <v>15</v>
      </c>
      <c r="K59" t="s">
        <v>30</v>
      </c>
      <c r="L59" t="s">
        <v>33</v>
      </c>
      <c r="M59" s="3">
        <f t="shared" si="5"/>
        <v>8</v>
      </c>
      <c r="N59" t="s">
        <v>18</v>
      </c>
      <c r="O59" s="7">
        <v>1</v>
      </c>
      <c r="P59" s="7">
        <v>4</v>
      </c>
      <c r="Q59" s="7">
        <v>1000</v>
      </c>
      <c r="S59" s="8">
        <f t="shared" si="6"/>
        <v>58</v>
      </c>
      <c r="T59" s="8" t="str">
        <f t="shared" si="7"/>
        <v>Multifamily basement - unconditioned flat roof Residential - air-to-air heat pump</v>
      </c>
      <c r="U59" s="8" t="s">
        <v>57</v>
      </c>
      <c r="W59" t="s">
        <v>59</v>
      </c>
      <c r="X59" s="9" t="s">
        <v>67</v>
      </c>
    </row>
    <row r="60" spans="1:24" x14ac:dyDescent="0.2">
      <c r="A60">
        <f t="shared" si="8"/>
        <v>59</v>
      </c>
      <c r="B60" s="3" t="str">
        <f t="shared" si="0"/>
        <v>Multifamily basement - conditioned flat roof Residential - mini-split heat pump</v>
      </c>
      <c r="C60" t="s">
        <v>14</v>
      </c>
      <c r="D60" s="3">
        <f t="shared" si="1"/>
        <v>72000</v>
      </c>
      <c r="E60" s="3">
        <f t="shared" si="2"/>
        <v>24000</v>
      </c>
      <c r="F60">
        <v>3</v>
      </c>
      <c r="G60" s="3">
        <f t="shared" si="3"/>
        <v>3</v>
      </c>
      <c r="H60" s="3">
        <f t="shared" si="4"/>
        <v>48</v>
      </c>
      <c r="I60" t="s">
        <v>44</v>
      </c>
      <c r="J60" t="s">
        <v>15</v>
      </c>
      <c r="K60" t="s">
        <v>31</v>
      </c>
      <c r="L60" t="s">
        <v>33</v>
      </c>
      <c r="M60" s="3">
        <f t="shared" si="5"/>
        <v>24</v>
      </c>
      <c r="N60" t="s">
        <v>18</v>
      </c>
      <c r="O60" s="7">
        <v>2</v>
      </c>
      <c r="P60" s="7">
        <v>8</v>
      </c>
      <c r="Q60" s="7">
        <v>1500</v>
      </c>
      <c r="S60" s="8">
        <f t="shared" si="6"/>
        <v>59</v>
      </c>
      <c r="T60" s="8" t="str">
        <f t="shared" si="7"/>
        <v>Multifamily basement - conditioned flat roof Residential - mini-split heat pump</v>
      </c>
      <c r="U60" s="8" t="s">
        <v>57</v>
      </c>
      <c r="W60" t="s">
        <v>59</v>
      </c>
      <c r="X60" s="9" t="s">
        <v>67</v>
      </c>
    </row>
    <row r="61" spans="1:24" x14ac:dyDescent="0.2">
      <c r="A61">
        <f t="shared" si="8"/>
        <v>60</v>
      </c>
      <c r="B61" s="3" t="str">
        <f t="shared" si="0"/>
        <v>Multifamily ambient flat roof Residential - ground-to-air heat pump</v>
      </c>
      <c r="C61" t="s">
        <v>14</v>
      </c>
      <c r="D61" s="3">
        <f t="shared" si="1"/>
        <v>384000</v>
      </c>
      <c r="E61" s="3">
        <f t="shared" si="2"/>
        <v>96000</v>
      </c>
      <c r="F61">
        <v>4</v>
      </c>
      <c r="G61" s="3">
        <f t="shared" si="3"/>
        <v>4</v>
      </c>
      <c r="H61" s="3">
        <f t="shared" si="4"/>
        <v>192</v>
      </c>
      <c r="I61" t="s">
        <v>45</v>
      </c>
      <c r="J61" t="s">
        <v>15</v>
      </c>
      <c r="K61" t="s">
        <v>32</v>
      </c>
      <c r="L61" t="s">
        <v>33</v>
      </c>
      <c r="M61" s="3">
        <f t="shared" si="5"/>
        <v>64</v>
      </c>
      <c r="N61" t="s">
        <v>18</v>
      </c>
      <c r="O61" s="7">
        <v>3</v>
      </c>
      <c r="P61" s="7">
        <v>16</v>
      </c>
      <c r="Q61" s="7">
        <v>2000</v>
      </c>
      <c r="S61" s="8">
        <f t="shared" si="6"/>
        <v>60</v>
      </c>
      <c r="T61" s="8" t="str">
        <f t="shared" si="7"/>
        <v>Multifamily ambient flat roof Residential - ground-to-air heat pump</v>
      </c>
      <c r="U61" s="8" t="s">
        <v>57</v>
      </c>
      <c r="W61" t="s">
        <v>59</v>
      </c>
      <c r="X61" t="s">
        <v>64</v>
      </c>
    </row>
    <row r="62" spans="1:24" x14ac:dyDescent="0.2">
      <c r="A62">
        <f t="shared" si="8"/>
        <v>61</v>
      </c>
      <c r="B62" s="3" t="str">
        <f t="shared" si="0"/>
        <v>Multifamily crawlspace - vented attic - vented Residential - electric resistance and no cooling</v>
      </c>
      <c r="C62" t="s">
        <v>14</v>
      </c>
      <c r="D62" s="3">
        <f t="shared" si="1"/>
        <v>1200</v>
      </c>
      <c r="E62" s="3">
        <f t="shared" si="2"/>
        <v>1200</v>
      </c>
      <c r="F62">
        <v>1</v>
      </c>
      <c r="G62" s="3">
        <f t="shared" si="3"/>
        <v>1</v>
      </c>
      <c r="H62" s="3">
        <f t="shared" si="4"/>
        <v>0</v>
      </c>
      <c r="I62" t="s">
        <v>41</v>
      </c>
      <c r="J62" t="s">
        <v>46</v>
      </c>
      <c r="K62" t="s">
        <v>19</v>
      </c>
      <c r="L62" t="s">
        <v>33</v>
      </c>
      <c r="M62" s="3">
        <f t="shared" si="5"/>
        <v>2</v>
      </c>
      <c r="N62" t="s">
        <v>40</v>
      </c>
      <c r="O62" s="7">
        <v>0</v>
      </c>
      <c r="P62" s="7">
        <v>2</v>
      </c>
      <c r="Q62" s="7">
        <v>600</v>
      </c>
      <c r="S62" s="8">
        <f t="shared" si="6"/>
        <v>61</v>
      </c>
      <c r="T62" s="8" t="str">
        <f t="shared" si="7"/>
        <v>Multifamily crawlspace - vented attic - vented Residential - electric resistance and no cooling</v>
      </c>
      <c r="U62" s="8" t="s">
        <v>57</v>
      </c>
      <c r="W62" t="s">
        <v>59</v>
      </c>
      <c r="X62" s="9" t="s">
        <v>62</v>
      </c>
    </row>
    <row r="63" spans="1:24" x14ac:dyDescent="0.2">
      <c r="A63">
        <f t="shared" si="8"/>
        <v>62</v>
      </c>
      <c r="B63" s="3" t="str">
        <f t="shared" si="0"/>
        <v>Multifamily crawlspace - unvented attic - vented Residential - electric resistance and central air conditioner</v>
      </c>
      <c r="C63" t="s">
        <v>14</v>
      </c>
      <c r="D63" s="3">
        <f t="shared" si="1"/>
        <v>6400</v>
      </c>
      <c r="E63" s="3">
        <f t="shared" si="2"/>
        <v>3200</v>
      </c>
      <c r="F63">
        <v>2</v>
      </c>
      <c r="G63" s="3">
        <f t="shared" si="3"/>
        <v>2</v>
      </c>
      <c r="H63" s="3">
        <f t="shared" si="4"/>
        <v>8</v>
      </c>
      <c r="I63" t="s">
        <v>42</v>
      </c>
      <c r="J63" t="s">
        <v>46</v>
      </c>
      <c r="K63" t="s">
        <v>20</v>
      </c>
      <c r="L63" t="s">
        <v>33</v>
      </c>
      <c r="M63" s="3">
        <f t="shared" si="5"/>
        <v>8</v>
      </c>
      <c r="N63" t="s">
        <v>40</v>
      </c>
      <c r="O63" s="7">
        <v>1</v>
      </c>
      <c r="P63" s="7">
        <v>4</v>
      </c>
      <c r="Q63" s="7">
        <v>800</v>
      </c>
      <c r="S63" s="8">
        <f t="shared" si="6"/>
        <v>62</v>
      </c>
      <c r="T63" s="8" t="str">
        <f t="shared" si="7"/>
        <v>Multifamily crawlspace - unvented attic - vented Residential - electric resistance and central air conditioner</v>
      </c>
      <c r="U63" s="8" t="s">
        <v>57</v>
      </c>
    </row>
    <row r="64" spans="1:24" x14ac:dyDescent="0.2">
      <c r="A64">
        <f t="shared" si="8"/>
        <v>63</v>
      </c>
      <c r="B64" s="3" t="str">
        <f t="shared" si="0"/>
        <v>Multifamily basement - unconditioned attic - vented Residential - electric resistance and room air conditioner</v>
      </c>
      <c r="C64" t="s">
        <v>14</v>
      </c>
      <c r="D64" s="3">
        <f t="shared" si="1"/>
        <v>48000</v>
      </c>
      <c r="E64" s="3">
        <f t="shared" si="2"/>
        <v>16000</v>
      </c>
      <c r="F64">
        <v>3</v>
      </c>
      <c r="G64" s="3">
        <f t="shared" si="3"/>
        <v>3</v>
      </c>
      <c r="H64" s="3">
        <f t="shared" si="4"/>
        <v>48</v>
      </c>
      <c r="I64" t="s">
        <v>43</v>
      </c>
      <c r="J64" t="s">
        <v>46</v>
      </c>
      <c r="K64" t="s">
        <v>21</v>
      </c>
      <c r="L64" t="s">
        <v>33</v>
      </c>
      <c r="M64" s="3">
        <f t="shared" si="5"/>
        <v>24</v>
      </c>
      <c r="N64" t="s">
        <v>40</v>
      </c>
      <c r="O64" s="7">
        <v>2</v>
      </c>
      <c r="P64" s="7">
        <v>8</v>
      </c>
      <c r="Q64" s="7">
        <v>1000</v>
      </c>
      <c r="S64" s="8">
        <f t="shared" si="6"/>
        <v>63</v>
      </c>
      <c r="T64" s="8" t="str">
        <f t="shared" si="7"/>
        <v>Multifamily basement - unconditioned attic - vented Residential - electric resistance and room air conditioner</v>
      </c>
      <c r="U64" s="8" t="s">
        <v>57</v>
      </c>
    </row>
    <row r="65" spans="1:24" x14ac:dyDescent="0.2">
      <c r="A65">
        <f t="shared" si="8"/>
        <v>64</v>
      </c>
      <c r="B65" s="3" t="str">
        <f t="shared" si="0"/>
        <v>Multifamily basement - conditioned attic - vented Residential - electric resistance and evaporative cooler</v>
      </c>
      <c r="C65" t="s">
        <v>14</v>
      </c>
      <c r="D65" s="3">
        <f t="shared" si="1"/>
        <v>288000</v>
      </c>
      <c r="E65" s="3">
        <f t="shared" si="2"/>
        <v>72000</v>
      </c>
      <c r="F65">
        <v>4</v>
      </c>
      <c r="G65" s="3">
        <f t="shared" si="3"/>
        <v>4</v>
      </c>
      <c r="H65" s="3">
        <f t="shared" si="4"/>
        <v>192</v>
      </c>
      <c r="I65" t="s">
        <v>44</v>
      </c>
      <c r="J65" t="s">
        <v>46</v>
      </c>
      <c r="K65" t="s">
        <v>22</v>
      </c>
      <c r="L65" t="s">
        <v>33</v>
      </c>
      <c r="M65" s="3">
        <f t="shared" si="5"/>
        <v>64</v>
      </c>
      <c r="N65" t="s">
        <v>40</v>
      </c>
      <c r="O65" s="7">
        <v>3</v>
      </c>
      <c r="P65" s="7">
        <v>16</v>
      </c>
      <c r="Q65" s="7">
        <v>1500</v>
      </c>
      <c r="S65" s="8">
        <f t="shared" si="6"/>
        <v>64</v>
      </c>
      <c r="T65" s="8" t="str">
        <f t="shared" si="7"/>
        <v>Multifamily basement - conditioned attic - vented Residential - electric resistance and evaporative cooler</v>
      </c>
      <c r="U65" s="8" t="s">
        <v>57</v>
      </c>
      <c r="W65" t="s">
        <v>59</v>
      </c>
      <c r="X65" t="s">
        <v>63</v>
      </c>
    </row>
    <row r="66" spans="1:24" x14ac:dyDescent="0.2">
      <c r="A66">
        <f t="shared" si="8"/>
        <v>65</v>
      </c>
      <c r="B66" s="3" t="str">
        <f t="shared" si="0"/>
        <v>Multifamily ambient attic - vented Residential - furnace and no cooling</v>
      </c>
      <c r="C66" t="s">
        <v>14</v>
      </c>
      <c r="D66" s="3">
        <f t="shared" si="1"/>
        <v>4000</v>
      </c>
      <c r="E66" s="3">
        <f t="shared" si="2"/>
        <v>4000</v>
      </c>
      <c r="F66">
        <v>1</v>
      </c>
      <c r="G66" s="3">
        <f t="shared" si="3"/>
        <v>1</v>
      </c>
      <c r="H66" s="3">
        <f t="shared" si="4"/>
        <v>0</v>
      </c>
      <c r="I66" t="s">
        <v>45</v>
      </c>
      <c r="J66" t="s">
        <v>46</v>
      </c>
      <c r="K66" t="s">
        <v>23</v>
      </c>
      <c r="L66" t="s">
        <v>33</v>
      </c>
      <c r="M66" s="3">
        <f t="shared" si="5"/>
        <v>2</v>
      </c>
      <c r="N66" t="s">
        <v>40</v>
      </c>
      <c r="O66" s="7">
        <v>0</v>
      </c>
      <c r="P66" s="7">
        <v>2</v>
      </c>
      <c r="Q66" s="7">
        <v>2000</v>
      </c>
      <c r="S66" s="8">
        <f t="shared" si="6"/>
        <v>65</v>
      </c>
      <c r="T66" s="8" t="str">
        <f t="shared" si="7"/>
        <v>Multifamily ambient attic - vented Residential - furnace and no cooling</v>
      </c>
      <c r="U66" s="8" t="s">
        <v>57</v>
      </c>
      <c r="W66" t="s">
        <v>59</v>
      </c>
      <c r="X66" t="s">
        <v>64</v>
      </c>
    </row>
    <row r="67" spans="1:24" x14ac:dyDescent="0.2">
      <c r="A67">
        <f t="shared" si="8"/>
        <v>66</v>
      </c>
      <c r="B67" s="3" t="str">
        <f t="shared" ref="B67:B130" si="9">CONCATENATE(C67," ", I67," ", J67," ",K67)</f>
        <v>Multifamily crawlspace - vented attic - unvented Residential - furnace and central air conditioner</v>
      </c>
      <c r="C67" t="s">
        <v>14</v>
      </c>
      <c r="D67" s="3">
        <f t="shared" ref="D67:D130" si="10">IF(H67&gt;0,H67*Q67,M67*Q67)</f>
        <v>4800</v>
      </c>
      <c r="E67" s="3">
        <f t="shared" ref="E67:E130" si="11">D67/F67</f>
        <v>2400</v>
      </c>
      <c r="F67">
        <v>2</v>
      </c>
      <c r="G67" s="3">
        <f t="shared" ref="G67:G130" si="12">F67</f>
        <v>2</v>
      </c>
      <c r="H67" s="3">
        <f t="shared" ref="H67:H130" si="13">M67*O67</f>
        <v>8</v>
      </c>
      <c r="I67" t="s">
        <v>41</v>
      </c>
      <c r="J67" t="s">
        <v>47</v>
      </c>
      <c r="K67" t="s">
        <v>24</v>
      </c>
      <c r="L67" t="s">
        <v>33</v>
      </c>
      <c r="M67" s="3">
        <f t="shared" ref="M67:M130" si="14">P67*F67</f>
        <v>8</v>
      </c>
      <c r="N67" t="s">
        <v>40</v>
      </c>
      <c r="O67" s="7">
        <v>1</v>
      </c>
      <c r="P67" s="7">
        <v>4</v>
      </c>
      <c r="Q67" s="7">
        <v>600</v>
      </c>
      <c r="S67" s="8">
        <f t="shared" ref="S67:S130" si="15">A67</f>
        <v>66</v>
      </c>
      <c r="T67" s="8" t="str">
        <f t="shared" ref="T67:T130" si="16">B67</f>
        <v>Multifamily crawlspace - vented attic - unvented Residential - furnace and central air conditioner</v>
      </c>
      <c r="U67" s="8" t="s">
        <v>57</v>
      </c>
    </row>
    <row r="68" spans="1:24" x14ac:dyDescent="0.2">
      <c r="A68">
        <f t="shared" ref="A68:A131" si="17">A67+1</f>
        <v>67</v>
      </c>
      <c r="B68" s="3" t="str">
        <f t="shared" si="9"/>
        <v>Multifamily crawlspace - unvented attic - unvented Residential - furnace and room air conditioner</v>
      </c>
      <c r="C68" t="s">
        <v>14</v>
      </c>
      <c r="D68" s="3">
        <f t="shared" si="10"/>
        <v>38400</v>
      </c>
      <c r="E68" s="3">
        <f t="shared" si="11"/>
        <v>12800</v>
      </c>
      <c r="F68">
        <v>3</v>
      </c>
      <c r="G68" s="3">
        <f t="shared" si="12"/>
        <v>3</v>
      </c>
      <c r="H68" s="3">
        <f t="shared" si="13"/>
        <v>48</v>
      </c>
      <c r="I68" t="s">
        <v>42</v>
      </c>
      <c r="J68" t="s">
        <v>47</v>
      </c>
      <c r="K68" t="s">
        <v>16</v>
      </c>
      <c r="L68" t="s">
        <v>33</v>
      </c>
      <c r="M68" s="3">
        <f t="shared" si="14"/>
        <v>24</v>
      </c>
      <c r="N68" t="s">
        <v>40</v>
      </c>
      <c r="O68" s="7">
        <v>2</v>
      </c>
      <c r="P68" s="7">
        <v>8</v>
      </c>
      <c r="Q68" s="7">
        <v>800</v>
      </c>
      <c r="S68" s="8">
        <f t="shared" si="15"/>
        <v>67</v>
      </c>
      <c r="T68" s="8" t="str">
        <f t="shared" si="16"/>
        <v>Multifamily crawlspace - unvented attic - unvented Residential - furnace and room air conditioner</v>
      </c>
      <c r="U68" s="8" t="s">
        <v>57</v>
      </c>
    </row>
    <row r="69" spans="1:24" x14ac:dyDescent="0.2">
      <c r="A69">
        <f t="shared" si="17"/>
        <v>68</v>
      </c>
      <c r="B69" s="3" t="str">
        <f t="shared" si="9"/>
        <v>Multifamily basement - unconditioned attic - unvented Residential - furnace and evaporative cooler</v>
      </c>
      <c r="C69" t="s">
        <v>14</v>
      </c>
      <c r="D69" s="3">
        <f t="shared" si="10"/>
        <v>192000</v>
      </c>
      <c r="E69" s="3">
        <f t="shared" si="11"/>
        <v>48000</v>
      </c>
      <c r="F69">
        <v>4</v>
      </c>
      <c r="G69" s="3">
        <f t="shared" si="12"/>
        <v>4</v>
      </c>
      <c r="H69" s="3">
        <f t="shared" si="13"/>
        <v>192</v>
      </c>
      <c r="I69" t="s">
        <v>43</v>
      </c>
      <c r="J69" t="s">
        <v>47</v>
      </c>
      <c r="K69" t="s">
        <v>25</v>
      </c>
      <c r="L69" t="s">
        <v>33</v>
      </c>
      <c r="M69" s="3">
        <f t="shared" si="14"/>
        <v>64</v>
      </c>
      <c r="N69" t="s">
        <v>40</v>
      </c>
      <c r="O69" s="7">
        <v>3</v>
      </c>
      <c r="P69" s="7">
        <v>16</v>
      </c>
      <c r="Q69" s="7">
        <v>1000</v>
      </c>
      <c r="S69" s="8">
        <f t="shared" si="15"/>
        <v>68</v>
      </c>
      <c r="T69" s="8" t="str">
        <f t="shared" si="16"/>
        <v>Multifamily basement - unconditioned attic - unvented Residential - furnace and evaporative cooler</v>
      </c>
      <c r="U69" s="8" t="s">
        <v>57</v>
      </c>
    </row>
    <row r="70" spans="1:24" x14ac:dyDescent="0.2">
      <c r="A70">
        <f t="shared" si="17"/>
        <v>69</v>
      </c>
      <c r="B70" s="3" t="str">
        <f t="shared" si="9"/>
        <v>Multifamily basement - conditioned attic - unvented Residential - boiler and no cooling</v>
      </c>
      <c r="C70" t="s">
        <v>14</v>
      </c>
      <c r="D70" s="3">
        <f t="shared" si="10"/>
        <v>3000</v>
      </c>
      <c r="E70" s="3">
        <f t="shared" si="11"/>
        <v>3000</v>
      </c>
      <c r="F70">
        <v>1</v>
      </c>
      <c r="G70" s="3">
        <f t="shared" si="12"/>
        <v>1</v>
      </c>
      <c r="H70" s="3">
        <f t="shared" si="13"/>
        <v>0</v>
      </c>
      <c r="I70" t="s">
        <v>44</v>
      </c>
      <c r="J70" t="s">
        <v>47</v>
      </c>
      <c r="K70" t="s">
        <v>26</v>
      </c>
      <c r="L70" t="s">
        <v>33</v>
      </c>
      <c r="M70" s="3">
        <f t="shared" si="14"/>
        <v>2</v>
      </c>
      <c r="N70" t="s">
        <v>40</v>
      </c>
      <c r="O70" s="7">
        <v>0</v>
      </c>
      <c r="P70" s="7">
        <v>2</v>
      </c>
      <c r="Q70" s="7">
        <v>1500</v>
      </c>
      <c r="S70" s="8">
        <f t="shared" si="15"/>
        <v>69</v>
      </c>
      <c r="T70" s="8" t="str">
        <f t="shared" si="16"/>
        <v>Multifamily basement - conditioned attic - unvented Residential - boiler and no cooling</v>
      </c>
      <c r="U70" s="8" t="s">
        <v>57</v>
      </c>
      <c r="W70" t="s">
        <v>59</v>
      </c>
      <c r="X70" t="s">
        <v>63</v>
      </c>
    </row>
    <row r="71" spans="1:24" x14ac:dyDescent="0.2">
      <c r="A71">
        <f t="shared" si="17"/>
        <v>70</v>
      </c>
      <c r="B71" s="3" t="str">
        <f t="shared" si="9"/>
        <v>Multifamily ambient attic - unvented Residential - boiler and central air conditioner</v>
      </c>
      <c r="C71" t="s">
        <v>14</v>
      </c>
      <c r="D71" s="3">
        <f t="shared" si="10"/>
        <v>16000</v>
      </c>
      <c r="E71" s="3">
        <f t="shared" si="11"/>
        <v>8000</v>
      </c>
      <c r="F71">
        <v>2</v>
      </c>
      <c r="G71" s="3">
        <f t="shared" si="12"/>
        <v>2</v>
      </c>
      <c r="H71" s="3">
        <f t="shared" si="13"/>
        <v>8</v>
      </c>
      <c r="I71" t="s">
        <v>45</v>
      </c>
      <c r="J71" t="s">
        <v>47</v>
      </c>
      <c r="K71" t="s">
        <v>27</v>
      </c>
      <c r="L71" t="s">
        <v>33</v>
      </c>
      <c r="M71" s="3">
        <f t="shared" si="14"/>
        <v>8</v>
      </c>
      <c r="N71" t="s">
        <v>40</v>
      </c>
      <c r="O71" s="7">
        <v>1</v>
      </c>
      <c r="P71" s="7">
        <v>4</v>
      </c>
      <c r="Q71" s="7">
        <v>2000</v>
      </c>
      <c r="S71" s="8">
        <f t="shared" si="15"/>
        <v>70</v>
      </c>
      <c r="T71" s="8" t="str">
        <f t="shared" si="16"/>
        <v>Multifamily ambient attic - unvented Residential - boiler and central air conditioner</v>
      </c>
      <c r="U71" s="8" t="s">
        <v>57</v>
      </c>
      <c r="W71" t="s">
        <v>59</v>
      </c>
      <c r="X71" t="s">
        <v>64</v>
      </c>
    </row>
    <row r="72" spans="1:24" x14ac:dyDescent="0.2">
      <c r="A72">
        <f t="shared" si="17"/>
        <v>71</v>
      </c>
      <c r="B72" s="3" t="str">
        <f t="shared" si="9"/>
        <v>Multifamily crawlspace - vented attic - conditioned Residential - boiler and room air conditioner</v>
      </c>
      <c r="C72" t="s">
        <v>14</v>
      </c>
      <c r="D72" s="3">
        <f t="shared" si="10"/>
        <v>28800</v>
      </c>
      <c r="E72" s="3">
        <f t="shared" si="11"/>
        <v>9600</v>
      </c>
      <c r="F72">
        <v>3</v>
      </c>
      <c r="G72" s="3">
        <f t="shared" si="12"/>
        <v>3</v>
      </c>
      <c r="H72" s="3">
        <f t="shared" si="13"/>
        <v>48</v>
      </c>
      <c r="I72" t="s">
        <v>41</v>
      </c>
      <c r="J72" t="s">
        <v>48</v>
      </c>
      <c r="K72" t="s">
        <v>28</v>
      </c>
      <c r="L72" t="s">
        <v>33</v>
      </c>
      <c r="M72" s="3">
        <f t="shared" si="14"/>
        <v>24</v>
      </c>
      <c r="N72" t="s">
        <v>40</v>
      </c>
      <c r="O72" s="7">
        <v>2</v>
      </c>
      <c r="P72" s="7">
        <v>8</v>
      </c>
      <c r="Q72" s="7">
        <v>600</v>
      </c>
      <c r="S72" s="8">
        <f t="shared" si="15"/>
        <v>71</v>
      </c>
      <c r="T72" s="8" t="str">
        <f t="shared" si="16"/>
        <v>Multifamily crawlspace - vented attic - conditioned Residential - boiler and room air conditioner</v>
      </c>
      <c r="U72" s="8" t="s">
        <v>57</v>
      </c>
      <c r="W72" t="s">
        <v>59</v>
      </c>
      <c r="X72" s="9" t="s">
        <v>65</v>
      </c>
    </row>
    <row r="73" spans="1:24" x14ac:dyDescent="0.2">
      <c r="A73">
        <f t="shared" si="17"/>
        <v>72</v>
      </c>
      <c r="B73" s="3" t="str">
        <f t="shared" si="9"/>
        <v>Multifamily crawlspace - unvented attic - conditioned Residential - boiler and evaporative cooler</v>
      </c>
      <c r="C73" t="s">
        <v>14</v>
      </c>
      <c r="D73" s="3">
        <f t="shared" si="10"/>
        <v>153600</v>
      </c>
      <c r="E73" s="3">
        <f t="shared" si="11"/>
        <v>38400</v>
      </c>
      <c r="F73">
        <v>4</v>
      </c>
      <c r="G73" s="3">
        <f t="shared" si="12"/>
        <v>4</v>
      </c>
      <c r="H73" s="3">
        <f t="shared" si="13"/>
        <v>192</v>
      </c>
      <c r="I73" t="s">
        <v>42</v>
      </c>
      <c r="J73" t="s">
        <v>48</v>
      </c>
      <c r="K73" t="s">
        <v>29</v>
      </c>
      <c r="L73" t="s">
        <v>33</v>
      </c>
      <c r="M73" s="3">
        <f t="shared" si="14"/>
        <v>64</v>
      </c>
      <c r="N73" t="s">
        <v>40</v>
      </c>
      <c r="O73" s="7">
        <v>3</v>
      </c>
      <c r="P73" s="7">
        <v>16</v>
      </c>
      <c r="Q73" s="7">
        <v>800</v>
      </c>
      <c r="S73" s="8">
        <f t="shared" si="15"/>
        <v>72</v>
      </c>
      <c r="T73" s="8" t="str">
        <f t="shared" si="16"/>
        <v>Multifamily crawlspace - unvented attic - conditioned Residential - boiler and evaporative cooler</v>
      </c>
      <c r="U73" s="8" t="s">
        <v>57</v>
      </c>
      <c r="W73" t="s">
        <v>59</v>
      </c>
      <c r="X73" s="9" t="s">
        <v>66</v>
      </c>
    </row>
    <row r="74" spans="1:24" x14ac:dyDescent="0.2">
      <c r="A74">
        <f t="shared" si="17"/>
        <v>73</v>
      </c>
      <c r="B74" s="3" t="str">
        <f t="shared" si="9"/>
        <v>Multifamily basement - unconditioned attic - conditioned Residential - air-to-air heat pump</v>
      </c>
      <c r="C74" t="s">
        <v>14</v>
      </c>
      <c r="D74" s="3">
        <f t="shared" si="10"/>
        <v>2000</v>
      </c>
      <c r="E74" s="3">
        <f t="shared" si="11"/>
        <v>2000</v>
      </c>
      <c r="F74">
        <v>1</v>
      </c>
      <c r="G74" s="3">
        <f t="shared" si="12"/>
        <v>1</v>
      </c>
      <c r="H74" s="3">
        <f t="shared" si="13"/>
        <v>0</v>
      </c>
      <c r="I74" t="s">
        <v>43</v>
      </c>
      <c r="J74" t="s">
        <v>48</v>
      </c>
      <c r="K74" t="s">
        <v>30</v>
      </c>
      <c r="L74" t="s">
        <v>33</v>
      </c>
      <c r="M74" s="3">
        <f t="shared" si="14"/>
        <v>2</v>
      </c>
      <c r="N74" t="s">
        <v>40</v>
      </c>
      <c r="O74" s="7">
        <v>0</v>
      </c>
      <c r="P74" s="7">
        <v>2</v>
      </c>
      <c r="Q74" s="7">
        <v>1000</v>
      </c>
      <c r="S74" s="8">
        <f t="shared" si="15"/>
        <v>73</v>
      </c>
      <c r="T74" s="8" t="str">
        <f t="shared" si="16"/>
        <v>Multifamily basement - unconditioned attic - conditioned Residential - air-to-air heat pump</v>
      </c>
      <c r="U74" s="8" t="s">
        <v>57</v>
      </c>
      <c r="W74" t="s">
        <v>59</v>
      </c>
      <c r="X74" s="9" t="s">
        <v>67</v>
      </c>
    </row>
    <row r="75" spans="1:24" x14ac:dyDescent="0.2">
      <c r="A75">
        <f t="shared" si="17"/>
        <v>74</v>
      </c>
      <c r="B75" s="3" t="str">
        <f t="shared" si="9"/>
        <v>Multifamily basement - conditioned attic - conditioned Residential - mini-split heat pump</v>
      </c>
      <c r="C75" t="s">
        <v>14</v>
      </c>
      <c r="D75" s="3">
        <f t="shared" si="10"/>
        <v>12000</v>
      </c>
      <c r="E75" s="3">
        <f t="shared" si="11"/>
        <v>6000</v>
      </c>
      <c r="F75">
        <v>2</v>
      </c>
      <c r="G75" s="3">
        <f t="shared" si="12"/>
        <v>2</v>
      </c>
      <c r="H75" s="3">
        <f t="shared" si="13"/>
        <v>8</v>
      </c>
      <c r="I75" t="s">
        <v>44</v>
      </c>
      <c r="J75" t="s">
        <v>48</v>
      </c>
      <c r="K75" t="s">
        <v>31</v>
      </c>
      <c r="L75" t="s">
        <v>33</v>
      </c>
      <c r="M75" s="3">
        <f t="shared" si="14"/>
        <v>8</v>
      </c>
      <c r="N75" t="s">
        <v>40</v>
      </c>
      <c r="O75" s="7">
        <v>1</v>
      </c>
      <c r="P75" s="7">
        <v>4</v>
      </c>
      <c r="Q75" s="7">
        <v>1500</v>
      </c>
      <c r="S75" s="8">
        <f t="shared" si="15"/>
        <v>74</v>
      </c>
      <c r="T75" s="8" t="str">
        <f t="shared" si="16"/>
        <v>Multifamily basement - conditioned attic - conditioned Residential - mini-split heat pump</v>
      </c>
      <c r="U75" s="8" t="s">
        <v>57</v>
      </c>
      <c r="W75" t="s">
        <v>59</v>
      </c>
      <c r="X75" s="9" t="s">
        <v>67</v>
      </c>
    </row>
    <row r="76" spans="1:24" x14ac:dyDescent="0.2">
      <c r="A76">
        <f t="shared" si="17"/>
        <v>75</v>
      </c>
      <c r="B76" s="3" t="str">
        <f t="shared" si="9"/>
        <v>Multifamily ambient attic - conditioned Residential - ground-to-air heat pump</v>
      </c>
      <c r="C76" t="s">
        <v>14</v>
      </c>
      <c r="D76" s="3">
        <f t="shared" si="10"/>
        <v>96000</v>
      </c>
      <c r="E76" s="3">
        <f t="shared" si="11"/>
        <v>32000</v>
      </c>
      <c r="F76">
        <v>3</v>
      </c>
      <c r="G76" s="3">
        <f t="shared" si="12"/>
        <v>3</v>
      </c>
      <c r="H76" s="3">
        <f t="shared" si="13"/>
        <v>48</v>
      </c>
      <c r="I76" t="s">
        <v>45</v>
      </c>
      <c r="J76" t="s">
        <v>48</v>
      </c>
      <c r="K76" t="s">
        <v>32</v>
      </c>
      <c r="L76" t="s">
        <v>33</v>
      </c>
      <c r="M76" s="3">
        <f t="shared" si="14"/>
        <v>24</v>
      </c>
      <c r="N76" t="s">
        <v>40</v>
      </c>
      <c r="O76" s="7">
        <v>2</v>
      </c>
      <c r="P76" s="7">
        <v>8</v>
      </c>
      <c r="Q76" s="7">
        <v>2000</v>
      </c>
      <c r="S76" s="8">
        <f t="shared" si="15"/>
        <v>75</v>
      </c>
      <c r="T76" s="8" t="str">
        <f t="shared" si="16"/>
        <v>Multifamily ambient attic - conditioned Residential - ground-to-air heat pump</v>
      </c>
      <c r="U76" s="8" t="s">
        <v>57</v>
      </c>
      <c r="W76" t="s">
        <v>59</v>
      </c>
      <c r="X76" s="9" t="s">
        <v>64</v>
      </c>
    </row>
    <row r="77" spans="1:24" x14ac:dyDescent="0.2">
      <c r="A77">
        <f t="shared" si="17"/>
        <v>76</v>
      </c>
      <c r="B77" s="3" t="str">
        <f t="shared" si="9"/>
        <v>Multifamily crawlspace - vented flat roof Residential - electric resistance and no cooling</v>
      </c>
      <c r="C77" t="s">
        <v>14</v>
      </c>
      <c r="D77" s="3">
        <f t="shared" si="10"/>
        <v>115200</v>
      </c>
      <c r="E77" s="3">
        <f t="shared" si="11"/>
        <v>28800</v>
      </c>
      <c r="F77">
        <v>4</v>
      </c>
      <c r="G77" s="3">
        <f t="shared" si="12"/>
        <v>4</v>
      </c>
      <c r="H77" s="3">
        <f t="shared" si="13"/>
        <v>192</v>
      </c>
      <c r="I77" t="s">
        <v>41</v>
      </c>
      <c r="J77" t="s">
        <v>15</v>
      </c>
      <c r="K77" t="s">
        <v>19</v>
      </c>
      <c r="L77" t="s">
        <v>34</v>
      </c>
      <c r="M77" s="3">
        <f t="shared" si="14"/>
        <v>64</v>
      </c>
      <c r="N77" t="s">
        <v>40</v>
      </c>
      <c r="O77" s="7">
        <v>3</v>
      </c>
      <c r="P77" s="7">
        <v>16</v>
      </c>
      <c r="Q77" s="7">
        <v>600</v>
      </c>
      <c r="S77" s="8">
        <f t="shared" si="15"/>
        <v>76</v>
      </c>
      <c r="T77" s="8" t="str">
        <f t="shared" si="16"/>
        <v>Multifamily crawlspace - vented flat roof Residential - electric resistance and no cooling</v>
      </c>
      <c r="U77" s="8" t="s">
        <v>57</v>
      </c>
      <c r="X77" s="4"/>
    </row>
    <row r="78" spans="1:24" x14ac:dyDescent="0.2">
      <c r="A78">
        <f t="shared" si="17"/>
        <v>77</v>
      </c>
      <c r="B78" s="3" t="str">
        <f t="shared" si="9"/>
        <v>Multifamily crawlspace - unvented flat roof Residential - electric resistance and central air conditioner</v>
      </c>
      <c r="C78" t="s">
        <v>14</v>
      </c>
      <c r="D78" s="3">
        <f t="shared" si="10"/>
        <v>1600</v>
      </c>
      <c r="E78" s="3">
        <f t="shared" si="11"/>
        <v>1600</v>
      </c>
      <c r="F78">
        <v>1</v>
      </c>
      <c r="G78" s="3">
        <f t="shared" si="12"/>
        <v>1</v>
      </c>
      <c r="H78" s="3">
        <f t="shared" si="13"/>
        <v>0</v>
      </c>
      <c r="I78" t="s">
        <v>42</v>
      </c>
      <c r="J78" t="s">
        <v>15</v>
      </c>
      <c r="K78" t="s">
        <v>20</v>
      </c>
      <c r="L78" t="s">
        <v>34</v>
      </c>
      <c r="M78" s="3">
        <f t="shared" si="14"/>
        <v>2</v>
      </c>
      <c r="N78" t="s">
        <v>40</v>
      </c>
      <c r="O78" s="7">
        <v>0</v>
      </c>
      <c r="P78" s="7">
        <v>2</v>
      </c>
      <c r="Q78" s="7">
        <v>800</v>
      </c>
      <c r="S78" s="8">
        <f t="shared" si="15"/>
        <v>77</v>
      </c>
      <c r="T78" s="8" t="str">
        <f t="shared" si="16"/>
        <v>Multifamily crawlspace - unvented flat roof Residential - electric resistance and central air conditioner</v>
      </c>
      <c r="U78" s="8" t="s">
        <v>57</v>
      </c>
    </row>
    <row r="79" spans="1:24" x14ac:dyDescent="0.2">
      <c r="A79">
        <f t="shared" si="17"/>
        <v>78</v>
      </c>
      <c r="B79" s="3" t="str">
        <f t="shared" si="9"/>
        <v>Multifamily basement - unconditioned flat roof Residential - electric resistance and room air conditioner</v>
      </c>
      <c r="C79" t="s">
        <v>14</v>
      </c>
      <c r="D79" s="3">
        <f t="shared" si="10"/>
        <v>8000</v>
      </c>
      <c r="E79" s="3">
        <f t="shared" si="11"/>
        <v>4000</v>
      </c>
      <c r="F79">
        <v>2</v>
      </c>
      <c r="G79" s="3">
        <f t="shared" si="12"/>
        <v>2</v>
      </c>
      <c r="H79" s="3">
        <f t="shared" si="13"/>
        <v>8</v>
      </c>
      <c r="I79" t="s">
        <v>43</v>
      </c>
      <c r="J79" t="s">
        <v>15</v>
      </c>
      <c r="K79" t="s">
        <v>21</v>
      </c>
      <c r="L79" t="s">
        <v>34</v>
      </c>
      <c r="M79" s="3">
        <f t="shared" si="14"/>
        <v>8</v>
      </c>
      <c r="N79" t="s">
        <v>40</v>
      </c>
      <c r="O79" s="7">
        <v>1</v>
      </c>
      <c r="P79" s="7">
        <v>4</v>
      </c>
      <c r="Q79" s="7">
        <v>1000</v>
      </c>
      <c r="S79" s="8">
        <f t="shared" si="15"/>
        <v>78</v>
      </c>
      <c r="T79" s="8" t="str">
        <f t="shared" si="16"/>
        <v>Multifamily basement - unconditioned flat roof Residential - electric resistance and room air conditioner</v>
      </c>
      <c r="U79" s="8" t="s">
        <v>57</v>
      </c>
    </row>
    <row r="80" spans="1:24" x14ac:dyDescent="0.2">
      <c r="A80">
        <f t="shared" si="17"/>
        <v>79</v>
      </c>
      <c r="B80" s="3" t="str">
        <f t="shared" si="9"/>
        <v>Multifamily basement - conditioned flat roof Residential - electric resistance and evaporative cooler</v>
      </c>
      <c r="C80" t="s">
        <v>14</v>
      </c>
      <c r="D80" s="3">
        <f t="shared" si="10"/>
        <v>72000</v>
      </c>
      <c r="E80" s="3">
        <f t="shared" si="11"/>
        <v>24000</v>
      </c>
      <c r="F80">
        <v>3</v>
      </c>
      <c r="G80" s="3">
        <f t="shared" si="12"/>
        <v>3</v>
      </c>
      <c r="H80" s="3">
        <f t="shared" si="13"/>
        <v>48</v>
      </c>
      <c r="I80" t="s">
        <v>44</v>
      </c>
      <c r="J80" t="s">
        <v>15</v>
      </c>
      <c r="K80" t="s">
        <v>22</v>
      </c>
      <c r="L80" t="s">
        <v>34</v>
      </c>
      <c r="M80" s="3">
        <f t="shared" si="14"/>
        <v>24</v>
      </c>
      <c r="N80" t="s">
        <v>40</v>
      </c>
      <c r="O80" s="7">
        <v>2</v>
      </c>
      <c r="P80" s="7">
        <v>8</v>
      </c>
      <c r="Q80" s="7">
        <v>1500</v>
      </c>
      <c r="S80" s="8">
        <f t="shared" si="15"/>
        <v>79</v>
      </c>
      <c r="T80" s="8" t="str">
        <f t="shared" si="16"/>
        <v>Multifamily basement - conditioned flat roof Residential - electric resistance and evaporative cooler</v>
      </c>
      <c r="U80" s="8" t="s">
        <v>57</v>
      </c>
    </row>
    <row r="81" spans="1:21" x14ac:dyDescent="0.2">
      <c r="A81">
        <f t="shared" si="17"/>
        <v>80</v>
      </c>
      <c r="B81" s="3" t="str">
        <f t="shared" si="9"/>
        <v>Multifamily ambient flat roof Residential - furnace and no cooling</v>
      </c>
      <c r="C81" t="s">
        <v>14</v>
      </c>
      <c r="D81" s="3">
        <f t="shared" si="10"/>
        <v>384000</v>
      </c>
      <c r="E81" s="3">
        <f t="shared" si="11"/>
        <v>96000</v>
      </c>
      <c r="F81">
        <v>4</v>
      </c>
      <c r="G81" s="3">
        <f t="shared" si="12"/>
        <v>4</v>
      </c>
      <c r="H81" s="3">
        <f t="shared" si="13"/>
        <v>192</v>
      </c>
      <c r="I81" t="s">
        <v>45</v>
      </c>
      <c r="J81" t="s">
        <v>15</v>
      </c>
      <c r="K81" t="s">
        <v>23</v>
      </c>
      <c r="L81" t="s">
        <v>34</v>
      </c>
      <c r="M81" s="3">
        <f t="shared" si="14"/>
        <v>64</v>
      </c>
      <c r="N81" t="s">
        <v>40</v>
      </c>
      <c r="O81" s="7">
        <v>3</v>
      </c>
      <c r="P81" s="7">
        <v>16</v>
      </c>
      <c r="Q81" s="7">
        <v>2000</v>
      </c>
      <c r="S81" s="8">
        <f t="shared" si="15"/>
        <v>80</v>
      </c>
      <c r="T81" s="8" t="str">
        <f t="shared" si="16"/>
        <v>Multifamily ambient flat roof Residential - furnace and no cooling</v>
      </c>
      <c r="U81" s="8" t="s">
        <v>57</v>
      </c>
    </row>
    <row r="82" spans="1:21" x14ac:dyDescent="0.2">
      <c r="A82">
        <f t="shared" si="17"/>
        <v>81</v>
      </c>
      <c r="B82" s="3" t="str">
        <f t="shared" si="9"/>
        <v>Multifamily crawlspace - vented attic - vented Residential - furnace and central air conditioner</v>
      </c>
      <c r="C82" t="s">
        <v>14</v>
      </c>
      <c r="D82" s="3">
        <f t="shared" si="10"/>
        <v>1200</v>
      </c>
      <c r="E82" s="3">
        <f t="shared" si="11"/>
        <v>1200</v>
      </c>
      <c r="F82">
        <v>1</v>
      </c>
      <c r="G82" s="3">
        <f t="shared" si="12"/>
        <v>1</v>
      </c>
      <c r="H82" s="3">
        <f t="shared" si="13"/>
        <v>0</v>
      </c>
      <c r="I82" t="s">
        <v>41</v>
      </c>
      <c r="J82" t="s">
        <v>46</v>
      </c>
      <c r="K82" t="s">
        <v>24</v>
      </c>
      <c r="L82" t="s">
        <v>34</v>
      </c>
      <c r="M82" s="3">
        <f t="shared" si="14"/>
        <v>2</v>
      </c>
      <c r="N82" t="s">
        <v>40</v>
      </c>
      <c r="O82" s="7">
        <v>0</v>
      </c>
      <c r="P82" s="7">
        <v>2</v>
      </c>
      <c r="Q82" s="7">
        <v>600</v>
      </c>
      <c r="S82" s="8">
        <f t="shared" si="15"/>
        <v>81</v>
      </c>
      <c r="T82" s="8" t="str">
        <f t="shared" si="16"/>
        <v>Multifamily crawlspace - vented attic - vented Residential - furnace and central air conditioner</v>
      </c>
      <c r="U82" s="8" t="s">
        <v>57</v>
      </c>
    </row>
    <row r="83" spans="1:21" x14ac:dyDescent="0.2">
      <c r="A83">
        <f t="shared" si="17"/>
        <v>82</v>
      </c>
      <c r="B83" s="3" t="str">
        <f t="shared" si="9"/>
        <v>Multifamily crawlspace - unvented attic - vented Residential - furnace and room air conditioner</v>
      </c>
      <c r="C83" t="s">
        <v>14</v>
      </c>
      <c r="D83" s="3">
        <f t="shared" si="10"/>
        <v>6400</v>
      </c>
      <c r="E83" s="3">
        <f t="shared" si="11"/>
        <v>3200</v>
      </c>
      <c r="F83">
        <v>2</v>
      </c>
      <c r="G83" s="3">
        <f t="shared" si="12"/>
        <v>2</v>
      </c>
      <c r="H83" s="3">
        <f t="shared" si="13"/>
        <v>8</v>
      </c>
      <c r="I83" t="s">
        <v>42</v>
      </c>
      <c r="J83" t="s">
        <v>46</v>
      </c>
      <c r="K83" t="s">
        <v>16</v>
      </c>
      <c r="L83" t="s">
        <v>34</v>
      </c>
      <c r="M83" s="3">
        <f t="shared" si="14"/>
        <v>8</v>
      </c>
      <c r="N83" t="s">
        <v>40</v>
      </c>
      <c r="O83" s="7">
        <v>1</v>
      </c>
      <c r="P83" s="7">
        <v>4</v>
      </c>
      <c r="Q83" s="7">
        <v>800</v>
      </c>
      <c r="S83" s="8">
        <f t="shared" si="15"/>
        <v>82</v>
      </c>
      <c r="T83" s="8" t="str">
        <f t="shared" si="16"/>
        <v>Multifamily crawlspace - unvented attic - vented Residential - furnace and room air conditioner</v>
      </c>
      <c r="U83" s="8" t="s">
        <v>57</v>
      </c>
    </row>
    <row r="84" spans="1:21" x14ac:dyDescent="0.2">
      <c r="A84">
        <f t="shared" si="17"/>
        <v>83</v>
      </c>
      <c r="B84" s="3" t="str">
        <f t="shared" si="9"/>
        <v>Multifamily basement - unconditioned attic - vented Residential - furnace and evaporative cooler</v>
      </c>
      <c r="C84" t="s">
        <v>14</v>
      </c>
      <c r="D84" s="3">
        <f t="shared" si="10"/>
        <v>48000</v>
      </c>
      <c r="E84" s="3">
        <f t="shared" si="11"/>
        <v>16000</v>
      </c>
      <c r="F84">
        <v>3</v>
      </c>
      <c r="G84" s="3">
        <f t="shared" si="12"/>
        <v>3</v>
      </c>
      <c r="H84" s="3">
        <f t="shared" si="13"/>
        <v>48</v>
      </c>
      <c r="I84" t="s">
        <v>43</v>
      </c>
      <c r="J84" t="s">
        <v>46</v>
      </c>
      <c r="K84" t="s">
        <v>25</v>
      </c>
      <c r="L84" t="s">
        <v>34</v>
      </c>
      <c r="M84" s="3">
        <f t="shared" si="14"/>
        <v>24</v>
      </c>
      <c r="N84" t="s">
        <v>40</v>
      </c>
      <c r="O84" s="7">
        <v>2</v>
      </c>
      <c r="P84" s="7">
        <v>8</v>
      </c>
      <c r="Q84" s="7">
        <v>1000</v>
      </c>
      <c r="S84" s="8">
        <f t="shared" si="15"/>
        <v>83</v>
      </c>
      <c r="T84" s="8" t="str">
        <f t="shared" si="16"/>
        <v>Multifamily basement - unconditioned attic - vented Residential - furnace and evaporative cooler</v>
      </c>
      <c r="U84" s="8" t="s">
        <v>57</v>
      </c>
    </row>
    <row r="85" spans="1:21" x14ac:dyDescent="0.2">
      <c r="A85">
        <f t="shared" si="17"/>
        <v>84</v>
      </c>
      <c r="B85" s="3" t="str">
        <f t="shared" si="9"/>
        <v>Multifamily basement - conditioned attic - vented Residential - boiler and no cooling</v>
      </c>
      <c r="C85" t="s">
        <v>14</v>
      </c>
      <c r="D85" s="3">
        <f t="shared" si="10"/>
        <v>288000</v>
      </c>
      <c r="E85" s="3">
        <f t="shared" si="11"/>
        <v>72000</v>
      </c>
      <c r="F85">
        <v>4</v>
      </c>
      <c r="G85" s="3">
        <f t="shared" si="12"/>
        <v>4</v>
      </c>
      <c r="H85" s="3">
        <f t="shared" si="13"/>
        <v>192</v>
      </c>
      <c r="I85" t="s">
        <v>44</v>
      </c>
      <c r="J85" t="s">
        <v>46</v>
      </c>
      <c r="K85" t="s">
        <v>26</v>
      </c>
      <c r="L85" t="s">
        <v>34</v>
      </c>
      <c r="M85" s="3">
        <f t="shared" si="14"/>
        <v>64</v>
      </c>
      <c r="N85" t="s">
        <v>40</v>
      </c>
      <c r="O85" s="7">
        <v>3</v>
      </c>
      <c r="P85" s="7">
        <v>16</v>
      </c>
      <c r="Q85" s="7">
        <v>1500</v>
      </c>
      <c r="S85" s="8">
        <f t="shared" si="15"/>
        <v>84</v>
      </c>
      <c r="T85" s="8" t="str">
        <f t="shared" si="16"/>
        <v>Multifamily basement - conditioned attic - vented Residential - boiler and no cooling</v>
      </c>
      <c r="U85" s="8" t="s">
        <v>57</v>
      </c>
    </row>
    <row r="86" spans="1:21" x14ac:dyDescent="0.2">
      <c r="A86">
        <f t="shared" si="17"/>
        <v>85</v>
      </c>
      <c r="B86" s="3" t="str">
        <f t="shared" si="9"/>
        <v>Multifamily ambient attic - vented Residential - boiler and central air conditioner</v>
      </c>
      <c r="C86" t="s">
        <v>14</v>
      </c>
      <c r="D86" s="3">
        <f t="shared" si="10"/>
        <v>4000</v>
      </c>
      <c r="E86" s="3">
        <f t="shared" si="11"/>
        <v>4000</v>
      </c>
      <c r="F86">
        <v>1</v>
      </c>
      <c r="G86" s="3">
        <f t="shared" si="12"/>
        <v>1</v>
      </c>
      <c r="H86" s="3">
        <f t="shared" si="13"/>
        <v>0</v>
      </c>
      <c r="I86" t="s">
        <v>45</v>
      </c>
      <c r="J86" t="s">
        <v>46</v>
      </c>
      <c r="K86" t="s">
        <v>27</v>
      </c>
      <c r="L86" t="s">
        <v>34</v>
      </c>
      <c r="M86" s="3">
        <f t="shared" si="14"/>
        <v>2</v>
      </c>
      <c r="N86" t="s">
        <v>40</v>
      </c>
      <c r="O86" s="7">
        <v>0</v>
      </c>
      <c r="P86" s="7">
        <v>2</v>
      </c>
      <c r="Q86" s="7">
        <v>2000</v>
      </c>
      <c r="S86" s="8">
        <f t="shared" si="15"/>
        <v>85</v>
      </c>
      <c r="T86" s="8" t="str">
        <f t="shared" si="16"/>
        <v>Multifamily ambient attic - vented Residential - boiler and central air conditioner</v>
      </c>
      <c r="U86" s="8" t="s">
        <v>57</v>
      </c>
    </row>
    <row r="87" spans="1:21" x14ac:dyDescent="0.2">
      <c r="A87">
        <f t="shared" si="17"/>
        <v>86</v>
      </c>
      <c r="B87" s="3" t="str">
        <f t="shared" si="9"/>
        <v>Multifamily crawlspace - vented attic - unvented Residential - boiler and room air conditioner</v>
      </c>
      <c r="C87" t="s">
        <v>14</v>
      </c>
      <c r="D87" s="3">
        <f t="shared" si="10"/>
        <v>4800</v>
      </c>
      <c r="E87" s="3">
        <f t="shared" si="11"/>
        <v>2400</v>
      </c>
      <c r="F87">
        <v>2</v>
      </c>
      <c r="G87" s="3">
        <f t="shared" si="12"/>
        <v>2</v>
      </c>
      <c r="H87" s="3">
        <f t="shared" si="13"/>
        <v>8</v>
      </c>
      <c r="I87" t="s">
        <v>41</v>
      </c>
      <c r="J87" t="s">
        <v>47</v>
      </c>
      <c r="K87" t="s">
        <v>28</v>
      </c>
      <c r="L87" t="s">
        <v>34</v>
      </c>
      <c r="M87" s="3">
        <f t="shared" si="14"/>
        <v>8</v>
      </c>
      <c r="N87" t="s">
        <v>40</v>
      </c>
      <c r="O87" s="7">
        <v>1</v>
      </c>
      <c r="P87" s="7">
        <v>4</v>
      </c>
      <c r="Q87" s="7">
        <v>600</v>
      </c>
      <c r="S87" s="8">
        <f t="shared" si="15"/>
        <v>86</v>
      </c>
      <c r="T87" s="8" t="str">
        <f t="shared" si="16"/>
        <v>Multifamily crawlspace - vented attic - unvented Residential - boiler and room air conditioner</v>
      </c>
      <c r="U87" s="8" t="s">
        <v>57</v>
      </c>
    </row>
    <row r="88" spans="1:21" x14ac:dyDescent="0.2">
      <c r="A88">
        <f t="shared" si="17"/>
        <v>87</v>
      </c>
      <c r="B88" s="3" t="str">
        <f t="shared" si="9"/>
        <v>Multifamily crawlspace - unvented attic - unvented Residential - boiler and evaporative cooler</v>
      </c>
      <c r="C88" t="s">
        <v>14</v>
      </c>
      <c r="D88" s="3">
        <f t="shared" si="10"/>
        <v>38400</v>
      </c>
      <c r="E88" s="3">
        <f t="shared" si="11"/>
        <v>12800</v>
      </c>
      <c r="F88">
        <v>3</v>
      </c>
      <c r="G88" s="3">
        <f t="shared" si="12"/>
        <v>3</v>
      </c>
      <c r="H88" s="3">
        <f t="shared" si="13"/>
        <v>48</v>
      </c>
      <c r="I88" t="s">
        <v>42</v>
      </c>
      <c r="J88" t="s">
        <v>47</v>
      </c>
      <c r="K88" t="s">
        <v>29</v>
      </c>
      <c r="L88" t="s">
        <v>34</v>
      </c>
      <c r="M88" s="3">
        <f t="shared" si="14"/>
        <v>24</v>
      </c>
      <c r="N88" t="s">
        <v>40</v>
      </c>
      <c r="O88" s="7">
        <v>2</v>
      </c>
      <c r="P88" s="7">
        <v>8</v>
      </c>
      <c r="Q88" s="7">
        <v>800</v>
      </c>
      <c r="S88" s="8">
        <f t="shared" si="15"/>
        <v>87</v>
      </c>
      <c r="T88" s="8" t="str">
        <f t="shared" si="16"/>
        <v>Multifamily crawlspace - unvented attic - unvented Residential - boiler and evaporative cooler</v>
      </c>
      <c r="U88" s="8" t="s">
        <v>57</v>
      </c>
    </row>
    <row r="89" spans="1:21" x14ac:dyDescent="0.2">
      <c r="A89">
        <f t="shared" si="17"/>
        <v>88</v>
      </c>
      <c r="B89" s="3" t="str">
        <f t="shared" si="9"/>
        <v>Multifamily basement - unconditioned attic - unvented Residential - air-to-air heat pump</v>
      </c>
      <c r="C89" t="s">
        <v>14</v>
      </c>
      <c r="D89" s="3">
        <f t="shared" si="10"/>
        <v>192000</v>
      </c>
      <c r="E89" s="3">
        <f t="shared" si="11"/>
        <v>48000</v>
      </c>
      <c r="F89">
        <v>4</v>
      </c>
      <c r="G89" s="3">
        <f t="shared" si="12"/>
        <v>4</v>
      </c>
      <c r="H89" s="3">
        <f t="shared" si="13"/>
        <v>192</v>
      </c>
      <c r="I89" t="s">
        <v>43</v>
      </c>
      <c r="J89" t="s">
        <v>47</v>
      </c>
      <c r="K89" t="s">
        <v>30</v>
      </c>
      <c r="L89" t="s">
        <v>34</v>
      </c>
      <c r="M89" s="3">
        <f t="shared" si="14"/>
        <v>64</v>
      </c>
      <c r="N89" t="s">
        <v>40</v>
      </c>
      <c r="O89" s="7">
        <v>3</v>
      </c>
      <c r="P89" s="7">
        <v>16</v>
      </c>
      <c r="Q89" s="7">
        <v>1000</v>
      </c>
      <c r="S89" s="8">
        <f t="shared" si="15"/>
        <v>88</v>
      </c>
      <c r="T89" s="8" t="str">
        <f t="shared" si="16"/>
        <v>Multifamily basement - unconditioned attic - unvented Residential - air-to-air heat pump</v>
      </c>
      <c r="U89" s="8" t="s">
        <v>57</v>
      </c>
    </row>
    <row r="90" spans="1:21" x14ac:dyDescent="0.2">
      <c r="A90">
        <f t="shared" si="17"/>
        <v>89</v>
      </c>
      <c r="B90" s="3" t="str">
        <f t="shared" si="9"/>
        <v>Multifamily basement - conditioned attic - unvented Residential - mini-split heat pump</v>
      </c>
      <c r="C90" t="s">
        <v>14</v>
      </c>
      <c r="D90" s="3">
        <f t="shared" si="10"/>
        <v>3000</v>
      </c>
      <c r="E90" s="3">
        <f t="shared" si="11"/>
        <v>3000</v>
      </c>
      <c r="F90">
        <v>1</v>
      </c>
      <c r="G90" s="3">
        <f t="shared" si="12"/>
        <v>1</v>
      </c>
      <c r="H90" s="3">
        <f t="shared" si="13"/>
        <v>0</v>
      </c>
      <c r="I90" t="s">
        <v>44</v>
      </c>
      <c r="J90" t="s">
        <v>47</v>
      </c>
      <c r="K90" t="s">
        <v>31</v>
      </c>
      <c r="L90" t="s">
        <v>34</v>
      </c>
      <c r="M90" s="3">
        <f t="shared" si="14"/>
        <v>2</v>
      </c>
      <c r="N90" t="s">
        <v>40</v>
      </c>
      <c r="O90" s="7">
        <v>0</v>
      </c>
      <c r="P90" s="7">
        <v>2</v>
      </c>
      <c r="Q90" s="7">
        <v>1500</v>
      </c>
      <c r="S90" s="8">
        <f t="shared" si="15"/>
        <v>89</v>
      </c>
      <c r="T90" s="8" t="str">
        <f t="shared" si="16"/>
        <v>Multifamily basement - conditioned attic - unvented Residential - mini-split heat pump</v>
      </c>
      <c r="U90" s="8" t="s">
        <v>57</v>
      </c>
    </row>
    <row r="91" spans="1:21" x14ac:dyDescent="0.2">
      <c r="A91">
        <f t="shared" si="17"/>
        <v>90</v>
      </c>
      <c r="B91" s="3" t="str">
        <f t="shared" si="9"/>
        <v>Multifamily ambient attic - unvented Residential - ground-to-air heat pump</v>
      </c>
      <c r="C91" t="s">
        <v>14</v>
      </c>
      <c r="D91" s="3">
        <f t="shared" si="10"/>
        <v>16000</v>
      </c>
      <c r="E91" s="3">
        <f t="shared" si="11"/>
        <v>8000</v>
      </c>
      <c r="F91">
        <v>2</v>
      </c>
      <c r="G91" s="3">
        <f t="shared" si="12"/>
        <v>2</v>
      </c>
      <c r="H91" s="3">
        <f t="shared" si="13"/>
        <v>8</v>
      </c>
      <c r="I91" t="s">
        <v>45</v>
      </c>
      <c r="J91" t="s">
        <v>47</v>
      </c>
      <c r="K91" t="s">
        <v>32</v>
      </c>
      <c r="L91" t="s">
        <v>34</v>
      </c>
      <c r="M91" s="3">
        <f t="shared" si="14"/>
        <v>8</v>
      </c>
      <c r="N91" t="s">
        <v>40</v>
      </c>
      <c r="O91" s="7">
        <v>1</v>
      </c>
      <c r="P91" s="7">
        <v>4</v>
      </c>
      <c r="Q91" s="7">
        <v>2000</v>
      </c>
      <c r="S91" s="8">
        <f t="shared" si="15"/>
        <v>90</v>
      </c>
      <c r="T91" s="8" t="str">
        <f t="shared" si="16"/>
        <v>Multifamily ambient attic - unvented Residential - ground-to-air heat pump</v>
      </c>
      <c r="U91" s="8" t="s">
        <v>57</v>
      </c>
    </row>
    <row r="92" spans="1:21" x14ac:dyDescent="0.2">
      <c r="A92">
        <f t="shared" si="17"/>
        <v>91</v>
      </c>
      <c r="B92" s="3" t="str">
        <f t="shared" si="9"/>
        <v>Multifamily crawlspace - vented attic - conditioned Residential - electric resistance and no cooling</v>
      </c>
      <c r="C92" t="s">
        <v>14</v>
      </c>
      <c r="D92" s="3">
        <f t="shared" si="10"/>
        <v>28800</v>
      </c>
      <c r="E92" s="3">
        <f t="shared" si="11"/>
        <v>9600</v>
      </c>
      <c r="F92">
        <v>3</v>
      </c>
      <c r="G92" s="3">
        <f t="shared" si="12"/>
        <v>3</v>
      </c>
      <c r="H92" s="3">
        <f t="shared" si="13"/>
        <v>48</v>
      </c>
      <c r="I92" t="s">
        <v>41</v>
      </c>
      <c r="J92" t="s">
        <v>48</v>
      </c>
      <c r="K92" t="s">
        <v>19</v>
      </c>
      <c r="L92" t="s">
        <v>35</v>
      </c>
      <c r="M92" s="3">
        <f t="shared" si="14"/>
        <v>24</v>
      </c>
      <c r="N92" t="s">
        <v>40</v>
      </c>
      <c r="O92" s="7">
        <v>2</v>
      </c>
      <c r="P92" s="7">
        <v>8</v>
      </c>
      <c r="Q92" s="7">
        <v>600</v>
      </c>
      <c r="S92" s="8">
        <f t="shared" si="15"/>
        <v>91</v>
      </c>
      <c r="T92" s="8" t="str">
        <f t="shared" si="16"/>
        <v>Multifamily crawlspace - vented attic - conditioned Residential - electric resistance and no cooling</v>
      </c>
      <c r="U92" s="8" t="s">
        <v>57</v>
      </c>
    </row>
    <row r="93" spans="1:21" x14ac:dyDescent="0.2">
      <c r="A93">
        <f t="shared" si="17"/>
        <v>92</v>
      </c>
      <c r="B93" s="3" t="str">
        <f t="shared" si="9"/>
        <v>Multifamily crawlspace - unvented attic - conditioned Residential - electric resistance and central air conditioner</v>
      </c>
      <c r="C93" t="s">
        <v>14</v>
      </c>
      <c r="D93" s="3">
        <f t="shared" si="10"/>
        <v>153600</v>
      </c>
      <c r="E93" s="3">
        <f t="shared" si="11"/>
        <v>38400</v>
      </c>
      <c r="F93">
        <v>4</v>
      </c>
      <c r="G93" s="3">
        <f t="shared" si="12"/>
        <v>4</v>
      </c>
      <c r="H93" s="3">
        <f t="shared" si="13"/>
        <v>192</v>
      </c>
      <c r="I93" t="s">
        <v>42</v>
      </c>
      <c r="J93" t="s">
        <v>48</v>
      </c>
      <c r="K93" t="s">
        <v>20</v>
      </c>
      <c r="L93" t="s">
        <v>35</v>
      </c>
      <c r="M93" s="3">
        <f t="shared" si="14"/>
        <v>64</v>
      </c>
      <c r="N93" t="s">
        <v>40</v>
      </c>
      <c r="O93" s="7">
        <v>3</v>
      </c>
      <c r="P93" s="7">
        <v>16</v>
      </c>
      <c r="Q93" s="7">
        <v>800</v>
      </c>
      <c r="S93" s="8">
        <f t="shared" si="15"/>
        <v>92</v>
      </c>
      <c r="T93" s="8" t="str">
        <f t="shared" si="16"/>
        <v>Multifamily crawlspace - unvented attic - conditioned Residential - electric resistance and central air conditioner</v>
      </c>
      <c r="U93" s="8" t="s">
        <v>57</v>
      </c>
    </row>
    <row r="94" spans="1:21" x14ac:dyDescent="0.2">
      <c r="A94">
        <f t="shared" si="17"/>
        <v>93</v>
      </c>
      <c r="B94" s="3" t="str">
        <f t="shared" si="9"/>
        <v>Multifamily basement - unconditioned attic - conditioned Residential - electric resistance and room air conditioner</v>
      </c>
      <c r="C94" t="s">
        <v>14</v>
      </c>
      <c r="D94" s="3">
        <f t="shared" si="10"/>
        <v>2000</v>
      </c>
      <c r="E94" s="3">
        <f t="shared" si="11"/>
        <v>2000</v>
      </c>
      <c r="F94">
        <v>1</v>
      </c>
      <c r="G94" s="3">
        <f t="shared" si="12"/>
        <v>1</v>
      </c>
      <c r="H94" s="3">
        <f t="shared" si="13"/>
        <v>0</v>
      </c>
      <c r="I94" t="s">
        <v>43</v>
      </c>
      <c r="J94" t="s">
        <v>48</v>
      </c>
      <c r="K94" t="s">
        <v>21</v>
      </c>
      <c r="L94" t="s">
        <v>35</v>
      </c>
      <c r="M94" s="3">
        <f t="shared" si="14"/>
        <v>2</v>
      </c>
      <c r="N94" t="s">
        <v>40</v>
      </c>
      <c r="O94" s="7">
        <v>0</v>
      </c>
      <c r="P94" s="7">
        <v>2</v>
      </c>
      <c r="Q94" s="7">
        <v>1000</v>
      </c>
      <c r="S94" s="8">
        <f t="shared" si="15"/>
        <v>93</v>
      </c>
      <c r="T94" s="8" t="str">
        <f t="shared" si="16"/>
        <v>Multifamily basement - unconditioned attic - conditioned Residential - electric resistance and room air conditioner</v>
      </c>
      <c r="U94" s="8" t="s">
        <v>57</v>
      </c>
    </row>
    <row r="95" spans="1:21" x14ac:dyDescent="0.2">
      <c r="A95">
        <f t="shared" si="17"/>
        <v>94</v>
      </c>
      <c r="B95" s="3" t="str">
        <f t="shared" si="9"/>
        <v>Multifamily basement - conditioned attic - conditioned Residential - electric resistance and evaporative cooler</v>
      </c>
      <c r="C95" t="s">
        <v>14</v>
      </c>
      <c r="D95" s="3">
        <f t="shared" si="10"/>
        <v>12000</v>
      </c>
      <c r="E95" s="3">
        <f t="shared" si="11"/>
        <v>6000</v>
      </c>
      <c r="F95">
        <v>2</v>
      </c>
      <c r="G95" s="3">
        <f t="shared" si="12"/>
        <v>2</v>
      </c>
      <c r="H95" s="3">
        <f t="shared" si="13"/>
        <v>8</v>
      </c>
      <c r="I95" t="s">
        <v>44</v>
      </c>
      <c r="J95" t="s">
        <v>48</v>
      </c>
      <c r="K95" t="s">
        <v>22</v>
      </c>
      <c r="L95" t="s">
        <v>35</v>
      </c>
      <c r="M95" s="3">
        <f t="shared" si="14"/>
        <v>8</v>
      </c>
      <c r="N95" t="s">
        <v>40</v>
      </c>
      <c r="O95" s="7">
        <v>1</v>
      </c>
      <c r="P95" s="7">
        <v>4</v>
      </c>
      <c r="Q95" s="7">
        <v>1500</v>
      </c>
      <c r="S95" s="8">
        <f t="shared" si="15"/>
        <v>94</v>
      </c>
      <c r="T95" s="8" t="str">
        <f t="shared" si="16"/>
        <v>Multifamily basement - conditioned attic - conditioned Residential - electric resistance and evaporative cooler</v>
      </c>
      <c r="U95" s="8" t="s">
        <v>57</v>
      </c>
    </row>
    <row r="96" spans="1:21" x14ac:dyDescent="0.2">
      <c r="A96">
        <f t="shared" si="17"/>
        <v>95</v>
      </c>
      <c r="B96" s="3" t="str">
        <f t="shared" si="9"/>
        <v>Multifamily ambient attic - conditioned Residential - furnace and no cooling</v>
      </c>
      <c r="C96" t="s">
        <v>14</v>
      </c>
      <c r="D96" s="3">
        <f t="shared" si="10"/>
        <v>96000</v>
      </c>
      <c r="E96" s="3">
        <f t="shared" si="11"/>
        <v>32000</v>
      </c>
      <c r="F96">
        <v>3</v>
      </c>
      <c r="G96" s="3">
        <f t="shared" si="12"/>
        <v>3</v>
      </c>
      <c r="H96" s="3">
        <f t="shared" si="13"/>
        <v>48</v>
      </c>
      <c r="I96" t="s">
        <v>45</v>
      </c>
      <c r="J96" t="s">
        <v>48</v>
      </c>
      <c r="K96" t="s">
        <v>23</v>
      </c>
      <c r="L96" t="s">
        <v>35</v>
      </c>
      <c r="M96" s="3">
        <f t="shared" si="14"/>
        <v>24</v>
      </c>
      <c r="N96" t="s">
        <v>40</v>
      </c>
      <c r="O96" s="7">
        <v>2</v>
      </c>
      <c r="P96" s="7">
        <v>8</v>
      </c>
      <c r="Q96" s="7">
        <v>2000</v>
      </c>
      <c r="S96" s="8">
        <f t="shared" si="15"/>
        <v>95</v>
      </c>
      <c r="T96" s="8" t="str">
        <f t="shared" si="16"/>
        <v>Multifamily ambient attic - conditioned Residential - furnace and no cooling</v>
      </c>
      <c r="U96" s="8" t="s">
        <v>57</v>
      </c>
    </row>
    <row r="97" spans="1:21" x14ac:dyDescent="0.2">
      <c r="A97">
        <f t="shared" si="17"/>
        <v>96</v>
      </c>
      <c r="B97" s="3" t="str">
        <f t="shared" si="9"/>
        <v>Multifamily crawlspace - vented flat roof Residential - furnace and central air conditioner</v>
      </c>
      <c r="C97" t="s">
        <v>14</v>
      </c>
      <c r="D97" s="3">
        <f t="shared" si="10"/>
        <v>115200</v>
      </c>
      <c r="E97" s="3">
        <f t="shared" si="11"/>
        <v>28800</v>
      </c>
      <c r="F97">
        <v>4</v>
      </c>
      <c r="G97" s="3">
        <f t="shared" si="12"/>
        <v>4</v>
      </c>
      <c r="H97" s="3">
        <f t="shared" si="13"/>
        <v>192</v>
      </c>
      <c r="I97" t="s">
        <v>41</v>
      </c>
      <c r="J97" t="s">
        <v>15</v>
      </c>
      <c r="K97" t="s">
        <v>24</v>
      </c>
      <c r="L97" t="s">
        <v>35</v>
      </c>
      <c r="M97" s="3">
        <f t="shared" si="14"/>
        <v>64</v>
      </c>
      <c r="N97" t="s">
        <v>40</v>
      </c>
      <c r="O97" s="7">
        <v>3</v>
      </c>
      <c r="P97" s="7">
        <v>16</v>
      </c>
      <c r="Q97" s="7">
        <v>600</v>
      </c>
      <c r="S97" s="8">
        <f t="shared" si="15"/>
        <v>96</v>
      </c>
      <c r="T97" s="8" t="str">
        <f t="shared" si="16"/>
        <v>Multifamily crawlspace - vented flat roof Residential - furnace and central air conditioner</v>
      </c>
      <c r="U97" s="8" t="s">
        <v>57</v>
      </c>
    </row>
    <row r="98" spans="1:21" x14ac:dyDescent="0.2">
      <c r="A98">
        <f t="shared" si="17"/>
        <v>97</v>
      </c>
      <c r="B98" s="3" t="str">
        <f t="shared" si="9"/>
        <v>Multifamily crawlspace - unvented flat roof Residential - furnace and room air conditioner</v>
      </c>
      <c r="C98" t="s">
        <v>14</v>
      </c>
      <c r="D98" s="3">
        <f t="shared" si="10"/>
        <v>1600</v>
      </c>
      <c r="E98" s="3">
        <f t="shared" si="11"/>
        <v>1600</v>
      </c>
      <c r="F98">
        <v>1</v>
      </c>
      <c r="G98" s="3">
        <f t="shared" si="12"/>
        <v>1</v>
      </c>
      <c r="H98" s="3">
        <f t="shared" si="13"/>
        <v>0</v>
      </c>
      <c r="I98" t="s">
        <v>42</v>
      </c>
      <c r="J98" t="s">
        <v>15</v>
      </c>
      <c r="K98" t="s">
        <v>16</v>
      </c>
      <c r="L98" t="s">
        <v>35</v>
      </c>
      <c r="M98" s="3">
        <f t="shared" si="14"/>
        <v>2</v>
      </c>
      <c r="N98" t="s">
        <v>40</v>
      </c>
      <c r="O98" s="7">
        <v>0</v>
      </c>
      <c r="P98" s="7">
        <v>2</v>
      </c>
      <c r="Q98" s="7">
        <v>800</v>
      </c>
      <c r="S98" s="8">
        <f t="shared" si="15"/>
        <v>97</v>
      </c>
      <c r="T98" s="8" t="str">
        <f t="shared" si="16"/>
        <v>Multifamily crawlspace - unvented flat roof Residential - furnace and room air conditioner</v>
      </c>
      <c r="U98" s="8" t="s">
        <v>57</v>
      </c>
    </row>
    <row r="99" spans="1:21" x14ac:dyDescent="0.2">
      <c r="A99">
        <f t="shared" si="17"/>
        <v>98</v>
      </c>
      <c r="B99" s="3" t="str">
        <f t="shared" si="9"/>
        <v>Multifamily basement - unconditioned flat roof Residential - furnace and evaporative cooler</v>
      </c>
      <c r="C99" t="s">
        <v>14</v>
      </c>
      <c r="D99" s="3">
        <f t="shared" si="10"/>
        <v>8000</v>
      </c>
      <c r="E99" s="3">
        <f t="shared" si="11"/>
        <v>4000</v>
      </c>
      <c r="F99">
        <v>2</v>
      </c>
      <c r="G99" s="3">
        <f t="shared" si="12"/>
        <v>2</v>
      </c>
      <c r="H99" s="3">
        <f t="shared" si="13"/>
        <v>8</v>
      </c>
      <c r="I99" t="s">
        <v>43</v>
      </c>
      <c r="J99" t="s">
        <v>15</v>
      </c>
      <c r="K99" t="s">
        <v>25</v>
      </c>
      <c r="L99" t="s">
        <v>35</v>
      </c>
      <c r="M99" s="3">
        <f t="shared" si="14"/>
        <v>8</v>
      </c>
      <c r="N99" t="s">
        <v>40</v>
      </c>
      <c r="O99" s="7">
        <v>1</v>
      </c>
      <c r="P99" s="7">
        <v>4</v>
      </c>
      <c r="Q99" s="7">
        <v>1000</v>
      </c>
      <c r="S99" s="8">
        <f t="shared" si="15"/>
        <v>98</v>
      </c>
      <c r="T99" s="8" t="str">
        <f t="shared" si="16"/>
        <v>Multifamily basement - unconditioned flat roof Residential - furnace and evaporative cooler</v>
      </c>
      <c r="U99" s="8" t="s">
        <v>57</v>
      </c>
    </row>
    <row r="100" spans="1:21" x14ac:dyDescent="0.2">
      <c r="A100">
        <f t="shared" si="17"/>
        <v>99</v>
      </c>
      <c r="B100" s="3" t="str">
        <f t="shared" si="9"/>
        <v>Multifamily basement - conditioned flat roof Residential - boiler and no cooling</v>
      </c>
      <c r="C100" t="s">
        <v>14</v>
      </c>
      <c r="D100" s="3">
        <f t="shared" si="10"/>
        <v>72000</v>
      </c>
      <c r="E100" s="3">
        <f t="shared" si="11"/>
        <v>24000</v>
      </c>
      <c r="F100">
        <v>3</v>
      </c>
      <c r="G100" s="3">
        <f t="shared" si="12"/>
        <v>3</v>
      </c>
      <c r="H100" s="3">
        <f t="shared" si="13"/>
        <v>48</v>
      </c>
      <c r="I100" t="s">
        <v>44</v>
      </c>
      <c r="J100" t="s">
        <v>15</v>
      </c>
      <c r="K100" t="s">
        <v>26</v>
      </c>
      <c r="L100" t="s">
        <v>35</v>
      </c>
      <c r="M100" s="3">
        <f t="shared" si="14"/>
        <v>24</v>
      </c>
      <c r="N100" t="s">
        <v>40</v>
      </c>
      <c r="O100" s="7">
        <v>2</v>
      </c>
      <c r="P100" s="7">
        <v>8</v>
      </c>
      <c r="Q100" s="7">
        <v>1500</v>
      </c>
      <c r="S100" s="8">
        <f t="shared" si="15"/>
        <v>99</v>
      </c>
      <c r="T100" s="8" t="str">
        <f t="shared" si="16"/>
        <v>Multifamily basement - conditioned flat roof Residential - boiler and no cooling</v>
      </c>
      <c r="U100" s="8" t="s">
        <v>57</v>
      </c>
    </row>
    <row r="101" spans="1:21" x14ac:dyDescent="0.2">
      <c r="A101">
        <f t="shared" si="17"/>
        <v>100</v>
      </c>
      <c r="B101" s="3" t="str">
        <f t="shared" si="9"/>
        <v>Multifamily ambient flat roof Residential - boiler and central air conditioner</v>
      </c>
      <c r="C101" t="s">
        <v>14</v>
      </c>
      <c r="D101" s="3">
        <f t="shared" si="10"/>
        <v>384000</v>
      </c>
      <c r="E101" s="3">
        <f t="shared" si="11"/>
        <v>96000</v>
      </c>
      <c r="F101">
        <v>4</v>
      </c>
      <c r="G101" s="3">
        <f t="shared" si="12"/>
        <v>4</v>
      </c>
      <c r="H101" s="3">
        <f t="shared" si="13"/>
        <v>192</v>
      </c>
      <c r="I101" t="s">
        <v>45</v>
      </c>
      <c r="J101" t="s">
        <v>15</v>
      </c>
      <c r="K101" t="s">
        <v>27</v>
      </c>
      <c r="L101" t="s">
        <v>35</v>
      </c>
      <c r="M101" s="3">
        <f t="shared" si="14"/>
        <v>64</v>
      </c>
      <c r="N101" t="s">
        <v>40</v>
      </c>
      <c r="O101" s="7">
        <v>3</v>
      </c>
      <c r="P101" s="7">
        <v>16</v>
      </c>
      <c r="Q101" s="7">
        <v>2000</v>
      </c>
      <c r="S101" s="8">
        <f t="shared" si="15"/>
        <v>100</v>
      </c>
      <c r="T101" s="8" t="str">
        <f t="shared" si="16"/>
        <v>Multifamily ambient flat roof Residential - boiler and central air conditioner</v>
      </c>
      <c r="U101" s="8" t="s">
        <v>57</v>
      </c>
    </row>
    <row r="102" spans="1:21" x14ac:dyDescent="0.2">
      <c r="A102">
        <f t="shared" si="17"/>
        <v>101</v>
      </c>
      <c r="B102" s="3" t="str">
        <f t="shared" si="9"/>
        <v>Multifamily crawlspace - vented attic - vented Residential - boiler and room air conditioner</v>
      </c>
      <c r="C102" t="s">
        <v>14</v>
      </c>
      <c r="D102" s="3">
        <f t="shared" si="10"/>
        <v>1200</v>
      </c>
      <c r="E102" s="3">
        <f t="shared" si="11"/>
        <v>1200</v>
      </c>
      <c r="F102">
        <v>1</v>
      </c>
      <c r="G102" s="3">
        <f t="shared" si="12"/>
        <v>1</v>
      </c>
      <c r="H102" s="3">
        <f t="shared" si="13"/>
        <v>0</v>
      </c>
      <c r="I102" t="s">
        <v>41</v>
      </c>
      <c r="J102" t="s">
        <v>46</v>
      </c>
      <c r="K102" t="s">
        <v>28</v>
      </c>
      <c r="L102" t="s">
        <v>35</v>
      </c>
      <c r="M102" s="3">
        <f t="shared" si="14"/>
        <v>2</v>
      </c>
      <c r="N102" t="s">
        <v>40</v>
      </c>
      <c r="O102" s="7">
        <v>0</v>
      </c>
      <c r="P102" s="7">
        <v>2</v>
      </c>
      <c r="Q102" s="7">
        <v>600</v>
      </c>
      <c r="S102" s="8">
        <f t="shared" si="15"/>
        <v>101</v>
      </c>
      <c r="T102" s="8" t="str">
        <f t="shared" si="16"/>
        <v>Multifamily crawlspace - vented attic - vented Residential - boiler and room air conditioner</v>
      </c>
      <c r="U102" s="8" t="s">
        <v>57</v>
      </c>
    </row>
    <row r="103" spans="1:21" x14ac:dyDescent="0.2">
      <c r="A103">
        <f t="shared" si="17"/>
        <v>102</v>
      </c>
      <c r="B103" s="3" t="str">
        <f t="shared" si="9"/>
        <v>Multifamily crawlspace - unvented attic - vented Residential - boiler and evaporative cooler</v>
      </c>
      <c r="C103" t="s">
        <v>14</v>
      </c>
      <c r="D103" s="3">
        <f t="shared" si="10"/>
        <v>6400</v>
      </c>
      <c r="E103" s="3">
        <f t="shared" si="11"/>
        <v>3200</v>
      </c>
      <c r="F103">
        <v>2</v>
      </c>
      <c r="G103" s="3">
        <f t="shared" si="12"/>
        <v>2</v>
      </c>
      <c r="H103" s="3">
        <f t="shared" si="13"/>
        <v>8</v>
      </c>
      <c r="I103" t="s">
        <v>42</v>
      </c>
      <c r="J103" t="s">
        <v>46</v>
      </c>
      <c r="K103" t="s">
        <v>29</v>
      </c>
      <c r="L103" t="s">
        <v>35</v>
      </c>
      <c r="M103" s="3">
        <f t="shared" si="14"/>
        <v>8</v>
      </c>
      <c r="N103" t="s">
        <v>40</v>
      </c>
      <c r="O103" s="7">
        <v>1</v>
      </c>
      <c r="P103" s="7">
        <v>4</v>
      </c>
      <c r="Q103" s="7">
        <v>800</v>
      </c>
      <c r="S103" s="8">
        <f t="shared" si="15"/>
        <v>102</v>
      </c>
      <c r="T103" s="8" t="str">
        <f t="shared" si="16"/>
        <v>Multifamily crawlspace - unvented attic - vented Residential - boiler and evaporative cooler</v>
      </c>
      <c r="U103" s="8" t="s">
        <v>57</v>
      </c>
    </row>
    <row r="104" spans="1:21" x14ac:dyDescent="0.2">
      <c r="A104">
        <f t="shared" si="17"/>
        <v>103</v>
      </c>
      <c r="B104" s="3" t="str">
        <f t="shared" si="9"/>
        <v>Multifamily basement - unconditioned attic - vented Residential - air-to-air heat pump</v>
      </c>
      <c r="C104" t="s">
        <v>14</v>
      </c>
      <c r="D104" s="3">
        <f t="shared" si="10"/>
        <v>48000</v>
      </c>
      <c r="E104" s="3">
        <f t="shared" si="11"/>
        <v>16000</v>
      </c>
      <c r="F104">
        <v>3</v>
      </c>
      <c r="G104" s="3">
        <f t="shared" si="12"/>
        <v>3</v>
      </c>
      <c r="H104" s="3">
        <f t="shared" si="13"/>
        <v>48</v>
      </c>
      <c r="I104" t="s">
        <v>43</v>
      </c>
      <c r="J104" t="s">
        <v>46</v>
      </c>
      <c r="K104" t="s">
        <v>30</v>
      </c>
      <c r="L104" t="s">
        <v>35</v>
      </c>
      <c r="M104" s="3">
        <f t="shared" si="14"/>
        <v>24</v>
      </c>
      <c r="N104" t="s">
        <v>40</v>
      </c>
      <c r="O104" s="7">
        <v>2</v>
      </c>
      <c r="P104" s="7">
        <v>8</v>
      </c>
      <c r="Q104" s="7">
        <v>1000</v>
      </c>
      <c r="S104" s="8">
        <f t="shared" si="15"/>
        <v>103</v>
      </c>
      <c r="T104" s="8" t="str">
        <f t="shared" si="16"/>
        <v>Multifamily basement - unconditioned attic - vented Residential - air-to-air heat pump</v>
      </c>
      <c r="U104" s="8" t="s">
        <v>57</v>
      </c>
    </row>
    <row r="105" spans="1:21" x14ac:dyDescent="0.2">
      <c r="A105">
        <f t="shared" si="17"/>
        <v>104</v>
      </c>
      <c r="B105" s="3" t="str">
        <f t="shared" si="9"/>
        <v>Multifamily basement - conditioned attic - vented Residential - mini-split heat pump</v>
      </c>
      <c r="C105" t="s">
        <v>14</v>
      </c>
      <c r="D105" s="3">
        <f t="shared" si="10"/>
        <v>288000</v>
      </c>
      <c r="E105" s="3">
        <f t="shared" si="11"/>
        <v>72000</v>
      </c>
      <c r="F105">
        <v>4</v>
      </c>
      <c r="G105" s="3">
        <f t="shared" si="12"/>
        <v>4</v>
      </c>
      <c r="H105" s="3">
        <f t="shared" si="13"/>
        <v>192</v>
      </c>
      <c r="I105" t="s">
        <v>44</v>
      </c>
      <c r="J105" t="s">
        <v>46</v>
      </c>
      <c r="K105" t="s">
        <v>31</v>
      </c>
      <c r="L105" t="s">
        <v>35</v>
      </c>
      <c r="M105" s="3">
        <f t="shared" si="14"/>
        <v>64</v>
      </c>
      <c r="N105" t="s">
        <v>40</v>
      </c>
      <c r="O105" s="7">
        <v>3</v>
      </c>
      <c r="P105" s="7">
        <v>16</v>
      </c>
      <c r="Q105" s="7">
        <v>1500</v>
      </c>
      <c r="S105" s="8">
        <f t="shared" si="15"/>
        <v>104</v>
      </c>
      <c r="T105" s="8" t="str">
        <f t="shared" si="16"/>
        <v>Multifamily basement - conditioned attic - vented Residential - mini-split heat pump</v>
      </c>
      <c r="U105" s="8" t="s">
        <v>57</v>
      </c>
    </row>
    <row r="106" spans="1:21" x14ac:dyDescent="0.2">
      <c r="A106">
        <f t="shared" si="17"/>
        <v>105</v>
      </c>
      <c r="B106" s="3" t="str">
        <f t="shared" si="9"/>
        <v>Multifamily ambient attic - vented Residential - ground-to-air heat pump</v>
      </c>
      <c r="C106" t="s">
        <v>14</v>
      </c>
      <c r="D106" s="3">
        <f t="shared" si="10"/>
        <v>4000</v>
      </c>
      <c r="E106" s="3">
        <f t="shared" si="11"/>
        <v>4000</v>
      </c>
      <c r="F106">
        <v>1</v>
      </c>
      <c r="G106" s="3">
        <f t="shared" si="12"/>
        <v>1</v>
      </c>
      <c r="H106" s="3">
        <f t="shared" si="13"/>
        <v>0</v>
      </c>
      <c r="I106" t="s">
        <v>45</v>
      </c>
      <c r="J106" t="s">
        <v>46</v>
      </c>
      <c r="K106" t="s">
        <v>32</v>
      </c>
      <c r="L106" t="s">
        <v>35</v>
      </c>
      <c r="M106" s="3">
        <f t="shared" si="14"/>
        <v>2</v>
      </c>
      <c r="N106" t="s">
        <v>40</v>
      </c>
      <c r="O106" s="7">
        <v>0</v>
      </c>
      <c r="P106" s="7">
        <v>2</v>
      </c>
      <c r="Q106" s="7">
        <v>2000</v>
      </c>
      <c r="S106" s="8">
        <f t="shared" si="15"/>
        <v>105</v>
      </c>
      <c r="T106" s="8" t="str">
        <f t="shared" si="16"/>
        <v>Multifamily ambient attic - vented Residential - ground-to-air heat pump</v>
      </c>
      <c r="U106" s="8" t="s">
        <v>57</v>
      </c>
    </row>
    <row r="107" spans="1:21" x14ac:dyDescent="0.2">
      <c r="A107">
        <f t="shared" si="17"/>
        <v>106</v>
      </c>
      <c r="B107" s="3" t="str">
        <f t="shared" si="9"/>
        <v>Multifamily crawlspace - vented attic - unvented Residential - electric resistance and no cooling</v>
      </c>
      <c r="C107" t="s">
        <v>14</v>
      </c>
      <c r="D107" s="3">
        <f t="shared" si="10"/>
        <v>4800</v>
      </c>
      <c r="E107" s="3">
        <f t="shared" si="11"/>
        <v>2400</v>
      </c>
      <c r="F107">
        <v>2</v>
      </c>
      <c r="G107" s="3">
        <f t="shared" si="12"/>
        <v>2</v>
      </c>
      <c r="H107" s="3">
        <f t="shared" si="13"/>
        <v>8</v>
      </c>
      <c r="I107" t="s">
        <v>41</v>
      </c>
      <c r="J107" t="s">
        <v>47</v>
      </c>
      <c r="K107" t="s">
        <v>19</v>
      </c>
      <c r="L107" t="s">
        <v>17</v>
      </c>
      <c r="M107" s="3">
        <f t="shared" si="14"/>
        <v>8</v>
      </c>
      <c r="N107" t="s">
        <v>40</v>
      </c>
      <c r="O107" s="7">
        <v>1</v>
      </c>
      <c r="P107" s="7">
        <v>4</v>
      </c>
      <c r="Q107" s="7">
        <v>600</v>
      </c>
      <c r="S107" s="8">
        <f t="shared" si="15"/>
        <v>106</v>
      </c>
      <c r="T107" s="8" t="str">
        <f t="shared" si="16"/>
        <v>Multifamily crawlspace - vented attic - unvented Residential - electric resistance and no cooling</v>
      </c>
      <c r="U107" s="8" t="s">
        <v>57</v>
      </c>
    </row>
    <row r="108" spans="1:21" x14ac:dyDescent="0.2">
      <c r="A108">
        <f t="shared" si="17"/>
        <v>107</v>
      </c>
      <c r="B108" s="3" t="str">
        <f t="shared" si="9"/>
        <v>Multifamily crawlspace - unvented attic - unvented Residential - electric resistance and central air conditioner</v>
      </c>
      <c r="C108" t="s">
        <v>14</v>
      </c>
      <c r="D108" s="3">
        <f t="shared" si="10"/>
        <v>38400</v>
      </c>
      <c r="E108" s="3">
        <f t="shared" si="11"/>
        <v>12800</v>
      </c>
      <c r="F108">
        <v>3</v>
      </c>
      <c r="G108" s="3">
        <f t="shared" si="12"/>
        <v>3</v>
      </c>
      <c r="H108" s="3">
        <f t="shared" si="13"/>
        <v>48</v>
      </c>
      <c r="I108" t="s">
        <v>42</v>
      </c>
      <c r="J108" t="s">
        <v>47</v>
      </c>
      <c r="K108" t="s">
        <v>20</v>
      </c>
      <c r="L108" t="s">
        <v>17</v>
      </c>
      <c r="M108" s="3">
        <f t="shared" si="14"/>
        <v>24</v>
      </c>
      <c r="N108" t="s">
        <v>40</v>
      </c>
      <c r="O108" s="7">
        <v>2</v>
      </c>
      <c r="P108" s="7">
        <v>8</v>
      </c>
      <c r="Q108" s="7">
        <v>800</v>
      </c>
      <c r="S108" s="8">
        <f t="shared" si="15"/>
        <v>107</v>
      </c>
      <c r="T108" s="8" t="str">
        <f t="shared" si="16"/>
        <v>Multifamily crawlspace - unvented attic - unvented Residential - electric resistance and central air conditioner</v>
      </c>
      <c r="U108" s="8" t="s">
        <v>57</v>
      </c>
    </row>
    <row r="109" spans="1:21" x14ac:dyDescent="0.2">
      <c r="A109">
        <f t="shared" si="17"/>
        <v>108</v>
      </c>
      <c r="B109" s="3" t="str">
        <f t="shared" si="9"/>
        <v>Multifamily basement - unconditioned attic - unvented Residential - electric resistance and room air conditioner</v>
      </c>
      <c r="C109" t="s">
        <v>14</v>
      </c>
      <c r="D109" s="3">
        <f t="shared" si="10"/>
        <v>192000</v>
      </c>
      <c r="E109" s="3">
        <f t="shared" si="11"/>
        <v>48000</v>
      </c>
      <c r="F109">
        <v>4</v>
      </c>
      <c r="G109" s="3">
        <f t="shared" si="12"/>
        <v>4</v>
      </c>
      <c r="H109" s="3">
        <f t="shared" si="13"/>
        <v>192</v>
      </c>
      <c r="I109" t="s">
        <v>43</v>
      </c>
      <c r="J109" t="s">
        <v>47</v>
      </c>
      <c r="K109" t="s">
        <v>21</v>
      </c>
      <c r="L109" t="s">
        <v>17</v>
      </c>
      <c r="M109" s="3">
        <f t="shared" si="14"/>
        <v>64</v>
      </c>
      <c r="N109" t="s">
        <v>40</v>
      </c>
      <c r="O109" s="7">
        <v>3</v>
      </c>
      <c r="P109" s="7">
        <v>16</v>
      </c>
      <c r="Q109" s="7">
        <v>1000</v>
      </c>
      <c r="S109" s="8">
        <f t="shared" si="15"/>
        <v>108</v>
      </c>
      <c r="T109" s="8" t="str">
        <f t="shared" si="16"/>
        <v>Multifamily basement - unconditioned attic - unvented Residential - electric resistance and room air conditioner</v>
      </c>
      <c r="U109" s="8" t="s">
        <v>57</v>
      </c>
    </row>
    <row r="110" spans="1:21" x14ac:dyDescent="0.2">
      <c r="A110">
        <f t="shared" si="17"/>
        <v>109</v>
      </c>
      <c r="B110" s="3" t="str">
        <f t="shared" si="9"/>
        <v>Multifamily basement - conditioned attic - unvented Residential - electric resistance and evaporative cooler</v>
      </c>
      <c r="C110" t="s">
        <v>14</v>
      </c>
      <c r="D110" s="3">
        <f t="shared" si="10"/>
        <v>3000</v>
      </c>
      <c r="E110" s="3">
        <f t="shared" si="11"/>
        <v>3000</v>
      </c>
      <c r="F110">
        <v>1</v>
      </c>
      <c r="G110" s="3">
        <f t="shared" si="12"/>
        <v>1</v>
      </c>
      <c r="H110" s="3">
        <f t="shared" si="13"/>
        <v>0</v>
      </c>
      <c r="I110" t="s">
        <v>44</v>
      </c>
      <c r="J110" t="s">
        <v>47</v>
      </c>
      <c r="K110" t="s">
        <v>22</v>
      </c>
      <c r="L110" t="s">
        <v>17</v>
      </c>
      <c r="M110" s="3">
        <f t="shared" si="14"/>
        <v>2</v>
      </c>
      <c r="N110" t="s">
        <v>40</v>
      </c>
      <c r="O110" s="7">
        <v>0</v>
      </c>
      <c r="P110" s="7">
        <v>2</v>
      </c>
      <c r="Q110" s="7">
        <v>1500</v>
      </c>
      <c r="S110" s="8">
        <f t="shared" si="15"/>
        <v>109</v>
      </c>
      <c r="T110" s="8" t="str">
        <f t="shared" si="16"/>
        <v>Multifamily basement - conditioned attic - unvented Residential - electric resistance and evaporative cooler</v>
      </c>
      <c r="U110" s="8" t="s">
        <v>57</v>
      </c>
    </row>
    <row r="111" spans="1:21" x14ac:dyDescent="0.2">
      <c r="A111">
        <f t="shared" si="17"/>
        <v>110</v>
      </c>
      <c r="B111" s="3" t="str">
        <f t="shared" si="9"/>
        <v>Multifamily ambient attic - unvented Residential - furnace and no cooling</v>
      </c>
      <c r="C111" t="s">
        <v>14</v>
      </c>
      <c r="D111" s="3">
        <f t="shared" si="10"/>
        <v>16000</v>
      </c>
      <c r="E111" s="3">
        <f t="shared" si="11"/>
        <v>8000</v>
      </c>
      <c r="F111">
        <v>2</v>
      </c>
      <c r="G111" s="3">
        <f t="shared" si="12"/>
        <v>2</v>
      </c>
      <c r="H111" s="3">
        <f t="shared" si="13"/>
        <v>8</v>
      </c>
      <c r="I111" t="s">
        <v>45</v>
      </c>
      <c r="J111" t="s">
        <v>47</v>
      </c>
      <c r="K111" t="s">
        <v>23</v>
      </c>
      <c r="L111" t="s">
        <v>17</v>
      </c>
      <c r="M111" s="3">
        <f t="shared" si="14"/>
        <v>8</v>
      </c>
      <c r="N111" t="s">
        <v>40</v>
      </c>
      <c r="O111" s="7">
        <v>1</v>
      </c>
      <c r="P111" s="7">
        <v>4</v>
      </c>
      <c r="Q111" s="7">
        <v>2000</v>
      </c>
      <c r="S111" s="8">
        <f t="shared" si="15"/>
        <v>110</v>
      </c>
      <c r="T111" s="8" t="str">
        <f t="shared" si="16"/>
        <v>Multifamily ambient attic - unvented Residential - furnace and no cooling</v>
      </c>
      <c r="U111" s="8" t="s">
        <v>57</v>
      </c>
    </row>
    <row r="112" spans="1:21" x14ac:dyDescent="0.2">
      <c r="A112">
        <f t="shared" si="17"/>
        <v>111</v>
      </c>
      <c r="B112" s="3" t="str">
        <f t="shared" si="9"/>
        <v>Multifamily crawlspace - vented attic - conditioned Residential - furnace and central air conditioner</v>
      </c>
      <c r="C112" t="s">
        <v>14</v>
      </c>
      <c r="D112" s="3">
        <f t="shared" si="10"/>
        <v>28800</v>
      </c>
      <c r="E112" s="3">
        <f t="shared" si="11"/>
        <v>9600</v>
      </c>
      <c r="F112">
        <v>3</v>
      </c>
      <c r="G112" s="3">
        <f t="shared" si="12"/>
        <v>3</v>
      </c>
      <c r="H112" s="3">
        <f t="shared" si="13"/>
        <v>48</v>
      </c>
      <c r="I112" t="s">
        <v>41</v>
      </c>
      <c r="J112" t="s">
        <v>48</v>
      </c>
      <c r="K112" t="s">
        <v>24</v>
      </c>
      <c r="L112" t="s">
        <v>17</v>
      </c>
      <c r="M112" s="3">
        <f t="shared" si="14"/>
        <v>24</v>
      </c>
      <c r="N112" t="s">
        <v>40</v>
      </c>
      <c r="O112" s="7">
        <v>2</v>
      </c>
      <c r="P112" s="7">
        <v>8</v>
      </c>
      <c r="Q112" s="7">
        <v>600</v>
      </c>
      <c r="S112" s="8">
        <f t="shared" si="15"/>
        <v>111</v>
      </c>
      <c r="T112" s="8" t="str">
        <f t="shared" si="16"/>
        <v>Multifamily crawlspace - vented attic - conditioned Residential - furnace and central air conditioner</v>
      </c>
      <c r="U112" s="8" t="s">
        <v>57</v>
      </c>
    </row>
    <row r="113" spans="1:21" x14ac:dyDescent="0.2">
      <c r="A113">
        <f t="shared" si="17"/>
        <v>112</v>
      </c>
      <c r="B113" s="3" t="str">
        <f t="shared" si="9"/>
        <v>Multifamily crawlspace - unvented attic - conditioned Residential - furnace and room air conditioner</v>
      </c>
      <c r="C113" t="s">
        <v>14</v>
      </c>
      <c r="D113" s="3">
        <f t="shared" si="10"/>
        <v>153600</v>
      </c>
      <c r="E113" s="3">
        <f t="shared" si="11"/>
        <v>38400</v>
      </c>
      <c r="F113">
        <v>4</v>
      </c>
      <c r="G113" s="3">
        <f t="shared" si="12"/>
        <v>4</v>
      </c>
      <c r="H113" s="3">
        <f t="shared" si="13"/>
        <v>192</v>
      </c>
      <c r="I113" t="s">
        <v>42</v>
      </c>
      <c r="J113" t="s">
        <v>48</v>
      </c>
      <c r="K113" t="s">
        <v>16</v>
      </c>
      <c r="L113" t="s">
        <v>17</v>
      </c>
      <c r="M113" s="3">
        <f t="shared" si="14"/>
        <v>64</v>
      </c>
      <c r="N113" t="s">
        <v>40</v>
      </c>
      <c r="O113" s="7">
        <v>3</v>
      </c>
      <c r="P113" s="7">
        <v>16</v>
      </c>
      <c r="Q113" s="7">
        <v>800</v>
      </c>
      <c r="S113" s="8">
        <f t="shared" si="15"/>
        <v>112</v>
      </c>
      <c r="T113" s="8" t="str">
        <f t="shared" si="16"/>
        <v>Multifamily crawlspace - unvented attic - conditioned Residential - furnace and room air conditioner</v>
      </c>
      <c r="U113" s="8" t="s">
        <v>57</v>
      </c>
    </row>
    <row r="114" spans="1:21" x14ac:dyDescent="0.2">
      <c r="A114">
        <f t="shared" si="17"/>
        <v>113</v>
      </c>
      <c r="B114" s="3" t="str">
        <f t="shared" si="9"/>
        <v>Multifamily basement - unconditioned attic - conditioned Residential - furnace and evaporative cooler</v>
      </c>
      <c r="C114" t="s">
        <v>14</v>
      </c>
      <c r="D114" s="3">
        <f t="shared" si="10"/>
        <v>2000</v>
      </c>
      <c r="E114" s="3">
        <f t="shared" si="11"/>
        <v>2000</v>
      </c>
      <c r="F114">
        <v>1</v>
      </c>
      <c r="G114" s="3">
        <f t="shared" si="12"/>
        <v>1</v>
      </c>
      <c r="H114" s="3">
        <f t="shared" si="13"/>
        <v>0</v>
      </c>
      <c r="I114" t="s">
        <v>43</v>
      </c>
      <c r="J114" t="s">
        <v>48</v>
      </c>
      <c r="K114" t="s">
        <v>25</v>
      </c>
      <c r="L114" t="s">
        <v>17</v>
      </c>
      <c r="M114" s="3">
        <f t="shared" si="14"/>
        <v>2</v>
      </c>
      <c r="N114" t="s">
        <v>40</v>
      </c>
      <c r="O114" s="7">
        <v>0</v>
      </c>
      <c r="P114" s="7">
        <v>2</v>
      </c>
      <c r="Q114" s="7">
        <v>1000</v>
      </c>
      <c r="S114" s="8">
        <f t="shared" si="15"/>
        <v>113</v>
      </c>
      <c r="T114" s="8" t="str">
        <f t="shared" si="16"/>
        <v>Multifamily basement - unconditioned attic - conditioned Residential - furnace and evaporative cooler</v>
      </c>
      <c r="U114" s="8" t="s">
        <v>57</v>
      </c>
    </row>
    <row r="115" spans="1:21" x14ac:dyDescent="0.2">
      <c r="A115">
        <f t="shared" si="17"/>
        <v>114</v>
      </c>
      <c r="B115" s="3" t="str">
        <f t="shared" si="9"/>
        <v>Multifamily basement - conditioned attic - conditioned Residential - boiler and no cooling</v>
      </c>
      <c r="C115" t="s">
        <v>14</v>
      </c>
      <c r="D115" s="3">
        <f t="shared" si="10"/>
        <v>12000</v>
      </c>
      <c r="E115" s="3">
        <f t="shared" si="11"/>
        <v>6000</v>
      </c>
      <c r="F115">
        <v>2</v>
      </c>
      <c r="G115" s="3">
        <f t="shared" si="12"/>
        <v>2</v>
      </c>
      <c r="H115" s="3">
        <f t="shared" si="13"/>
        <v>8</v>
      </c>
      <c r="I115" t="s">
        <v>44</v>
      </c>
      <c r="J115" t="s">
        <v>48</v>
      </c>
      <c r="K115" t="s">
        <v>26</v>
      </c>
      <c r="L115" t="s">
        <v>17</v>
      </c>
      <c r="M115" s="3">
        <f t="shared" si="14"/>
        <v>8</v>
      </c>
      <c r="N115" t="s">
        <v>40</v>
      </c>
      <c r="O115" s="7">
        <v>1</v>
      </c>
      <c r="P115" s="7">
        <v>4</v>
      </c>
      <c r="Q115" s="7">
        <v>1500</v>
      </c>
      <c r="S115" s="8">
        <f t="shared" si="15"/>
        <v>114</v>
      </c>
      <c r="T115" s="8" t="str">
        <f t="shared" si="16"/>
        <v>Multifamily basement - conditioned attic - conditioned Residential - boiler and no cooling</v>
      </c>
      <c r="U115" s="8" t="s">
        <v>57</v>
      </c>
    </row>
    <row r="116" spans="1:21" x14ac:dyDescent="0.2">
      <c r="A116">
        <f t="shared" si="17"/>
        <v>115</v>
      </c>
      <c r="B116" s="3" t="str">
        <f t="shared" si="9"/>
        <v>Multifamily ambient attic - conditioned Residential - boiler and central air conditioner</v>
      </c>
      <c r="C116" t="s">
        <v>14</v>
      </c>
      <c r="D116" s="3">
        <f t="shared" si="10"/>
        <v>96000</v>
      </c>
      <c r="E116" s="3">
        <f t="shared" si="11"/>
        <v>32000</v>
      </c>
      <c r="F116">
        <v>3</v>
      </c>
      <c r="G116" s="3">
        <f t="shared" si="12"/>
        <v>3</v>
      </c>
      <c r="H116" s="3">
        <f t="shared" si="13"/>
        <v>48</v>
      </c>
      <c r="I116" t="s">
        <v>45</v>
      </c>
      <c r="J116" t="s">
        <v>48</v>
      </c>
      <c r="K116" t="s">
        <v>27</v>
      </c>
      <c r="L116" t="s">
        <v>17</v>
      </c>
      <c r="M116" s="3">
        <f t="shared" si="14"/>
        <v>24</v>
      </c>
      <c r="N116" t="s">
        <v>40</v>
      </c>
      <c r="O116" s="7">
        <v>2</v>
      </c>
      <c r="P116" s="7">
        <v>8</v>
      </c>
      <c r="Q116" s="7">
        <v>2000</v>
      </c>
      <c r="S116" s="8">
        <f t="shared" si="15"/>
        <v>115</v>
      </c>
      <c r="T116" s="8" t="str">
        <f t="shared" si="16"/>
        <v>Multifamily ambient attic - conditioned Residential - boiler and central air conditioner</v>
      </c>
      <c r="U116" s="8" t="s">
        <v>57</v>
      </c>
    </row>
    <row r="117" spans="1:21" x14ac:dyDescent="0.2">
      <c r="A117">
        <f t="shared" si="17"/>
        <v>116</v>
      </c>
      <c r="B117" s="3" t="str">
        <f t="shared" si="9"/>
        <v>Multifamily crawlspace - vented flat roof Residential - boiler and room air conditioner</v>
      </c>
      <c r="C117" t="s">
        <v>14</v>
      </c>
      <c r="D117" s="3">
        <f t="shared" si="10"/>
        <v>115200</v>
      </c>
      <c r="E117" s="3">
        <f t="shared" si="11"/>
        <v>28800</v>
      </c>
      <c r="F117">
        <v>4</v>
      </c>
      <c r="G117" s="3">
        <f t="shared" si="12"/>
        <v>4</v>
      </c>
      <c r="H117" s="3">
        <f t="shared" si="13"/>
        <v>192</v>
      </c>
      <c r="I117" t="s">
        <v>41</v>
      </c>
      <c r="J117" t="s">
        <v>15</v>
      </c>
      <c r="K117" t="s">
        <v>28</v>
      </c>
      <c r="L117" t="s">
        <v>17</v>
      </c>
      <c r="M117" s="3">
        <f t="shared" si="14"/>
        <v>64</v>
      </c>
      <c r="N117" t="s">
        <v>40</v>
      </c>
      <c r="O117" s="7">
        <v>3</v>
      </c>
      <c r="P117" s="7">
        <v>16</v>
      </c>
      <c r="Q117" s="7">
        <v>600</v>
      </c>
      <c r="S117" s="8">
        <f t="shared" si="15"/>
        <v>116</v>
      </c>
      <c r="T117" s="8" t="str">
        <f t="shared" si="16"/>
        <v>Multifamily crawlspace - vented flat roof Residential - boiler and room air conditioner</v>
      </c>
      <c r="U117" s="8" t="s">
        <v>57</v>
      </c>
    </row>
    <row r="118" spans="1:21" x14ac:dyDescent="0.2">
      <c r="A118">
        <f t="shared" si="17"/>
        <v>117</v>
      </c>
      <c r="B118" s="3" t="str">
        <f t="shared" si="9"/>
        <v>Multifamily crawlspace - unvented flat roof Residential - boiler and evaporative cooler</v>
      </c>
      <c r="C118" t="s">
        <v>14</v>
      </c>
      <c r="D118" s="3">
        <f t="shared" si="10"/>
        <v>1600</v>
      </c>
      <c r="E118" s="3">
        <f t="shared" si="11"/>
        <v>1600</v>
      </c>
      <c r="F118">
        <v>1</v>
      </c>
      <c r="G118" s="3">
        <f t="shared" si="12"/>
        <v>1</v>
      </c>
      <c r="H118" s="3">
        <f t="shared" si="13"/>
        <v>0</v>
      </c>
      <c r="I118" t="s">
        <v>42</v>
      </c>
      <c r="J118" t="s">
        <v>15</v>
      </c>
      <c r="K118" t="s">
        <v>29</v>
      </c>
      <c r="L118" t="s">
        <v>17</v>
      </c>
      <c r="M118" s="3">
        <f t="shared" si="14"/>
        <v>2</v>
      </c>
      <c r="N118" t="s">
        <v>40</v>
      </c>
      <c r="O118" s="7">
        <v>0</v>
      </c>
      <c r="P118" s="7">
        <v>2</v>
      </c>
      <c r="Q118" s="7">
        <v>800</v>
      </c>
      <c r="S118" s="8">
        <f t="shared" si="15"/>
        <v>117</v>
      </c>
      <c r="T118" s="8" t="str">
        <f t="shared" si="16"/>
        <v>Multifamily crawlspace - unvented flat roof Residential - boiler and evaporative cooler</v>
      </c>
      <c r="U118" s="8" t="s">
        <v>57</v>
      </c>
    </row>
    <row r="119" spans="1:21" x14ac:dyDescent="0.2">
      <c r="A119">
        <f t="shared" si="17"/>
        <v>118</v>
      </c>
      <c r="B119" s="3" t="str">
        <f t="shared" si="9"/>
        <v>Multifamily basement - unconditioned flat roof Residential - air-to-air heat pump</v>
      </c>
      <c r="C119" t="s">
        <v>14</v>
      </c>
      <c r="D119" s="3">
        <f t="shared" si="10"/>
        <v>8000</v>
      </c>
      <c r="E119" s="3">
        <f t="shared" si="11"/>
        <v>4000</v>
      </c>
      <c r="F119">
        <v>2</v>
      </c>
      <c r="G119" s="3">
        <f t="shared" si="12"/>
        <v>2</v>
      </c>
      <c r="H119" s="3">
        <f t="shared" si="13"/>
        <v>8</v>
      </c>
      <c r="I119" t="s">
        <v>43</v>
      </c>
      <c r="J119" t="s">
        <v>15</v>
      </c>
      <c r="K119" t="s">
        <v>30</v>
      </c>
      <c r="L119" t="s">
        <v>17</v>
      </c>
      <c r="M119" s="3">
        <f t="shared" si="14"/>
        <v>8</v>
      </c>
      <c r="N119" t="s">
        <v>40</v>
      </c>
      <c r="O119" s="7">
        <v>1</v>
      </c>
      <c r="P119" s="7">
        <v>4</v>
      </c>
      <c r="Q119" s="7">
        <v>1000</v>
      </c>
      <c r="S119" s="8">
        <f t="shared" si="15"/>
        <v>118</v>
      </c>
      <c r="T119" s="8" t="str">
        <f t="shared" si="16"/>
        <v>Multifamily basement - unconditioned flat roof Residential - air-to-air heat pump</v>
      </c>
      <c r="U119" s="8" t="s">
        <v>57</v>
      </c>
    </row>
    <row r="120" spans="1:21" x14ac:dyDescent="0.2">
      <c r="A120">
        <f t="shared" si="17"/>
        <v>119</v>
      </c>
      <c r="B120" s="3" t="str">
        <f t="shared" si="9"/>
        <v>Multifamily basement - conditioned flat roof Residential - mini-split heat pump</v>
      </c>
      <c r="C120" t="s">
        <v>14</v>
      </c>
      <c r="D120" s="3">
        <f t="shared" si="10"/>
        <v>72000</v>
      </c>
      <c r="E120" s="3">
        <f t="shared" si="11"/>
        <v>24000</v>
      </c>
      <c r="F120">
        <v>3</v>
      </c>
      <c r="G120" s="3">
        <f t="shared" si="12"/>
        <v>3</v>
      </c>
      <c r="H120" s="3">
        <f t="shared" si="13"/>
        <v>48</v>
      </c>
      <c r="I120" t="s">
        <v>44</v>
      </c>
      <c r="J120" t="s">
        <v>15</v>
      </c>
      <c r="K120" t="s">
        <v>31</v>
      </c>
      <c r="L120" t="s">
        <v>17</v>
      </c>
      <c r="M120" s="3">
        <f t="shared" si="14"/>
        <v>24</v>
      </c>
      <c r="N120" t="s">
        <v>40</v>
      </c>
      <c r="O120" s="7">
        <v>2</v>
      </c>
      <c r="P120" s="7">
        <v>8</v>
      </c>
      <c r="Q120" s="7">
        <v>1500</v>
      </c>
      <c r="S120" s="8">
        <f t="shared" si="15"/>
        <v>119</v>
      </c>
      <c r="T120" s="8" t="str">
        <f t="shared" si="16"/>
        <v>Multifamily basement - conditioned flat roof Residential - mini-split heat pump</v>
      </c>
      <c r="U120" s="8" t="s">
        <v>57</v>
      </c>
    </row>
    <row r="121" spans="1:21" x14ac:dyDescent="0.2">
      <c r="A121">
        <f t="shared" si="17"/>
        <v>120</v>
      </c>
      <c r="B121" s="3" t="str">
        <f t="shared" si="9"/>
        <v>Multifamily ambient flat roof Residential - ground-to-air heat pump</v>
      </c>
      <c r="C121" t="s">
        <v>14</v>
      </c>
      <c r="D121" s="3">
        <f t="shared" si="10"/>
        <v>384000</v>
      </c>
      <c r="E121" s="3">
        <f t="shared" si="11"/>
        <v>96000</v>
      </c>
      <c r="F121">
        <v>4</v>
      </c>
      <c r="G121" s="3">
        <f t="shared" si="12"/>
        <v>4</v>
      </c>
      <c r="H121" s="3">
        <f t="shared" si="13"/>
        <v>192</v>
      </c>
      <c r="I121" t="s">
        <v>45</v>
      </c>
      <c r="J121" t="s">
        <v>15</v>
      </c>
      <c r="K121" t="s">
        <v>32</v>
      </c>
      <c r="L121" t="s">
        <v>17</v>
      </c>
      <c r="M121" s="3">
        <f t="shared" si="14"/>
        <v>64</v>
      </c>
      <c r="N121" t="s">
        <v>40</v>
      </c>
      <c r="O121" s="7">
        <v>3</v>
      </c>
      <c r="P121" s="7">
        <v>16</v>
      </c>
      <c r="Q121" s="7">
        <v>2000</v>
      </c>
      <c r="S121" s="8">
        <f t="shared" si="15"/>
        <v>120</v>
      </c>
      <c r="T121" s="8" t="str">
        <f t="shared" si="16"/>
        <v>Multifamily ambient flat roof Residential - ground-to-air heat pump</v>
      </c>
      <c r="U121" s="8" t="s">
        <v>57</v>
      </c>
    </row>
    <row r="122" spans="1:21" x14ac:dyDescent="0.2">
      <c r="A122">
        <f t="shared" si="17"/>
        <v>121</v>
      </c>
      <c r="B122" s="3" t="str">
        <f t="shared" si="9"/>
        <v>Multifamily crawlspace - vented attic - vented Residential - electric resistance and no cooling</v>
      </c>
      <c r="C122" t="s">
        <v>14</v>
      </c>
      <c r="D122" s="3">
        <f t="shared" si="10"/>
        <v>1200</v>
      </c>
      <c r="E122" s="3">
        <f t="shared" si="11"/>
        <v>1200</v>
      </c>
      <c r="F122">
        <v>1</v>
      </c>
      <c r="G122" s="3">
        <f t="shared" si="12"/>
        <v>1</v>
      </c>
      <c r="H122" s="3">
        <f t="shared" si="13"/>
        <v>0</v>
      </c>
      <c r="I122" t="s">
        <v>41</v>
      </c>
      <c r="J122" t="s">
        <v>46</v>
      </c>
      <c r="K122" t="s">
        <v>19</v>
      </c>
      <c r="L122" t="s">
        <v>36</v>
      </c>
      <c r="M122" s="3">
        <f t="shared" si="14"/>
        <v>2</v>
      </c>
      <c r="N122" t="s">
        <v>40</v>
      </c>
      <c r="O122" s="7">
        <v>0</v>
      </c>
      <c r="P122" s="7">
        <v>2</v>
      </c>
      <c r="Q122" s="7">
        <v>600</v>
      </c>
      <c r="S122" s="8">
        <f t="shared" si="15"/>
        <v>121</v>
      </c>
      <c r="T122" s="8" t="str">
        <f t="shared" si="16"/>
        <v>Multifamily crawlspace - vented attic - vented Residential - electric resistance and no cooling</v>
      </c>
      <c r="U122" s="8" t="s">
        <v>57</v>
      </c>
    </row>
    <row r="123" spans="1:21" x14ac:dyDescent="0.2">
      <c r="A123">
        <f t="shared" si="17"/>
        <v>122</v>
      </c>
      <c r="B123" s="3" t="str">
        <f t="shared" si="9"/>
        <v>Multifamily crawlspace - unvented attic - vented Residential - electric resistance and central air conditioner</v>
      </c>
      <c r="C123" t="s">
        <v>14</v>
      </c>
      <c r="D123" s="3">
        <f t="shared" si="10"/>
        <v>6400</v>
      </c>
      <c r="E123" s="3">
        <f t="shared" si="11"/>
        <v>3200</v>
      </c>
      <c r="F123">
        <v>2</v>
      </c>
      <c r="G123" s="3">
        <f t="shared" si="12"/>
        <v>2</v>
      </c>
      <c r="H123" s="3">
        <f t="shared" si="13"/>
        <v>8</v>
      </c>
      <c r="I123" t="s">
        <v>42</v>
      </c>
      <c r="J123" t="s">
        <v>46</v>
      </c>
      <c r="K123" t="s">
        <v>20</v>
      </c>
      <c r="L123" t="s">
        <v>36</v>
      </c>
      <c r="M123" s="3">
        <f t="shared" si="14"/>
        <v>8</v>
      </c>
      <c r="N123" t="s">
        <v>40</v>
      </c>
      <c r="O123" s="7">
        <v>1</v>
      </c>
      <c r="P123" s="7">
        <v>4</v>
      </c>
      <c r="Q123" s="7">
        <v>800</v>
      </c>
      <c r="S123" s="8">
        <f t="shared" si="15"/>
        <v>122</v>
      </c>
      <c r="T123" s="8" t="str">
        <f t="shared" si="16"/>
        <v>Multifamily crawlspace - unvented attic - vented Residential - electric resistance and central air conditioner</v>
      </c>
      <c r="U123" s="8" t="s">
        <v>57</v>
      </c>
    </row>
    <row r="124" spans="1:21" x14ac:dyDescent="0.2">
      <c r="A124">
        <f t="shared" si="17"/>
        <v>123</v>
      </c>
      <c r="B124" s="3" t="str">
        <f t="shared" si="9"/>
        <v>Multifamily basement - unconditioned attic - vented Residential - electric resistance and room air conditioner</v>
      </c>
      <c r="C124" t="s">
        <v>14</v>
      </c>
      <c r="D124" s="3">
        <f t="shared" si="10"/>
        <v>48000</v>
      </c>
      <c r="E124" s="3">
        <f t="shared" si="11"/>
        <v>16000</v>
      </c>
      <c r="F124">
        <v>3</v>
      </c>
      <c r="G124" s="3">
        <f t="shared" si="12"/>
        <v>3</v>
      </c>
      <c r="H124" s="3">
        <f t="shared" si="13"/>
        <v>48</v>
      </c>
      <c r="I124" t="s">
        <v>43</v>
      </c>
      <c r="J124" t="s">
        <v>46</v>
      </c>
      <c r="K124" t="s">
        <v>21</v>
      </c>
      <c r="L124" t="s">
        <v>36</v>
      </c>
      <c r="M124" s="3">
        <f t="shared" si="14"/>
        <v>24</v>
      </c>
      <c r="N124" t="s">
        <v>40</v>
      </c>
      <c r="O124" s="7">
        <v>2</v>
      </c>
      <c r="P124" s="7">
        <v>8</v>
      </c>
      <c r="Q124" s="7">
        <v>1000</v>
      </c>
      <c r="S124" s="8">
        <f t="shared" si="15"/>
        <v>123</v>
      </c>
      <c r="T124" s="8" t="str">
        <f t="shared" si="16"/>
        <v>Multifamily basement - unconditioned attic - vented Residential - electric resistance and room air conditioner</v>
      </c>
      <c r="U124" s="8" t="s">
        <v>57</v>
      </c>
    </row>
    <row r="125" spans="1:21" x14ac:dyDescent="0.2">
      <c r="A125">
        <f t="shared" si="17"/>
        <v>124</v>
      </c>
      <c r="B125" s="3" t="str">
        <f t="shared" si="9"/>
        <v>Multifamily basement - conditioned attic - vented Residential - electric resistance and evaporative cooler</v>
      </c>
      <c r="C125" t="s">
        <v>14</v>
      </c>
      <c r="D125" s="3">
        <f t="shared" si="10"/>
        <v>288000</v>
      </c>
      <c r="E125" s="3">
        <f t="shared" si="11"/>
        <v>72000</v>
      </c>
      <c r="F125">
        <v>4</v>
      </c>
      <c r="G125" s="3">
        <f t="shared" si="12"/>
        <v>4</v>
      </c>
      <c r="H125" s="3">
        <f t="shared" si="13"/>
        <v>192</v>
      </c>
      <c r="I125" t="s">
        <v>44</v>
      </c>
      <c r="J125" t="s">
        <v>46</v>
      </c>
      <c r="K125" t="s">
        <v>22</v>
      </c>
      <c r="L125" t="s">
        <v>36</v>
      </c>
      <c r="M125" s="3">
        <f t="shared" si="14"/>
        <v>64</v>
      </c>
      <c r="N125" t="s">
        <v>40</v>
      </c>
      <c r="O125" s="7">
        <v>3</v>
      </c>
      <c r="P125" s="7">
        <v>16</v>
      </c>
      <c r="Q125" s="7">
        <v>1500</v>
      </c>
      <c r="S125" s="8">
        <f t="shared" si="15"/>
        <v>124</v>
      </c>
      <c r="T125" s="8" t="str">
        <f t="shared" si="16"/>
        <v>Multifamily basement - conditioned attic - vented Residential - electric resistance and evaporative cooler</v>
      </c>
      <c r="U125" s="8" t="s">
        <v>57</v>
      </c>
    </row>
    <row r="126" spans="1:21" x14ac:dyDescent="0.2">
      <c r="A126">
        <f t="shared" si="17"/>
        <v>125</v>
      </c>
      <c r="B126" s="3" t="str">
        <f t="shared" si="9"/>
        <v>Multifamily ambient attic - vented Residential - furnace and no cooling</v>
      </c>
      <c r="C126" t="s">
        <v>14</v>
      </c>
      <c r="D126" s="3">
        <f t="shared" si="10"/>
        <v>4000</v>
      </c>
      <c r="E126" s="3">
        <f t="shared" si="11"/>
        <v>4000</v>
      </c>
      <c r="F126">
        <v>1</v>
      </c>
      <c r="G126" s="3">
        <f t="shared" si="12"/>
        <v>1</v>
      </c>
      <c r="H126" s="3">
        <f t="shared" si="13"/>
        <v>0</v>
      </c>
      <c r="I126" t="s">
        <v>45</v>
      </c>
      <c r="J126" t="s">
        <v>46</v>
      </c>
      <c r="K126" t="s">
        <v>23</v>
      </c>
      <c r="L126" t="s">
        <v>36</v>
      </c>
      <c r="M126" s="3">
        <f t="shared" si="14"/>
        <v>2</v>
      </c>
      <c r="N126" t="s">
        <v>40</v>
      </c>
      <c r="O126" s="7">
        <v>0</v>
      </c>
      <c r="P126" s="7">
        <v>2</v>
      </c>
      <c r="Q126" s="7">
        <v>2000</v>
      </c>
      <c r="S126" s="8">
        <f t="shared" si="15"/>
        <v>125</v>
      </c>
      <c r="T126" s="8" t="str">
        <f t="shared" si="16"/>
        <v>Multifamily ambient attic - vented Residential - furnace and no cooling</v>
      </c>
      <c r="U126" s="8" t="s">
        <v>57</v>
      </c>
    </row>
    <row r="127" spans="1:21" x14ac:dyDescent="0.2">
      <c r="A127">
        <f t="shared" si="17"/>
        <v>126</v>
      </c>
      <c r="B127" s="3" t="str">
        <f t="shared" si="9"/>
        <v>Multifamily crawlspace - vented attic - unvented Residential - furnace and central air conditioner</v>
      </c>
      <c r="C127" t="s">
        <v>14</v>
      </c>
      <c r="D127" s="3">
        <f t="shared" si="10"/>
        <v>4800</v>
      </c>
      <c r="E127" s="3">
        <f t="shared" si="11"/>
        <v>2400</v>
      </c>
      <c r="F127">
        <v>2</v>
      </c>
      <c r="G127" s="3">
        <f t="shared" si="12"/>
        <v>2</v>
      </c>
      <c r="H127" s="3">
        <f t="shared" si="13"/>
        <v>8</v>
      </c>
      <c r="I127" t="s">
        <v>41</v>
      </c>
      <c r="J127" t="s">
        <v>47</v>
      </c>
      <c r="K127" t="s">
        <v>24</v>
      </c>
      <c r="L127" t="s">
        <v>36</v>
      </c>
      <c r="M127" s="3">
        <f t="shared" si="14"/>
        <v>8</v>
      </c>
      <c r="N127" t="s">
        <v>40</v>
      </c>
      <c r="O127" s="7">
        <v>1</v>
      </c>
      <c r="P127" s="7">
        <v>4</v>
      </c>
      <c r="Q127" s="7">
        <v>600</v>
      </c>
      <c r="S127" s="8">
        <f t="shared" si="15"/>
        <v>126</v>
      </c>
      <c r="T127" s="8" t="str">
        <f t="shared" si="16"/>
        <v>Multifamily crawlspace - vented attic - unvented Residential - furnace and central air conditioner</v>
      </c>
      <c r="U127" s="8" t="s">
        <v>57</v>
      </c>
    </row>
    <row r="128" spans="1:21" x14ac:dyDescent="0.2">
      <c r="A128">
        <f t="shared" si="17"/>
        <v>127</v>
      </c>
      <c r="B128" s="3" t="str">
        <f t="shared" si="9"/>
        <v>Multifamily crawlspace - unvented attic - unvented Residential - furnace and room air conditioner</v>
      </c>
      <c r="C128" t="s">
        <v>14</v>
      </c>
      <c r="D128" s="3">
        <f t="shared" si="10"/>
        <v>38400</v>
      </c>
      <c r="E128" s="3">
        <f t="shared" si="11"/>
        <v>12800</v>
      </c>
      <c r="F128">
        <v>3</v>
      </c>
      <c r="G128" s="3">
        <f t="shared" si="12"/>
        <v>3</v>
      </c>
      <c r="H128" s="3">
        <f t="shared" si="13"/>
        <v>48</v>
      </c>
      <c r="I128" t="s">
        <v>42</v>
      </c>
      <c r="J128" t="s">
        <v>47</v>
      </c>
      <c r="K128" t="s">
        <v>16</v>
      </c>
      <c r="L128" t="s">
        <v>36</v>
      </c>
      <c r="M128" s="3">
        <f t="shared" si="14"/>
        <v>24</v>
      </c>
      <c r="N128" t="s">
        <v>40</v>
      </c>
      <c r="O128" s="7">
        <v>2</v>
      </c>
      <c r="P128" s="7">
        <v>8</v>
      </c>
      <c r="Q128" s="7">
        <v>800</v>
      </c>
      <c r="S128" s="8">
        <f t="shared" si="15"/>
        <v>127</v>
      </c>
      <c r="T128" s="8" t="str">
        <f t="shared" si="16"/>
        <v>Multifamily crawlspace - unvented attic - unvented Residential - furnace and room air conditioner</v>
      </c>
      <c r="U128" s="8" t="s">
        <v>57</v>
      </c>
    </row>
    <row r="129" spans="1:21" x14ac:dyDescent="0.2">
      <c r="A129">
        <f t="shared" si="17"/>
        <v>128</v>
      </c>
      <c r="B129" s="3" t="str">
        <f t="shared" si="9"/>
        <v>Multifamily basement - unconditioned attic - unvented Residential - furnace and evaporative cooler</v>
      </c>
      <c r="C129" t="s">
        <v>14</v>
      </c>
      <c r="D129" s="3">
        <f t="shared" si="10"/>
        <v>192000</v>
      </c>
      <c r="E129" s="3">
        <f t="shared" si="11"/>
        <v>48000</v>
      </c>
      <c r="F129">
        <v>4</v>
      </c>
      <c r="G129" s="3">
        <f t="shared" si="12"/>
        <v>4</v>
      </c>
      <c r="H129" s="3">
        <f t="shared" si="13"/>
        <v>192</v>
      </c>
      <c r="I129" t="s">
        <v>43</v>
      </c>
      <c r="J129" t="s">
        <v>47</v>
      </c>
      <c r="K129" t="s">
        <v>25</v>
      </c>
      <c r="L129" t="s">
        <v>36</v>
      </c>
      <c r="M129" s="3">
        <f t="shared" si="14"/>
        <v>64</v>
      </c>
      <c r="N129" t="s">
        <v>40</v>
      </c>
      <c r="O129" s="7">
        <v>3</v>
      </c>
      <c r="P129" s="7">
        <v>16</v>
      </c>
      <c r="Q129" s="7">
        <v>1000</v>
      </c>
      <c r="S129" s="8">
        <f t="shared" si="15"/>
        <v>128</v>
      </c>
      <c r="T129" s="8" t="str">
        <f t="shared" si="16"/>
        <v>Multifamily basement - unconditioned attic - unvented Residential - furnace and evaporative cooler</v>
      </c>
      <c r="U129" s="8" t="s">
        <v>57</v>
      </c>
    </row>
    <row r="130" spans="1:21" x14ac:dyDescent="0.2">
      <c r="A130">
        <f t="shared" si="17"/>
        <v>129</v>
      </c>
      <c r="B130" s="3" t="str">
        <f t="shared" si="9"/>
        <v>Multifamily basement - conditioned attic - unvented Residential - boiler and no cooling</v>
      </c>
      <c r="C130" t="s">
        <v>14</v>
      </c>
      <c r="D130" s="3">
        <f t="shared" si="10"/>
        <v>3000</v>
      </c>
      <c r="E130" s="3">
        <f t="shared" si="11"/>
        <v>3000</v>
      </c>
      <c r="F130">
        <v>1</v>
      </c>
      <c r="G130" s="3">
        <f t="shared" si="12"/>
        <v>1</v>
      </c>
      <c r="H130" s="3">
        <f t="shared" si="13"/>
        <v>0</v>
      </c>
      <c r="I130" t="s">
        <v>44</v>
      </c>
      <c r="J130" t="s">
        <v>47</v>
      </c>
      <c r="K130" t="s">
        <v>26</v>
      </c>
      <c r="L130" t="s">
        <v>36</v>
      </c>
      <c r="M130" s="3">
        <f t="shared" si="14"/>
        <v>2</v>
      </c>
      <c r="N130" t="s">
        <v>40</v>
      </c>
      <c r="O130" s="7">
        <v>0</v>
      </c>
      <c r="P130" s="7">
        <v>2</v>
      </c>
      <c r="Q130" s="7">
        <v>1500</v>
      </c>
      <c r="S130" s="8">
        <f t="shared" si="15"/>
        <v>129</v>
      </c>
      <c r="T130" s="8" t="str">
        <f t="shared" si="16"/>
        <v>Multifamily basement - conditioned attic - unvented Residential - boiler and no cooling</v>
      </c>
      <c r="U130" s="8" t="s">
        <v>57</v>
      </c>
    </row>
    <row r="131" spans="1:21" x14ac:dyDescent="0.2">
      <c r="A131">
        <f t="shared" si="17"/>
        <v>130</v>
      </c>
      <c r="B131" s="3" t="str">
        <f t="shared" ref="B131:B136" si="18">CONCATENATE(C131," ", I131," ", J131," ",K131)</f>
        <v>Multifamily ambient attic - unvented Residential - boiler and central air conditioner</v>
      </c>
      <c r="C131" t="s">
        <v>14</v>
      </c>
      <c r="D131" s="3">
        <f t="shared" ref="D131:D136" si="19">IF(H131&gt;0,H131*Q131,M131*Q131)</f>
        <v>16000</v>
      </c>
      <c r="E131" s="3">
        <f t="shared" ref="E131:E136" si="20">D131/F131</f>
        <v>8000</v>
      </c>
      <c r="F131">
        <v>2</v>
      </c>
      <c r="G131" s="3">
        <f t="shared" ref="G131:G136" si="21">F131</f>
        <v>2</v>
      </c>
      <c r="H131" s="3">
        <f t="shared" ref="H131:H136" si="22">M131*O131</f>
        <v>8</v>
      </c>
      <c r="I131" t="s">
        <v>45</v>
      </c>
      <c r="J131" t="s">
        <v>47</v>
      </c>
      <c r="K131" t="s">
        <v>27</v>
      </c>
      <c r="L131" t="s">
        <v>36</v>
      </c>
      <c r="M131" s="3">
        <f t="shared" ref="M131:M151" si="23">P131*F131</f>
        <v>8</v>
      </c>
      <c r="N131" t="s">
        <v>40</v>
      </c>
      <c r="O131" s="7">
        <v>1</v>
      </c>
      <c r="P131" s="7">
        <v>4</v>
      </c>
      <c r="Q131" s="7">
        <v>2000</v>
      </c>
      <c r="S131" s="8">
        <f t="shared" ref="S131:S166" si="24">A131</f>
        <v>130</v>
      </c>
      <c r="T131" s="8" t="str">
        <f t="shared" ref="T131:T166" si="25">B131</f>
        <v>Multifamily ambient attic - unvented Residential - boiler and central air conditioner</v>
      </c>
      <c r="U131" s="8" t="s">
        <v>57</v>
      </c>
    </row>
    <row r="132" spans="1:21" x14ac:dyDescent="0.2">
      <c r="A132">
        <f t="shared" ref="A132:A166" si="26">A131+1</f>
        <v>131</v>
      </c>
      <c r="B132" s="3" t="str">
        <f t="shared" si="18"/>
        <v>Multifamily crawlspace - vented attic - conditioned Residential - boiler and room air conditioner</v>
      </c>
      <c r="C132" t="s">
        <v>14</v>
      </c>
      <c r="D132" s="3">
        <f t="shared" si="19"/>
        <v>28800</v>
      </c>
      <c r="E132" s="3">
        <f t="shared" si="20"/>
        <v>9600</v>
      </c>
      <c r="F132">
        <v>3</v>
      </c>
      <c r="G132" s="3">
        <f t="shared" si="21"/>
        <v>3</v>
      </c>
      <c r="H132" s="3">
        <f t="shared" si="22"/>
        <v>48</v>
      </c>
      <c r="I132" t="s">
        <v>41</v>
      </c>
      <c r="J132" t="s">
        <v>48</v>
      </c>
      <c r="K132" t="s">
        <v>28</v>
      </c>
      <c r="L132" t="s">
        <v>36</v>
      </c>
      <c r="M132" s="3">
        <f t="shared" si="23"/>
        <v>24</v>
      </c>
      <c r="N132" t="s">
        <v>40</v>
      </c>
      <c r="O132" s="7">
        <v>2</v>
      </c>
      <c r="P132" s="7">
        <v>8</v>
      </c>
      <c r="Q132" s="7">
        <v>600</v>
      </c>
      <c r="S132" s="8">
        <f t="shared" si="24"/>
        <v>131</v>
      </c>
      <c r="T132" s="8" t="str">
        <f t="shared" si="25"/>
        <v>Multifamily crawlspace - vented attic - conditioned Residential - boiler and room air conditioner</v>
      </c>
      <c r="U132" s="8" t="s">
        <v>57</v>
      </c>
    </row>
    <row r="133" spans="1:21" x14ac:dyDescent="0.2">
      <c r="A133">
        <f t="shared" si="26"/>
        <v>132</v>
      </c>
      <c r="B133" s="3" t="str">
        <f t="shared" si="18"/>
        <v>Multifamily crawlspace - unvented attic - conditioned Residential - boiler and evaporative cooler</v>
      </c>
      <c r="C133" t="s">
        <v>14</v>
      </c>
      <c r="D133" s="3">
        <f t="shared" si="19"/>
        <v>153600</v>
      </c>
      <c r="E133" s="3">
        <f t="shared" si="20"/>
        <v>38400</v>
      </c>
      <c r="F133">
        <v>4</v>
      </c>
      <c r="G133" s="3">
        <f t="shared" si="21"/>
        <v>4</v>
      </c>
      <c r="H133" s="3">
        <f t="shared" si="22"/>
        <v>192</v>
      </c>
      <c r="I133" t="s">
        <v>42</v>
      </c>
      <c r="J133" t="s">
        <v>48</v>
      </c>
      <c r="K133" t="s">
        <v>29</v>
      </c>
      <c r="L133" t="s">
        <v>36</v>
      </c>
      <c r="M133" s="3">
        <f t="shared" si="23"/>
        <v>64</v>
      </c>
      <c r="N133" t="s">
        <v>40</v>
      </c>
      <c r="O133" s="7">
        <v>3</v>
      </c>
      <c r="P133" s="7">
        <v>16</v>
      </c>
      <c r="Q133" s="7">
        <v>800</v>
      </c>
      <c r="S133" s="8">
        <f t="shared" si="24"/>
        <v>132</v>
      </c>
      <c r="T133" s="8" t="str">
        <f t="shared" si="25"/>
        <v>Multifamily crawlspace - unvented attic - conditioned Residential - boiler and evaporative cooler</v>
      </c>
      <c r="U133" s="8" t="s">
        <v>57</v>
      </c>
    </row>
    <row r="134" spans="1:21" x14ac:dyDescent="0.2">
      <c r="A134">
        <f t="shared" si="26"/>
        <v>133</v>
      </c>
      <c r="B134" s="3" t="str">
        <f t="shared" si="18"/>
        <v>Multifamily basement - unconditioned attic - conditioned Residential - air-to-air heat pump</v>
      </c>
      <c r="C134" t="s">
        <v>14</v>
      </c>
      <c r="D134" s="3">
        <f t="shared" si="19"/>
        <v>2000</v>
      </c>
      <c r="E134" s="3">
        <f t="shared" si="20"/>
        <v>2000</v>
      </c>
      <c r="F134">
        <v>1</v>
      </c>
      <c r="G134" s="3">
        <f t="shared" si="21"/>
        <v>1</v>
      </c>
      <c r="H134" s="3">
        <f t="shared" si="22"/>
        <v>0</v>
      </c>
      <c r="I134" t="s">
        <v>43</v>
      </c>
      <c r="J134" t="s">
        <v>48</v>
      </c>
      <c r="K134" t="s">
        <v>30</v>
      </c>
      <c r="L134" t="s">
        <v>36</v>
      </c>
      <c r="M134" s="3">
        <f>P134*F134</f>
        <v>2</v>
      </c>
      <c r="N134" t="s">
        <v>40</v>
      </c>
      <c r="O134" s="7">
        <v>0</v>
      </c>
      <c r="P134" s="7">
        <v>2</v>
      </c>
      <c r="Q134" s="7">
        <v>1000</v>
      </c>
      <c r="S134" s="8">
        <f t="shared" si="24"/>
        <v>133</v>
      </c>
      <c r="T134" s="8" t="str">
        <f t="shared" si="25"/>
        <v>Multifamily basement - unconditioned attic - conditioned Residential - air-to-air heat pump</v>
      </c>
      <c r="U134" s="8" t="s">
        <v>57</v>
      </c>
    </row>
    <row r="135" spans="1:21" x14ac:dyDescent="0.2">
      <c r="A135">
        <f t="shared" si="26"/>
        <v>134</v>
      </c>
      <c r="B135" s="3" t="str">
        <f t="shared" si="18"/>
        <v>Multifamily basement - conditioned attic - conditioned Residential - mini-split heat pump</v>
      </c>
      <c r="C135" t="s">
        <v>14</v>
      </c>
      <c r="D135" s="3">
        <f t="shared" si="19"/>
        <v>12000</v>
      </c>
      <c r="E135" s="3">
        <f t="shared" si="20"/>
        <v>6000</v>
      </c>
      <c r="F135">
        <v>2</v>
      </c>
      <c r="G135" s="3">
        <f t="shared" si="21"/>
        <v>2</v>
      </c>
      <c r="H135" s="3">
        <f t="shared" si="22"/>
        <v>8</v>
      </c>
      <c r="I135" t="s">
        <v>44</v>
      </c>
      <c r="J135" t="s">
        <v>48</v>
      </c>
      <c r="K135" t="s">
        <v>31</v>
      </c>
      <c r="L135" t="s">
        <v>36</v>
      </c>
      <c r="M135" s="3">
        <f t="shared" si="23"/>
        <v>8</v>
      </c>
      <c r="N135" t="s">
        <v>40</v>
      </c>
      <c r="O135" s="7">
        <v>1</v>
      </c>
      <c r="P135" s="7">
        <v>4</v>
      </c>
      <c r="Q135" s="7">
        <v>1500</v>
      </c>
      <c r="S135" s="8">
        <f t="shared" si="24"/>
        <v>134</v>
      </c>
      <c r="T135" s="8" t="str">
        <f t="shared" si="25"/>
        <v>Multifamily basement - conditioned attic - conditioned Residential - mini-split heat pump</v>
      </c>
      <c r="U135" s="8" t="s">
        <v>57</v>
      </c>
    </row>
    <row r="136" spans="1:21" x14ac:dyDescent="0.2">
      <c r="A136">
        <f t="shared" si="26"/>
        <v>135</v>
      </c>
      <c r="B136" s="3" t="str">
        <f t="shared" si="18"/>
        <v>Multifamily ambient attic - conditioned Residential - ground-to-air heat pump</v>
      </c>
      <c r="C136" t="s">
        <v>14</v>
      </c>
      <c r="D136" s="3">
        <f t="shared" si="19"/>
        <v>384000</v>
      </c>
      <c r="E136" s="3">
        <f t="shared" si="20"/>
        <v>128000</v>
      </c>
      <c r="F136">
        <v>3</v>
      </c>
      <c r="G136" s="3">
        <f t="shared" si="21"/>
        <v>3</v>
      </c>
      <c r="H136" s="3">
        <f t="shared" si="22"/>
        <v>192</v>
      </c>
      <c r="I136" t="s">
        <v>45</v>
      </c>
      <c r="J136" t="s">
        <v>48</v>
      </c>
      <c r="K136" t="s">
        <v>32</v>
      </c>
      <c r="L136" t="s">
        <v>36</v>
      </c>
      <c r="M136" s="3">
        <f t="shared" si="23"/>
        <v>96</v>
      </c>
      <c r="N136" t="s">
        <v>40</v>
      </c>
      <c r="O136" s="7">
        <v>2</v>
      </c>
      <c r="P136" s="7">
        <v>32</v>
      </c>
      <c r="Q136" s="7">
        <v>2000</v>
      </c>
      <c r="S136" s="8">
        <f t="shared" si="24"/>
        <v>135</v>
      </c>
      <c r="T136" s="8" t="str">
        <f t="shared" si="25"/>
        <v>Multifamily ambient attic - conditioned Residential - ground-to-air heat pump</v>
      </c>
      <c r="U136" s="8" t="s">
        <v>57</v>
      </c>
    </row>
    <row r="137" spans="1:21" x14ac:dyDescent="0.2">
      <c r="A137">
        <f t="shared" si="26"/>
        <v>136</v>
      </c>
      <c r="B137" s="3" t="str">
        <f>CONCATENATE(C137," ", I137," ", J137," ",K137)</f>
        <v>Single-Family Attached crawlspace - vented attic - vented Residential - electric resistance and no cooling</v>
      </c>
      <c r="C137" t="s">
        <v>50</v>
      </c>
      <c r="D137" s="3">
        <f>IF(H137&gt;0,H137*Q137,M137*Q137)</f>
        <v>600</v>
      </c>
      <c r="E137" s="3">
        <f>D137/F137</f>
        <v>600</v>
      </c>
      <c r="F137">
        <v>1</v>
      </c>
      <c r="G137" s="3">
        <f>F137</f>
        <v>1</v>
      </c>
      <c r="H137" s="3">
        <f>M137*O137</f>
        <v>0</v>
      </c>
      <c r="I137" t="s">
        <v>41</v>
      </c>
      <c r="J137" t="s">
        <v>46</v>
      </c>
      <c r="K137" t="s">
        <v>19</v>
      </c>
      <c r="L137" t="s">
        <v>33</v>
      </c>
      <c r="M137" s="3">
        <f t="shared" si="23"/>
        <v>1</v>
      </c>
      <c r="N137" t="s">
        <v>37</v>
      </c>
      <c r="O137" s="7">
        <v>0</v>
      </c>
      <c r="P137" s="7">
        <v>1</v>
      </c>
      <c r="Q137" s="7">
        <v>600</v>
      </c>
      <c r="S137" s="8">
        <f t="shared" si="24"/>
        <v>136</v>
      </c>
      <c r="T137" s="8" t="str">
        <f t="shared" si="25"/>
        <v>Single-Family Attached crawlspace - vented attic - vented Residential - electric resistance and no cooling</v>
      </c>
      <c r="U137" s="8" t="s">
        <v>57</v>
      </c>
    </row>
    <row r="138" spans="1:21" x14ac:dyDescent="0.2">
      <c r="A138">
        <f t="shared" si="26"/>
        <v>137</v>
      </c>
      <c r="B138" s="3" t="str">
        <f t="shared" ref="B138:B151" si="27">CONCATENATE(C138," ", I138," ", J138," ",K138)</f>
        <v>Single-Family Attached crawlspace - unvented attic - vented Residential - electric resistance and central air conditioner</v>
      </c>
      <c r="C138" t="s">
        <v>50</v>
      </c>
      <c r="D138" s="3">
        <f t="shared" ref="D138:D151" si="28">IF(H138&gt;0,H138*Q138,M138*Q138)</f>
        <v>3200</v>
      </c>
      <c r="E138" s="3">
        <f t="shared" ref="E138:E151" si="29">D138/F138</f>
        <v>1600</v>
      </c>
      <c r="F138">
        <v>2</v>
      </c>
      <c r="G138" s="3">
        <f t="shared" ref="G138:G151" si="30">F138</f>
        <v>2</v>
      </c>
      <c r="H138" s="3">
        <f t="shared" ref="H138:H151" si="31">M138*O138</f>
        <v>4</v>
      </c>
      <c r="I138" t="s">
        <v>42</v>
      </c>
      <c r="J138" t="s">
        <v>46</v>
      </c>
      <c r="K138" t="s">
        <v>20</v>
      </c>
      <c r="L138" t="s">
        <v>33</v>
      </c>
      <c r="M138" s="3">
        <f t="shared" si="23"/>
        <v>4</v>
      </c>
      <c r="N138" t="s">
        <v>37</v>
      </c>
      <c r="O138" s="7">
        <v>1</v>
      </c>
      <c r="P138" s="7">
        <v>2</v>
      </c>
      <c r="Q138" s="7">
        <v>800</v>
      </c>
      <c r="S138" s="8">
        <f t="shared" si="24"/>
        <v>137</v>
      </c>
      <c r="T138" s="8" t="str">
        <f t="shared" si="25"/>
        <v>Single-Family Attached crawlspace - unvented attic - vented Residential - electric resistance and central air conditioner</v>
      </c>
      <c r="U138" s="8" t="s">
        <v>57</v>
      </c>
    </row>
    <row r="139" spans="1:21" x14ac:dyDescent="0.2">
      <c r="A139">
        <f t="shared" si="26"/>
        <v>138</v>
      </c>
      <c r="B139" s="3" t="str">
        <f t="shared" si="27"/>
        <v>Single-Family Attached basement - unconditioned attic - vented Residential - electric resistance and room air conditioner</v>
      </c>
      <c r="C139" t="s">
        <v>50</v>
      </c>
      <c r="D139" s="3">
        <f t="shared" si="28"/>
        <v>24000</v>
      </c>
      <c r="E139" s="3">
        <f t="shared" si="29"/>
        <v>8000</v>
      </c>
      <c r="F139">
        <v>3</v>
      </c>
      <c r="G139" s="3">
        <f t="shared" si="30"/>
        <v>3</v>
      </c>
      <c r="H139" s="3">
        <f t="shared" si="31"/>
        <v>24</v>
      </c>
      <c r="I139" t="s">
        <v>43</v>
      </c>
      <c r="J139" t="s">
        <v>46</v>
      </c>
      <c r="K139" t="s">
        <v>21</v>
      </c>
      <c r="L139" t="s">
        <v>33</v>
      </c>
      <c r="M139" s="3">
        <f t="shared" si="23"/>
        <v>12</v>
      </c>
      <c r="N139" t="s">
        <v>37</v>
      </c>
      <c r="O139" s="7">
        <v>2</v>
      </c>
      <c r="P139" s="7">
        <v>4</v>
      </c>
      <c r="Q139" s="7">
        <v>1000</v>
      </c>
      <c r="S139" s="8">
        <f t="shared" si="24"/>
        <v>138</v>
      </c>
      <c r="T139" s="8" t="str">
        <f t="shared" si="25"/>
        <v>Single-Family Attached basement - unconditioned attic - vented Residential - electric resistance and room air conditioner</v>
      </c>
      <c r="U139" s="8" t="s">
        <v>57</v>
      </c>
    </row>
    <row r="140" spans="1:21" x14ac:dyDescent="0.2">
      <c r="A140">
        <f t="shared" si="26"/>
        <v>139</v>
      </c>
      <c r="B140" s="3" t="str">
        <f t="shared" si="27"/>
        <v>Single-Family Attached basement - conditioned attic - vented Residential - electric resistance and evaporative cooler</v>
      </c>
      <c r="C140" t="s">
        <v>50</v>
      </c>
      <c r="D140" s="3">
        <f t="shared" si="28"/>
        <v>18000</v>
      </c>
      <c r="E140" s="3">
        <f t="shared" si="29"/>
        <v>4500</v>
      </c>
      <c r="F140">
        <v>4</v>
      </c>
      <c r="G140" s="3">
        <f t="shared" si="30"/>
        <v>4</v>
      </c>
      <c r="H140" s="3">
        <f t="shared" si="31"/>
        <v>12</v>
      </c>
      <c r="I140" t="s">
        <v>44</v>
      </c>
      <c r="J140" t="s">
        <v>46</v>
      </c>
      <c r="K140" t="s">
        <v>22</v>
      </c>
      <c r="L140" t="s">
        <v>33</v>
      </c>
      <c r="M140" s="3">
        <f t="shared" si="23"/>
        <v>4</v>
      </c>
      <c r="N140" t="s">
        <v>37</v>
      </c>
      <c r="O140" s="7">
        <v>3</v>
      </c>
      <c r="P140" s="7">
        <v>1</v>
      </c>
      <c r="Q140" s="7">
        <v>1500</v>
      </c>
      <c r="S140" s="8">
        <f t="shared" si="24"/>
        <v>139</v>
      </c>
      <c r="T140" s="8" t="str">
        <f t="shared" si="25"/>
        <v>Single-Family Attached basement - conditioned attic - vented Residential - electric resistance and evaporative cooler</v>
      </c>
      <c r="U140" s="8" t="s">
        <v>57</v>
      </c>
    </row>
    <row r="141" spans="1:21" x14ac:dyDescent="0.2">
      <c r="A141">
        <f t="shared" si="26"/>
        <v>140</v>
      </c>
      <c r="B141" s="3" t="str">
        <f t="shared" si="27"/>
        <v>Single-Family Attached ambient attic - vented Residential - furnace and no cooling</v>
      </c>
      <c r="C141" t="s">
        <v>50</v>
      </c>
      <c r="D141" s="3">
        <f t="shared" si="28"/>
        <v>4000</v>
      </c>
      <c r="E141" s="3">
        <f t="shared" si="29"/>
        <v>4000</v>
      </c>
      <c r="F141">
        <v>1</v>
      </c>
      <c r="G141" s="3">
        <f t="shared" si="30"/>
        <v>1</v>
      </c>
      <c r="H141" s="3">
        <f t="shared" si="31"/>
        <v>0</v>
      </c>
      <c r="I141" t="s">
        <v>45</v>
      </c>
      <c r="J141" t="s">
        <v>46</v>
      </c>
      <c r="K141" t="s">
        <v>23</v>
      </c>
      <c r="L141" t="s">
        <v>33</v>
      </c>
      <c r="M141" s="3">
        <f t="shared" si="23"/>
        <v>2</v>
      </c>
      <c r="N141" t="s">
        <v>37</v>
      </c>
      <c r="O141" s="7">
        <v>0</v>
      </c>
      <c r="P141" s="7">
        <v>2</v>
      </c>
      <c r="Q141" s="7">
        <v>2000</v>
      </c>
      <c r="S141" s="8">
        <f t="shared" si="24"/>
        <v>140</v>
      </c>
      <c r="T141" s="8" t="str">
        <f t="shared" si="25"/>
        <v>Single-Family Attached ambient attic - vented Residential - furnace and no cooling</v>
      </c>
      <c r="U141" s="8" t="s">
        <v>57</v>
      </c>
    </row>
    <row r="142" spans="1:21" x14ac:dyDescent="0.2">
      <c r="A142">
        <f t="shared" si="26"/>
        <v>141</v>
      </c>
      <c r="B142" s="3" t="str">
        <f t="shared" si="27"/>
        <v>Single-Family Attached crawlspace - vented attic - unvented Residential - furnace and central air conditioner</v>
      </c>
      <c r="C142" t="s">
        <v>50</v>
      </c>
      <c r="D142" s="3">
        <f t="shared" si="28"/>
        <v>4800</v>
      </c>
      <c r="E142" s="3">
        <f t="shared" si="29"/>
        <v>2400</v>
      </c>
      <c r="F142">
        <v>2</v>
      </c>
      <c r="G142" s="3">
        <f t="shared" si="30"/>
        <v>2</v>
      </c>
      <c r="H142" s="3">
        <f t="shared" si="31"/>
        <v>8</v>
      </c>
      <c r="I142" t="s">
        <v>41</v>
      </c>
      <c r="J142" t="s">
        <v>47</v>
      </c>
      <c r="K142" t="s">
        <v>24</v>
      </c>
      <c r="L142" t="s">
        <v>33</v>
      </c>
      <c r="M142" s="3">
        <f t="shared" si="23"/>
        <v>8</v>
      </c>
      <c r="N142" t="s">
        <v>37</v>
      </c>
      <c r="O142" s="7">
        <v>1</v>
      </c>
      <c r="P142" s="7">
        <v>4</v>
      </c>
      <c r="Q142" s="7">
        <v>600</v>
      </c>
      <c r="S142" s="8">
        <f t="shared" si="24"/>
        <v>141</v>
      </c>
      <c r="T142" s="8" t="str">
        <f t="shared" si="25"/>
        <v>Single-Family Attached crawlspace - vented attic - unvented Residential - furnace and central air conditioner</v>
      </c>
      <c r="U142" s="8" t="s">
        <v>57</v>
      </c>
    </row>
    <row r="143" spans="1:21" x14ac:dyDescent="0.2">
      <c r="A143">
        <f t="shared" si="26"/>
        <v>142</v>
      </c>
      <c r="B143" s="3" t="str">
        <f t="shared" si="27"/>
        <v>Single-Family Attached crawlspace - unvented attic - unvented Residential - furnace and room air conditioner</v>
      </c>
      <c r="C143" t="s">
        <v>50</v>
      </c>
      <c r="D143" s="3">
        <f t="shared" si="28"/>
        <v>4800</v>
      </c>
      <c r="E143" s="3">
        <f t="shared" si="29"/>
        <v>1600</v>
      </c>
      <c r="F143">
        <v>3</v>
      </c>
      <c r="G143" s="3">
        <f t="shared" si="30"/>
        <v>3</v>
      </c>
      <c r="H143" s="3">
        <f t="shared" si="31"/>
        <v>6</v>
      </c>
      <c r="I143" t="s">
        <v>42</v>
      </c>
      <c r="J143" t="s">
        <v>47</v>
      </c>
      <c r="K143" t="s">
        <v>16</v>
      </c>
      <c r="L143" t="s">
        <v>33</v>
      </c>
      <c r="M143" s="3">
        <f t="shared" si="23"/>
        <v>3</v>
      </c>
      <c r="N143" t="s">
        <v>37</v>
      </c>
      <c r="O143" s="7">
        <v>2</v>
      </c>
      <c r="P143" s="7">
        <v>1</v>
      </c>
      <c r="Q143" s="7">
        <v>800</v>
      </c>
      <c r="S143" s="8">
        <f t="shared" si="24"/>
        <v>142</v>
      </c>
      <c r="T143" s="8" t="str">
        <f t="shared" si="25"/>
        <v>Single-Family Attached crawlspace - unvented attic - unvented Residential - furnace and room air conditioner</v>
      </c>
      <c r="U143" s="8" t="s">
        <v>57</v>
      </c>
    </row>
    <row r="144" spans="1:21" x14ac:dyDescent="0.2">
      <c r="A144">
        <f t="shared" si="26"/>
        <v>143</v>
      </c>
      <c r="B144" s="3" t="str">
        <f t="shared" si="27"/>
        <v>Single-Family Attached basement - unconditioned attic - unvented Residential - furnace and evaporative cooler</v>
      </c>
      <c r="C144" t="s">
        <v>50</v>
      </c>
      <c r="D144" s="3">
        <f t="shared" si="28"/>
        <v>24000</v>
      </c>
      <c r="E144" s="3">
        <f t="shared" si="29"/>
        <v>6000</v>
      </c>
      <c r="F144">
        <v>4</v>
      </c>
      <c r="G144" s="3">
        <f t="shared" si="30"/>
        <v>4</v>
      </c>
      <c r="H144" s="3">
        <f t="shared" si="31"/>
        <v>24</v>
      </c>
      <c r="I144" t="s">
        <v>43</v>
      </c>
      <c r="J144" t="s">
        <v>47</v>
      </c>
      <c r="K144" t="s">
        <v>25</v>
      </c>
      <c r="L144" t="s">
        <v>33</v>
      </c>
      <c r="M144" s="3">
        <f t="shared" si="23"/>
        <v>8</v>
      </c>
      <c r="N144" t="s">
        <v>37</v>
      </c>
      <c r="O144" s="7">
        <v>3</v>
      </c>
      <c r="P144" s="7">
        <v>2</v>
      </c>
      <c r="Q144" s="7">
        <v>1000</v>
      </c>
      <c r="S144" s="8">
        <f t="shared" si="24"/>
        <v>143</v>
      </c>
      <c r="T144" s="8" t="str">
        <f t="shared" si="25"/>
        <v>Single-Family Attached basement - unconditioned attic - unvented Residential - furnace and evaporative cooler</v>
      </c>
      <c r="U144" s="8" t="s">
        <v>57</v>
      </c>
    </row>
    <row r="145" spans="1:21" x14ac:dyDescent="0.2">
      <c r="A145">
        <f t="shared" si="26"/>
        <v>144</v>
      </c>
      <c r="B145" s="3" t="str">
        <f t="shared" si="27"/>
        <v>Single-Family Attached basement - conditioned attic - unvented Residential - boiler and no cooling</v>
      </c>
      <c r="C145" t="s">
        <v>50</v>
      </c>
      <c r="D145" s="3">
        <f t="shared" si="28"/>
        <v>6000</v>
      </c>
      <c r="E145" s="3">
        <f t="shared" si="29"/>
        <v>6000</v>
      </c>
      <c r="F145">
        <v>1</v>
      </c>
      <c r="G145" s="3">
        <f t="shared" si="30"/>
        <v>1</v>
      </c>
      <c r="H145" s="3">
        <f t="shared" si="31"/>
        <v>0</v>
      </c>
      <c r="I145" t="s">
        <v>44</v>
      </c>
      <c r="J145" t="s">
        <v>47</v>
      </c>
      <c r="K145" t="s">
        <v>26</v>
      </c>
      <c r="L145" t="s">
        <v>33</v>
      </c>
      <c r="M145" s="3">
        <f t="shared" si="23"/>
        <v>4</v>
      </c>
      <c r="N145" t="s">
        <v>37</v>
      </c>
      <c r="O145" s="7">
        <v>0</v>
      </c>
      <c r="P145" s="7">
        <v>4</v>
      </c>
      <c r="Q145" s="7">
        <v>1500</v>
      </c>
      <c r="S145" s="8">
        <f t="shared" si="24"/>
        <v>144</v>
      </c>
      <c r="T145" s="8" t="str">
        <f t="shared" si="25"/>
        <v>Single-Family Attached basement - conditioned attic - unvented Residential - boiler and no cooling</v>
      </c>
      <c r="U145" s="8" t="s">
        <v>57</v>
      </c>
    </row>
    <row r="146" spans="1:21" x14ac:dyDescent="0.2">
      <c r="A146">
        <f t="shared" si="26"/>
        <v>145</v>
      </c>
      <c r="B146" s="3" t="str">
        <f t="shared" si="27"/>
        <v>Single-Family Attached ambient attic - unvented Residential - boiler and central air conditioner</v>
      </c>
      <c r="C146" t="s">
        <v>50</v>
      </c>
      <c r="D146" s="3">
        <f t="shared" si="28"/>
        <v>4000</v>
      </c>
      <c r="E146" s="3">
        <f t="shared" si="29"/>
        <v>2000</v>
      </c>
      <c r="F146">
        <v>2</v>
      </c>
      <c r="G146" s="3">
        <f t="shared" si="30"/>
        <v>2</v>
      </c>
      <c r="H146" s="3">
        <f t="shared" si="31"/>
        <v>2</v>
      </c>
      <c r="I146" t="s">
        <v>45</v>
      </c>
      <c r="J146" t="s">
        <v>47</v>
      </c>
      <c r="K146" t="s">
        <v>27</v>
      </c>
      <c r="L146" t="s">
        <v>33</v>
      </c>
      <c r="M146" s="3">
        <f t="shared" si="23"/>
        <v>2</v>
      </c>
      <c r="N146" t="s">
        <v>37</v>
      </c>
      <c r="O146" s="7">
        <v>1</v>
      </c>
      <c r="P146" s="7">
        <v>1</v>
      </c>
      <c r="Q146" s="7">
        <v>2000</v>
      </c>
      <c r="S146" s="8">
        <f t="shared" si="24"/>
        <v>145</v>
      </c>
      <c r="T146" s="8" t="str">
        <f t="shared" si="25"/>
        <v>Single-Family Attached ambient attic - unvented Residential - boiler and central air conditioner</v>
      </c>
      <c r="U146" s="8" t="s">
        <v>57</v>
      </c>
    </row>
    <row r="147" spans="1:21" x14ac:dyDescent="0.2">
      <c r="A147">
        <f t="shared" si="26"/>
        <v>146</v>
      </c>
      <c r="B147" s="3" t="str">
        <f t="shared" si="27"/>
        <v>Single-Family Attached crawlspace - vented attic - conditioned Residential - boiler and room air conditioner</v>
      </c>
      <c r="C147" t="s">
        <v>50</v>
      </c>
      <c r="D147" s="3">
        <f t="shared" si="28"/>
        <v>7200</v>
      </c>
      <c r="E147" s="3">
        <f t="shared" si="29"/>
        <v>2400</v>
      </c>
      <c r="F147">
        <v>3</v>
      </c>
      <c r="G147" s="3">
        <f t="shared" si="30"/>
        <v>3</v>
      </c>
      <c r="H147" s="3">
        <f t="shared" si="31"/>
        <v>12</v>
      </c>
      <c r="I147" t="s">
        <v>41</v>
      </c>
      <c r="J147" t="s">
        <v>48</v>
      </c>
      <c r="K147" t="s">
        <v>28</v>
      </c>
      <c r="L147" t="s">
        <v>33</v>
      </c>
      <c r="M147" s="3">
        <f t="shared" si="23"/>
        <v>6</v>
      </c>
      <c r="N147" t="s">
        <v>37</v>
      </c>
      <c r="O147" s="7">
        <v>2</v>
      </c>
      <c r="P147" s="7">
        <v>2</v>
      </c>
      <c r="Q147" s="7">
        <v>600</v>
      </c>
      <c r="S147" s="8">
        <f t="shared" si="24"/>
        <v>146</v>
      </c>
      <c r="T147" s="8" t="str">
        <f t="shared" si="25"/>
        <v>Single-Family Attached crawlspace - vented attic - conditioned Residential - boiler and room air conditioner</v>
      </c>
      <c r="U147" s="8" t="s">
        <v>57</v>
      </c>
    </row>
    <row r="148" spans="1:21" x14ac:dyDescent="0.2">
      <c r="A148">
        <f t="shared" si="26"/>
        <v>147</v>
      </c>
      <c r="B148" s="3" t="str">
        <f t="shared" si="27"/>
        <v>Single-Family Attached crawlspace - unvented attic - conditioned Residential - boiler and evaporative cooler</v>
      </c>
      <c r="C148" t="s">
        <v>50</v>
      </c>
      <c r="D148" s="3">
        <f t="shared" si="28"/>
        <v>38400</v>
      </c>
      <c r="E148" s="3">
        <f t="shared" si="29"/>
        <v>9600</v>
      </c>
      <c r="F148">
        <v>4</v>
      </c>
      <c r="G148" s="3">
        <f t="shared" si="30"/>
        <v>4</v>
      </c>
      <c r="H148" s="3">
        <f t="shared" si="31"/>
        <v>48</v>
      </c>
      <c r="I148" t="s">
        <v>42</v>
      </c>
      <c r="J148" t="s">
        <v>48</v>
      </c>
      <c r="K148" t="s">
        <v>29</v>
      </c>
      <c r="L148" t="s">
        <v>33</v>
      </c>
      <c r="M148" s="3">
        <f t="shared" si="23"/>
        <v>16</v>
      </c>
      <c r="N148" t="s">
        <v>37</v>
      </c>
      <c r="O148" s="7">
        <v>3</v>
      </c>
      <c r="P148" s="7">
        <v>4</v>
      </c>
      <c r="Q148" s="7">
        <v>800</v>
      </c>
      <c r="S148" s="8">
        <f t="shared" si="24"/>
        <v>147</v>
      </c>
      <c r="T148" s="8" t="str">
        <f t="shared" si="25"/>
        <v>Single-Family Attached crawlspace - unvented attic - conditioned Residential - boiler and evaporative cooler</v>
      </c>
      <c r="U148" s="8" t="s">
        <v>57</v>
      </c>
    </row>
    <row r="149" spans="1:21" x14ac:dyDescent="0.2">
      <c r="A149">
        <f t="shared" si="26"/>
        <v>148</v>
      </c>
      <c r="B149" s="3" t="str">
        <f t="shared" si="27"/>
        <v>Single-Family Attached basement - unconditioned attic - conditioned Residential - air-to-air heat pump</v>
      </c>
      <c r="C149" t="s">
        <v>50</v>
      </c>
      <c r="D149" s="3">
        <f t="shared" si="28"/>
        <v>1000</v>
      </c>
      <c r="E149" s="3">
        <f t="shared" si="29"/>
        <v>1000</v>
      </c>
      <c r="F149">
        <v>1</v>
      </c>
      <c r="G149" s="3">
        <f t="shared" si="30"/>
        <v>1</v>
      </c>
      <c r="H149" s="3">
        <f t="shared" si="31"/>
        <v>0</v>
      </c>
      <c r="I149" t="s">
        <v>43</v>
      </c>
      <c r="J149" t="s">
        <v>48</v>
      </c>
      <c r="K149" t="s">
        <v>30</v>
      </c>
      <c r="L149" t="s">
        <v>33</v>
      </c>
      <c r="M149" s="3">
        <f t="shared" si="23"/>
        <v>1</v>
      </c>
      <c r="N149" t="s">
        <v>37</v>
      </c>
      <c r="O149" s="7">
        <v>0</v>
      </c>
      <c r="P149" s="7">
        <v>1</v>
      </c>
      <c r="Q149" s="7">
        <v>1000</v>
      </c>
      <c r="S149" s="8">
        <f t="shared" si="24"/>
        <v>148</v>
      </c>
      <c r="T149" s="8" t="str">
        <f t="shared" si="25"/>
        <v>Single-Family Attached basement - unconditioned attic - conditioned Residential - air-to-air heat pump</v>
      </c>
      <c r="U149" s="8" t="s">
        <v>57</v>
      </c>
    </row>
    <row r="150" spans="1:21" x14ac:dyDescent="0.2">
      <c r="A150">
        <f t="shared" si="26"/>
        <v>149</v>
      </c>
      <c r="B150" s="3" t="str">
        <f t="shared" si="27"/>
        <v>Single-Family Attached basement - conditioned attic - conditioned Residential - mini-split heat pump</v>
      </c>
      <c r="C150" t="s">
        <v>50</v>
      </c>
      <c r="D150" s="3">
        <f t="shared" si="28"/>
        <v>6000</v>
      </c>
      <c r="E150" s="3">
        <f t="shared" si="29"/>
        <v>3000</v>
      </c>
      <c r="F150">
        <v>2</v>
      </c>
      <c r="G150" s="3">
        <f t="shared" si="30"/>
        <v>2</v>
      </c>
      <c r="H150" s="3">
        <f t="shared" si="31"/>
        <v>4</v>
      </c>
      <c r="I150" t="s">
        <v>44</v>
      </c>
      <c r="J150" t="s">
        <v>48</v>
      </c>
      <c r="K150" t="s">
        <v>31</v>
      </c>
      <c r="L150" t="s">
        <v>33</v>
      </c>
      <c r="M150" s="3">
        <f t="shared" si="23"/>
        <v>4</v>
      </c>
      <c r="N150" t="s">
        <v>37</v>
      </c>
      <c r="O150" s="7">
        <v>1</v>
      </c>
      <c r="P150" s="7">
        <v>2</v>
      </c>
      <c r="Q150" s="7">
        <v>1500</v>
      </c>
      <c r="S150" s="8">
        <f t="shared" si="24"/>
        <v>149</v>
      </c>
      <c r="T150" s="8" t="str">
        <f t="shared" si="25"/>
        <v>Single-Family Attached basement - conditioned attic - conditioned Residential - mini-split heat pump</v>
      </c>
      <c r="U150" s="8" t="s">
        <v>57</v>
      </c>
    </row>
    <row r="151" spans="1:21" x14ac:dyDescent="0.2">
      <c r="A151">
        <f t="shared" si="26"/>
        <v>150</v>
      </c>
      <c r="B151" s="3" t="str">
        <f t="shared" si="27"/>
        <v>Single-Family Attached ambient attic - conditioned Residential - ground-to-air heat pump</v>
      </c>
      <c r="C151" t="s">
        <v>50</v>
      </c>
      <c r="D151" s="3">
        <f t="shared" si="28"/>
        <v>48000</v>
      </c>
      <c r="E151" s="3">
        <f t="shared" si="29"/>
        <v>16000</v>
      </c>
      <c r="F151">
        <v>3</v>
      </c>
      <c r="G151" s="3">
        <f t="shared" si="30"/>
        <v>3</v>
      </c>
      <c r="H151" s="3">
        <f t="shared" si="31"/>
        <v>24</v>
      </c>
      <c r="I151" t="s">
        <v>45</v>
      </c>
      <c r="J151" t="s">
        <v>48</v>
      </c>
      <c r="K151" t="s">
        <v>32</v>
      </c>
      <c r="L151" t="s">
        <v>33</v>
      </c>
      <c r="M151" s="3">
        <f t="shared" si="23"/>
        <v>12</v>
      </c>
      <c r="N151" t="s">
        <v>37</v>
      </c>
      <c r="O151" s="7">
        <v>2</v>
      </c>
      <c r="P151" s="7">
        <v>4</v>
      </c>
      <c r="Q151" s="7">
        <v>2000</v>
      </c>
      <c r="S151" s="8">
        <f t="shared" si="24"/>
        <v>150</v>
      </c>
      <c r="T151" s="8" t="str">
        <f t="shared" si="25"/>
        <v>Single-Family Attached ambient attic - conditioned Residential - ground-to-air heat pump</v>
      </c>
      <c r="U151" s="8" t="s">
        <v>57</v>
      </c>
    </row>
    <row r="152" spans="1:21" x14ac:dyDescent="0.2">
      <c r="A152">
        <f t="shared" si="26"/>
        <v>151</v>
      </c>
      <c r="B152" s="3" t="str">
        <f>CONCATENATE(C152," ", I152," ", J152," ",K152)</f>
        <v>Single-Family Detached crawlspace - vented attic - vented Residential - electric resistance and no cooling</v>
      </c>
      <c r="C152" t="s">
        <v>49</v>
      </c>
      <c r="D152" s="3">
        <f>IF(H152&gt;0,H152*Q152,M152*Q152)</f>
        <v>600</v>
      </c>
      <c r="E152" s="3">
        <f>D152/F152</f>
        <v>600</v>
      </c>
      <c r="F152">
        <v>1</v>
      </c>
      <c r="G152" s="3">
        <f>F152</f>
        <v>1</v>
      </c>
      <c r="H152" s="3">
        <f>M152*O152</f>
        <v>0</v>
      </c>
      <c r="I152" t="s">
        <v>41</v>
      </c>
      <c r="J152" t="s">
        <v>46</v>
      </c>
      <c r="K152" t="s">
        <v>19</v>
      </c>
      <c r="L152" t="s">
        <v>33</v>
      </c>
      <c r="M152" s="4">
        <v>1</v>
      </c>
      <c r="N152" t="s">
        <v>37</v>
      </c>
      <c r="O152" s="7">
        <v>0</v>
      </c>
      <c r="P152" s="7">
        <v>2</v>
      </c>
      <c r="Q152" s="7">
        <v>600</v>
      </c>
      <c r="S152" s="8">
        <f t="shared" si="24"/>
        <v>151</v>
      </c>
      <c r="T152" s="8" t="str">
        <f t="shared" si="25"/>
        <v>Single-Family Detached crawlspace - vented attic - vented Residential - electric resistance and no cooling</v>
      </c>
      <c r="U152" s="8" t="s">
        <v>57</v>
      </c>
    </row>
    <row r="153" spans="1:21" x14ac:dyDescent="0.2">
      <c r="A153">
        <f t="shared" si="26"/>
        <v>152</v>
      </c>
      <c r="B153" s="3" t="str">
        <f t="shared" ref="B153:B166" si="32">CONCATENATE(C153," ", I153," ", J153," ",K153)</f>
        <v>Single-Family Detached crawlspace - unvented attic - vented Residential - electric resistance and central air conditioner</v>
      </c>
      <c r="C153" t="s">
        <v>49</v>
      </c>
      <c r="D153" s="3">
        <f t="shared" ref="D153:D166" si="33">IF(H153&gt;0,H153*Q153,M153*Q153)</f>
        <v>800</v>
      </c>
      <c r="E153" s="5">
        <v>500</v>
      </c>
      <c r="F153">
        <v>2</v>
      </c>
      <c r="G153" s="3">
        <f t="shared" ref="G153:G166" si="34">F153</f>
        <v>2</v>
      </c>
      <c r="H153" s="3">
        <f t="shared" ref="H153:H166" si="35">M153*O153</f>
        <v>1</v>
      </c>
      <c r="I153" t="s">
        <v>42</v>
      </c>
      <c r="J153" t="s">
        <v>46</v>
      </c>
      <c r="K153" t="s">
        <v>20</v>
      </c>
      <c r="L153" t="s">
        <v>33</v>
      </c>
      <c r="M153" s="4">
        <v>1</v>
      </c>
      <c r="N153" t="s">
        <v>37</v>
      </c>
      <c r="O153" s="7">
        <v>1</v>
      </c>
      <c r="P153" s="7">
        <v>4</v>
      </c>
      <c r="Q153" s="7">
        <v>800</v>
      </c>
      <c r="S153" s="8">
        <f t="shared" si="24"/>
        <v>152</v>
      </c>
      <c r="T153" s="8" t="str">
        <f t="shared" si="25"/>
        <v>Single-Family Detached crawlspace - unvented attic - vented Residential - electric resistance and central air conditioner</v>
      </c>
      <c r="U153" s="8" t="s">
        <v>57</v>
      </c>
    </row>
    <row r="154" spans="1:21" x14ac:dyDescent="0.2">
      <c r="A154">
        <f t="shared" si="26"/>
        <v>153</v>
      </c>
      <c r="B154" s="3" t="str">
        <f t="shared" si="32"/>
        <v>Single-Family Detached basement - unconditioned attic - vented Residential - electric resistance and room air conditioner</v>
      </c>
      <c r="C154" t="s">
        <v>49</v>
      </c>
      <c r="D154" s="3">
        <f t="shared" si="33"/>
        <v>2000</v>
      </c>
      <c r="E154" s="5">
        <v>800</v>
      </c>
      <c r="F154">
        <v>3</v>
      </c>
      <c r="G154" s="3">
        <f t="shared" si="34"/>
        <v>3</v>
      </c>
      <c r="H154" s="3">
        <f t="shared" si="35"/>
        <v>2</v>
      </c>
      <c r="I154" t="s">
        <v>43</v>
      </c>
      <c r="J154" t="s">
        <v>46</v>
      </c>
      <c r="K154" t="s">
        <v>21</v>
      </c>
      <c r="L154" t="s">
        <v>33</v>
      </c>
      <c r="M154" s="4">
        <v>1</v>
      </c>
      <c r="N154" t="s">
        <v>37</v>
      </c>
      <c r="O154" s="7">
        <v>2</v>
      </c>
      <c r="P154" s="7">
        <v>8</v>
      </c>
      <c r="Q154" s="7">
        <v>1000</v>
      </c>
      <c r="S154" s="8">
        <f t="shared" si="24"/>
        <v>153</v>
      </c>
      <c r="T154" s="8" t="str">
        <f t="shared" si="25"/>
        <v>Single-Family Detached basement - unconditioned attic - vented Residential - electric resistance and room air conditioner</v>
      </c>
      <c r="U154" s="8" t="s">
        <v>57</v>
      </c>
    </row>
    <row r="155" spans="1:21" x14ac:dyDescent="0.2">
      <c r="A155">
        <f t="shared" si="26"/>
        <v>154</v>
      </c>
      <c r="B155" s="3" t="str">
        <f t="shared" si="32"/>
        <v>Single-Family Detached basement - conditioned attic - vented Residential - electric resistance and evaporative cooler</v>
      </c>
      <c r="C155" t="s">
        <v>49</v>
      </c>
      <c r="D155" s="3">
        <f t="shared" si="33"/>
        <v>4500</v>
      </c>
      <c r="E155" s="3">
        <f t="shared" ref="E155:E166" si="36">D155/F155</f>
        <v>4500</v>
      </c>
      <c r="F155">
        <v>1</v>
      </c>
      <c r="G155" s="3">
        <f t="shared" si="34"/>
        <v>1</v>
      </c>
      <c r="H155" s="3">
        <f t="shared" si="35"/>
        <v>3</v>
      </c>
      <c r="I155" t="s">
        <v>44</v>
      </c>
      <c r="J155" t="s">
        <v>46</v>
      </c>
      <c r="K155" t="s">
        <v>22</v>
      </c>
      <c r="L155" t="s">
        <v>33</v>
      </c>
      <c r="M155" s="4">
        <v>1</v>
      </c>
      <c r="N155" t="s">
        <v>37</v>
      </c>
      <c r="O155" s="7">
        <v>3</v>
      </c>
      <c r="P155" s="7">
        <v>16</v>
      </c>
      <c r="Q155" s="7">
        <v>1500</v>
      </c>
      <c r="S155" s="8">
        <f t="shared" si="24"/>
        <v>154</v>
      </c>
      <c r="T155" s="8" t="str">
        <f t="shared" si="25"/>
        <v>Single-Family Detached basement - conditioned attic - vented Residential - electric resistance and evaporative cooler</v>
      </c>
      <c r="U155" s="8" t="s">
        <v>57</v>
      </c>
    </row>
    <row r="156" spans="1:21" x14ac:dyDescent="0.2">
      <c r="A156">
        <f t="shared" si="26"/>
        <v>155</v>
      </c>
      <c r="B156" s="3" t="str">
        <f t="shared" si="32"/>
        <v>Single-Family Detached ambient attic - vented Residential - furnace and no cooling</v>
      </c>
      <c r="C156" t="s">
        <v>49</v>
      </c>
      <c r="D156" s="3">
        <f t="shared" si="33"/>
        <v>2000</v>
      </c>
      <c r="E156" s="3">
        <f t="shared" si="36"/>
        <v>1000</v>
      </c>
      <c r="F156">
        <v>2</v>
      </c>
      <c r="G156" s="3">
        <f t="shared" si="34"/>
        <v>2</v>
      </c>
      <c r="H156" s="3">
        <f t="shared" si="35"/>
        <v>0</v>
      </c>
      <c r="I156" t="s">
        <v>45</v>
      </c>
      <c r="J156" t="s">
        <v>46</v>
      </c>
      <c r="K156" t="s">
        <v>23</v>
      </c>
      <c r="L156" t="s">
        <v>33</v>
      </c>
      <c r="M156" s="4">
        <v>1</v>
      </c>
      <c r="N156" t="s">
        <v>37</v>
      </c>
      <c r="O156" s="7">
        <v>0</v>
      </c>
      <c r="P156" s="7">
        <v>2</v>
      </c>
      <c r="Q156" s="7">
        <v>2000</v>
      </c>
      <c r="S156" s="8">
        <f t="shared" si="24"/>
        <v>155</v>
      </c>
      <c r="T156" s="8" t="str">
        <f t="shared" si="25"/>
        <v>Single-Family Detached ambient attic - vented Residential - furnace and no cooling</v>
      </c>
      <c r="U156" s="8" t="s">
        <v>57</v>
      </c>
    </row>
    <row r="157" spans="1:21" x14ac:dyDescent="0.2">
      <c r="A157">
        <f t="shared" si="26"/>
        <v>156</v>
      </c>
      <c r="B157" s="3" t="str">
        <f t="shared" si="32"/>
        <v>Single-Family Detached crawlspace - vented attic - unvented Residential - furnace and central air conditioner</v>
      </c>
      <c r="C157" t="s">
        <v>49</v>
      </c>
      <c r="D157" s="3">
        <f t="shared" si="33"/>
        <v>600</v>
      </c>
      <c r="E157" s="3">
        <f t="shared" si="36"/>
        <v>200</v>
      </c>
      <c r="F157">
        <v>3</v>
      </c>
      <c r="G157" s="3">
        <f t="shared" si="34"/>
        <v>3</v>
      </c>
      <c r="H157" s="3">
        <f t="shared" si="35"/>
        <v>1</v>
      </c>
      <c r="I157" t="s">
        <v>41</v>
      </c>
      <c r="J157" t="s">
        <v>47</v>
      </c>
      <c r="K157" t="s">
        <v>24</v>
      </c>
      <c r="L157" t="s">
        <v>33</v>
      </c>
      <c r="M157" s="4">
        <v>1</v>
      </c>
      <c r="N157" t="s">
        <v>37</v>
      </c>
      <c r="O157" s="7">
        <v>1</v>
      </c>
      <c r="P157" s="7">
        <v>4</v>
      </c>
      <c r="Q157" s="7">
        <v>600</v>
      </c>
      <c r="S157" s="8">
        <f t="shared" si="24"/>
        <v>156</v>
      </c>
      <c r="T157" s="8" t="str">
        <f t="shared" si="25"/>
        <v>Single-Family Detached crawlspace - vented attic - unvented Residential - furnace and central air conditioner</v>
      </c>
      <c r="U157" s="8" t="s">
        <v>57</v>
      </c>
    </row>
    <row r="158" spans="1:21" x14ac:dyDescent="0.2">
      <c r="A158">
        <f t="shared" si="26"/>
        <v>157</v>
      </c>
      <c r="B158" s="3" t="str">
        <f t="shared" si="32"/>
        <v>Single-Family Detached crawlspace - unvented attic - unvented Residential - furnace and room air conditioner</v>
      </c>
      <c r="C158" t="s">
        <v>49</v>
      </c>
      <c r="D158" s="3">
        <f t="shared" si="33"/>
        <v>1600</v>
      </c>
      <c r="E158" s="3">
        <f t="shared" si="36"/>
        <v>1600</v>
      </c>
      <c r="F158">
        <v>1</v>
      </c>
      <c r="G158" s="3">
        <f t="shared" si="34"/>
        <v>1</v>
      </c>
      <c r="H158" s="3">
        <f t="shared" si="35"/>
        <v>2</v>
      </c>
      <c r="I158" t="s">
        <v>42</v>
      </c>
      <c r="J158" t="s">
        <v>47</v>
      </c>
      <c r="K158" t="s">
        <v>16</v>
      </c>
      <c r="L158" t="s">
        <v>33</v>
      </c>
      <c r="M158" s="4">
        <v>1</v>
      </c>
      <c r="N158" t="s">
        <v>37</v>
      </c>
      <c r="O158" s="7">
        <v>2</v>
      </c>
      <c r="P158" s="7">
        <v>8</v>
      </c>
      <c r="Q158" s="7">
        <v>800</v>
      </c>
      <c r="S158" s="8">
        <f t="shared" si="24"/>
        <v>157</v>
      </c>
      <c r="T158" s="8" t="str">
        <f t="shared" si="25"/>
        <v>Single-Family Detached crawlspace - unvented attic - unvented Residential - furnace and room air conditioner</v>
      </c>
      <c r="U158" s="8" t="s">
        <v>57</v>
      </c>
    </row>
    <row r="159" spans="1:21" x14ac:dyDescent="0.2">
      <c r="A159">
        <f t="shared" si="26"/>
        <v>158</v>
      </c>
      <c r="B159" s="3" t="str">
        <f t="shared" si="32"/>
        <v>Single-Family Detached basement - unconditioned attic - unvented Residential - furnace and evaporative cooler</v>
      </c>
      <c r="C159" t="s">
        <v>49</v>
      </c>
      <c r="D159" s="3">
        <f t="shared" si="33"/>
        <v>3000</v>
      </c>
      <c r="E159" s="3">
        <f t="shared" si="36"/>
        <v>1500</v>
      </c>
      <c r="F159">
        <v>2</v>
      </c>
      <c r="G159" s="3">
        <f t="shared" si="34"/>
        <v>2</v>
      </c>
      <c r="H159" s="3">
        <f t="shared" si="35"/>
        <v>3</v>
      </c>
      <c r="I159" t="s">
        <v>43</v>
      </c>
      <c r="J159" t="s">
        <v>47</v>
      </c>
      <c r="K159" t="s">
        <v>25</v>
      </c>
      <c r="L159" t="s">
        <v>33</v>
      </c>
      <c r="M159" s="4">
        <v>1</v>
      </c>
      <c r="N159" t="s">
        <v>37</v>
      </c>
      <c r="O159" s="7">
        <v>3</v>
      </c>
      <c r="P159" s="7">
        <v>16</v>
      </c>
      <c r="Q159" s="7">
        <v>1000</v>
      </c>
      <c r="S159" s="8">
        <f t="shared" si="24"/>
        <v>158</v>
      </c>
      <c r="T159" s="8" t="str">
        <f t="shared" si="25"/>
        <v>Single-Family Detached basement - unconditioned attic - unvented Residential - furnace and evaporative cooler</v>
      </c>
      <c r="U159" s="8" t="s">
        <v>57</v>
      </c>
    </row>
    <row r="160" spans="1:21" x14ac:dyDescent="0.2">
      <c r="A160">
        <f t="shared" si="26"/>
        <v>159</v>
      </c>
      <c r="B160" s="3" t="str">
        <f t="shared" si="32"/>
        <v>Single-Family Detached basement - conditioned attic - unvented Residential - boiler and no cooling</v>
      </c>
      <c r="C160" t="s">
        <v>49</v>
      </c>
      <c r="D160" s="3">
        <f t="shared" si="33"/>
        <v>1500</v>
      </c>
      <c r="E160" s="3">
        <f t="shared" si="36"/>
        <v>500</v>
      </c>
      <c r="F160">
        <v>3</v>
      </c>
      <c r="G160" s="3">
        <f t="shared" si="34"/>
        <v>3</v>
      </c>
      <c r="H160" s="3">
        <f t="shared" si="35"/>
        <v>0</v>
      </c>
      <c r="I160" t="s">
        <v>44</v>
      </c>
      <c r="J160" t="s">
        <v>47</v>
      </c>
      <c r="K160" t="s">
        <v>26</v>
      </c>
      <c r="L160" t="s">
        <v>33</v>
      </c>
      <c r="M160" s="4">
        <v>1</v>
      </c>
      <c r="N160" t="s">
        <v>37</v>
      </c>
      <c r="O160" s="7">
        <v>0</v>
      </c>
      <c r="P160" s="7">
        <v>2</v>
      </c>
      <c r="Q160" s="7">
        <v>1500</v>
      </c>
      <c r="S160" s="8">
        <f t="shared" si="24"/>
        <v>159</v>
      </c>
      <c r="T160" s="8" t="str">
        <f t="shared" si="25"/>
        <v>Single-Family Detached basement - conditioned attic - unvented Residential - boiler and no cooling</v>
      </c>
      <c r="U160" s="8" t="s">
        <v>57</v>
      </c>
    </row>
    <row r="161" spans="1:24" x14ac:dyDescent="0.2">
      <c r="A161">
        <f t="shared" si="26"/>
        <v>160</v>
      </c>
      <c r="B161" s="3" t="str">
        <f t="shared" si="32"/>
        <v>Single-Family Detached ambient attic - unvented Residential - boiler and central air conditioner</v>
      </c>
      <c r="C161" t="s">
        <v>49</v>
      </c>
      <c r="D161" s="3">
        <f t="shared" si="33"/>
        <v>2000</v>
      </c>
      <c r="E161" s="3">
        <f t="shared" si="36"/>
        <v>2000</v>
      </c>
      <c r="F161">
        <v>1</v>
      </c>
      <c r="G161" s="3">
        <f t="shared" si="34"/>
        <v>1</v>
      </c>
      <c r="H161" s="3">
        <f t="shared" si="35"/>
        <v>1</v>
      </c>
      <c r="I161" t="s">
        <v>45</v>
      </c>
      <c r="J161" t="s">
        <v>47</v>
      </c>
      <c r="K161" t="s">
        <v>27</v>
      </c>
      <c r="L161" t="s">
        <v>33</v>
      </c>
      <c r="M161" s="4">
        <v>1</v>
      </c>
      <c r="N161" t="s">
        <v>37</v>
      </c>
      <c r="O161" s="7">
        <v>1</v>
      </c>
      <c r="P161" s="7">
        <v>4</v>
      </c>
      <c r="Q161" s="7">
        <v>2000</v>
      </c>
      <c r="S161" s="8">
        <f t="shared" si="24"/>
        <v>160</v>
      </c>
      <c r="T161" s="8" t="str">
        <f t="shared" si="25"/>
        <v>Single-Family Detached ambient attic - unvented Residential - boiler and central air conditioner</v>
      </c>
      <c r="U161" s="8" t="s">
        <v>57</v>
      </c>
    </row>
    <row r="162" spans="1:24" x14ac:dyDescent="0.2">
      <c r="A162">
        <f t="shared" si="26"/>
        <v>161</v>
      </c>
      <c r="B162" s="3" t="str">
        <f t="shared" si="32"/>
        <v>Single-Family Detached crawlspace - vented attic - conditioned Residential - boiler and room air conditioner</v>
      </c>
      <c r="C162" t="s">
        <v>49</v>
      </c>
      <c r="D162" s="3">
        <f t="shared" si="33"/>
        <v>1200</v>
      </c>
      <c r="E162" s="3">
        <f t="shared" si="36"/>
        <v>600</v>
      </c>
      <c r="F162">
        <v>2</v>
      </c>
      <c r="G162" s="3">
        <f t="shared" si="34"/>
        <v>2</v>
      </c>
      <c r="H162" s="3">
        <f t="shared" si="35"/>
        <v>2</v>
      </c>
      <c r="I162" t="s">
        <v>41</v>
      </c>
      <c r="J162" t="s">
        <v>48</v>
      </c>
      <c r="K162" t="s">
        <v>28</v>
      </c>
      <c r="L162" t="s">
        <v>33</v>
      </c>
      <c r="M162" s="4">
        <v>1</v>
      </c>
      <c r="N162" t="s">
        <v>37</v>
      </c>
      <c r="O162" s="7">
        <v>2</v>
      </c>
      <c r="P162" s="7">
        <v>8</v>
      </c>
      <c r="Q162" s="7">
        <v>600</v>
      </c>
      <c r="S162" s="8">
        <f t="shared" si="24"/>
        <v>161</v>
      </c>
      <c r="T162" s="8" t="str">
        <f t="shared" si="25"/>
        <v>Single-Family Detached crawlspace - vented attic - conditioned Residential - boiler and room air conditioner</v>
      </c>
      <c r="U162" s="8" t="s">
        <v>57</v>
      </c>
    </row>
    <row r="163" spans="1:24" x14ac:dyDescent="0.2">
      <c r="A163">
        <f t="shared" si="26"/>
        <v>162</v>
      </c>
      <c r="B163" s="3" t="str">
        <f t="shared" si="32"/>
        <v>Single-Family Detached crawlspace - unvented attic - conditioned Residential - boiler and evaporative cooler</v>
      </c>
      <c r="C163" t="s">
        <v>49</v>
      </c>
      <c r="D163" s="3">
        <f t="shared" si="33"/>
        <v>2400</v>
      </c>
      <c r="E163" s="3">
        <f t="shared" si="36"/>
        <v>800</v>
      </c>
      <c r="F163">
        <v>3</v>
      </c>
      <c r="G163" s="3">
        <f t="shared" si="34"/>
        <v>3</v>
      </c>
      <c r="H163" s="3">
        <f t="shared" si="35"/>
        <v>3</v>
      </c>
      <c r="I163" t="s">
        <v>42</v>
      </c>
      <c r="J163" t="s">
        <v>48</v>
      </c>
      <c r="K163" t="s">
        <v>29</v>
      </c>
      <c r="L163" t="s">
        <v>33</v>
      </c>
      <c r="M163" s="4">
        <v>1</v>
      </c>
      <c r="N163" t="s">
        <v>37</v>
      </c>
      <c r="O163" s="7">
        <v>3</v>
      </c>
      <c r="P163" s="7">
        <v>16</v>
      </c>
      <c r="Q163" s="7">
        <v>800</v>
      </c>
      <c r="S163" s="8">
        <f t="shared" si="24"/>
        <v>162</v>
      </c>
      <c r="T163" s="8" t="str">
        <f t="shared" si="25"/>
        <v>Single-Family Detached crawlspace - unvented attic - conditioned Residential - boiler and evaporative cooler</v>
      </c>
      <c r="U163" s="8" t="s">
        <v>57</v>
      </c>
    </row>
    <row r="164" spans="1:24" x14ac:dyDescent="0.2">
      <c r="A164">
        <f t="shared" si="26"/>
        <v>163</v>
      </c>
      <c r="B164" s="3" t="str">
        <f t="shared" si="32"/>
        <v>Single-Family Detached basement - unconditioned attic - conditioned Residential - air-to-air heat pump</v>
      </c>
      <c r="C164" t="s">
        <v>49</v>
      </c>
      <c r="D164" s="3">
        <f t="shared" si="33"/>
        <v>1000</v>
      </c>
      <c r="E164" s="3">
        <f t="shared" si="36"/>
        <v>1000</v>
      </c>
      <c r="F164">
        <v>1</v>
      </c>
      <c r="G164" s="3">
        <f t="shared" si="34"/>
        <v>1</v>
      </c>
      <c r="H164" s="3">
        <f t="shared" si="35"/>
        <v>0</v>
      </c>
      <c r="I164" t="s">
        <v>43</v>
      </c>
      <c r="J164" t="s">
        <v>48</v>
      </c>
      <c r="K164" t="s">
        <v>30</v>
      </c>
      <c r="L164" t="s">
        <v>33</v>
      </c>
      <c r="M164" s="4">
        <v>1</v>
      </c>
      <c r="N164" t="s">
        <v>37</v>
      </c>
      <c r="O164" s="7">
        <v>0</v>
      </c>
      <c r="P164" s="7">
        <v>2</v>
      </c>
      <c r="Q164" s="7">
        <v>1000</v>
      </c>
      <c r="S164" s="8">
        <f t="shared" si="24"/>
        <v>163</v>
      </c>
      <c r="T164" s="8" t="str">
        <f t="shared" si="25"/>
        <v>Single-Family Detached basement - unconditioned attic - conditioned Residential - air-to-air heat pump</v>
      </c>
      <c r="U164" s="8" t="s">
        <v>57</v>
      </c>
    </row>
    <row r="165" spans="1:24" x14ac:dyDescent="0.2">
      <c r="A165">
        <f t="shared" si="26"/>
        <v>164</v>
      </c>
      <c r="B165" s="3" t="str">
        <f t="shared" si="32"/>
        <v>Single-Family Detached basement - conditioned attic - conditioned Residential - mini-split heat pump</v>
      </c>
      <c r="C165" t="s">
        <v>49</v>
      </c>
      <c r="D165" s="3">
        <f t="shared" si="33"/>
        <v>1500</v>
      </c>
      <c r="E165" s="3">
        <f t="shared" si="36"/>
        <v>750</v>
      </c>
      <c r="F165">
        <v>2</v>
      </c>
      <c r="G165" s="3">
        <f t="shared" si="34"/>
        <v>2</v>
      </c>
      <c r="H165" s="3">
        <f t="shared" si="35"/>
        <v>1</v>
      </c>
      <c r="I165" t="s">
        <v>44</v>
      </c>
      <c r="J165" t="s">
        <v>48</v>
      </c>
      <c r="K165" t="s">
        <v>31</v>
      </c>
      <c r="L165" t="s">
        <v>33</v>
      </c>
      <c r="M165" s="4">
        <v>1</v>
      </c>
      <c r="N165" t="s">
        <v>37</v>
      </c>
      <c r="O165" s="7">
        <v>1</v>
      </c>
      <c r="P165" s="7">
        <v>4</v>
      </c>
      <c r="Q165" s="7">
        <v>1500</v>
      </c>
      <c r="S165" s="8">
        <f t="shared" si="24"/>
        <v>164</v>
      </c>
      <c r="T165" s="8" t="str">
        <f t="shared" si="25"/>
        <v>Single-Family Detached basement - conditioned attic - conditioned Residential - mini-split heat pump</v>
      </c>
      <c r="U165" s="8" t="s">
        <v>57</v>
      </c>
    </row>
    <row r="166" spans="1:24" x14ac:dyDescent="0.2">
      <c r="A166">
        <f t="shared" si="26"/>
        <v>165</v>
      </c>
      <c r="B166" s="3" t="str">
        <f t="shared" si="32"/>
        <v>Single-Family Detached ambient attic - conditioned Residential - ground-to-air heat pump</v>
      </c>
      <c r="C166" t="s">
        <v>49</v>
      </c>
      <c r="D166" s="3">
        <f t="shared" si="33"/>
        <v>4000</v>
      </c>
      <c r="E166" s="3">
        <f t="shared" si="36"/>
        <v>1333.3333333333333</v>
      </c>
      <c r="F166">
        <v>3</v>
      </c>
      <c r="G166" s="3">
        <f t="shared" si="34"/>
        <v>3</v>
      </c>
      <c r="H166" s="3">
        <f t="shared" si="35"/>
        <v>2</v>
      </c>
      <c r="I166" t="s">
        <v>45</v>
      </c>
      <c r="J166" t="s">
        <v>48</v>
      </c>
      <c r="K166" t="s">
        <v>32</v>
      </c>
      <c r="L166" t="s">
        <v>33</v>
      </c>
      <c r="M166" s="4">
        <v>1</v>
      </c>
      <c r="N166" t="s">
        <v>37</v>
      </c>
      <c r="O166" s="7">
        <v>2</v>
      </c>
      <c r="P166" s="7">
        <v>8</v>
      </c>
      <c r="Q166" s="7">
        <v>2000</v>
      </c>
      <c r="S166" s="8">
        <f t="shared" si="24"/>
        <v>165</v>
      </c>
      <c r="T166" s="8" t="str">
        <f t="shared" si="25"/>
        <v>Single-Family Detached ambient attic - conditioned Residential - ground-to-air heat pump</v>
      </c>
      <c r="U166" s="8" t="s">
        <v>57</v>
      </c>
    </row>
    <row r="169" spans="1:24" x14ac:dyDescent="0.2">
      <c r="W169">
        <f>SUBTOTAL(3,W2:W166)</f>
        <v>52</v>
      </c>
      <c r="X169" t="s">
        <v>61</v>
      </c>
    </row>
  </sheetData>
  <autoFilter ref="A1:X166" xr:uid="{457AABF6-AAD8-B145-8504-C6C2D8C240CB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workbookViewId="0">
      <selection activeCell="C2" sqref="C2"/>
    </sheetView>
  </sheetViews>
  <sheetFormatPr baseColWidth="10" defaultRowHeight="16" x14ac:dyDescent="0.2"/>
  <cols>
    <col min="1" max="2" width="6.33203125" customWidth="1"/>
    <col min="3" max="3" width="26" customWidth="1"/>
    <col min="4" max="8" width="5.33203125" customWidth="1"/>
    <col min="9" max="9" width="23.5" customWidth="1"/>
    <col min="10" max="10" width="19.6640625" customWidth="1"/>
    <col min="11" max="11" width="55.33203125" customWidth="1"/>
    <col min="12" max="12" width="22.1640625" customWidth="1"/>
    <col min="13" max="13" width="6.1640625" customWidth="1"/>
    <col min="14" max="14" width="50" customWidth="1"/>
  </cols>
  <sheetData>
    <row r="1" spans="1:14" x14ac:dyDescent="0.2">
      <c r="A1" s="1"/>
      <c r="B1" s="1"/>
      <c r="C1" s="1" t="s">
        <v>2</v>
      </c>
      <c r="D1" s="1"/>
      <c r="E1" s="1"/>
      <c r="F1" s="1"/>
      <c r="G1" s="1"/>
      <c r="H1" s="1"/>
      <c r="I1" s="1" t="s">
        <v>8</v>
      </c>
      <c r="J1" s="1" t="s">
        <v>9</v>
      </c>
      <c r="K1" s="1" t="s">
        <v>10</v>
      </c>
      <c r="L1" s="1" t="s">
        <v>11</v>
      </c>
      <c r="M1" s="1"/>
      <c r="N1" s="1" t="s">
        <v>13</v>
      </c>
    </row>
    <row r="2" spans="1:14" x14ac:dyDescent="0.2">
      <c r="C2" t="s">
        <v>49</v>
      </c>
      <c r="I2" t="s">
        <v>41</v>
      </c>
      <c r="J2" t="s">
        <v>46</v>
      </c>
      <c r="K2" t="s">
        <v>19</v>
      </c>
      <c r="L2" t="s">
        <v>33</v>
      </c>
      <c r="N2" t="s">
        <v>37</v>
      </c>
    </row>
    <row r="3" spans="1:14" x14ac:dyDescent="0.2">
      <c r="C3" t="s">
        <v>50</v>
      </c>
      <c r="I3" t="s">
        <v>42</v>
      </c>
      <c r="J3" t="s">
        <v>47</v>
      </c>
      <c r="K3" t="s">
        <v>20</v>
      </c>
      <c r="L3" t="s">
        <v>34</v>
      </c>
      <c r="N3" t="s">
        <v>38</v>
      </c>
    </row>
    <row r="4" spans="1:14" x14ac:dyDescent="0.2">
      <c r="C4" t="s">
        <v>14</v>
      </c>
      <c r="I4" t="s">
        <v>43</v>
      </c>
      <c r="J4" t="s">
        <v>48</v>
      </c>
      <c r="K4" t="s">
        <v>21</v>
      </c>
      <c r="L4" t="s">
        <v>35</v>
      </c>
      <c r="N4" t="s">
        <v>39</v>
      </c>
    </row>
    <row r="5" spans="1:14" x14ac:dyDescent="0.2">
      <c r="I5" t="s">
        <v>44</v>
      </c>
      <c r="J5" t="s">
        <v>15</v>
      </c>
      <c r="K5" t="s">
        <v>22</v>
      </c>
      <c r="L5" t="s">
        <v>17</v>
      </c>
      <c r="N5" t="s">
        <v>18</v>
      </c>
    </row>
    <row r="6" spans="1:14" x14ac:dyDescent="0.2">
      <c r="I6" t="s">
        <v>45</v>
      </c>
      <c r="K6" t="s">
        <v>23</v>
      </c>
      <c r="L6" t="s">
        <v>36</v>
      </c>
      <c r="N6" t="s">
        <v>40</v>
      </c>
    </row>
    <row r="7" spans="1:14" x14ac:dyDescent="0.2">
      <c r="K7" t="s">
        <v>24</v>
      </c>
    </row>
    <row r="8" spans="1:14" x14ac:dyDescent="0.2">
      <c r="K8" t="s">
        <v>16</v>
      </c>
    </row>
    <row r="9" spans="1:14" x14ac:dyDescent="0.2">
      <c r="K9" t="s">
        <v>25</v>
      </c>
    </row>
    <row r="10" spans="1:14" x14ac:dyDescent="0.2">
      <c r="K10" t="s">
        <v>26</v>
      </c>
    </row>
    <row r="11" spans="1:14" x14ac:dyDescent="0.2">
      <c r="K11" t="s">
        <v>27</v>
      </c>
    </row>
    <row r="12" spans="1:14" x14ac:dyDescent="0.2">
      <c r="K12" t="s">
        <v>28</v>
      </c>
    </row>
    <row r="13" spans="1:14" x14ac:dyDescent="0.2">
      <c r="K13" t="s">
        <v>29</v>
      </c>
    </row>
    <row r="14" spans="1:14" x14ac:dyDescent="0.2">
      <c r="K14" t="s">
        <v>30</v>
      </c>
    </row>
    <row r="15" spans="1:14" x14ac:dyDescent="0.2">
      <c r="K15" t="s">
        <v>31</v>
      </c>
    </row>
    <row r="16" spans="1:14" x14ac:dyDescent="0.2">
      <c r="K1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res_testing_inputs</vt:lpstr>
      <vt:lpstr>Inputs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Goldwasser</cp:lastModifiedBy>
  <dcterms:created xsi:type="dcterms:W3CDTF">2021-03-28T23:14:34Z</dcterms:created>
  <dcterms:modified xsi:type="dcterms:W3CDTF">2021-03-29T19:46:42Z</dcterms:modified>
</cp:coreProperties>
</file>