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EAE1813E-7153-3648-8235-7EFC6535C00D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res_testing_inputs" sheetId="1" r:id="rId1"/>
    <sheet name="Inputs O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M151" i="1"/>
  <c r="M150" i="1"/>
  <c r="M149" i="1"/>
  <c r="M148" i="1"/>
  <c r="M147" i="1"/>
  <c r="H147" i="1" s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M141" i="1"/>
  <c r="H141" i="1" s="1"/>
  <c r="D141" i="1" s="1"/>
  <c r="E141" i="1" s="1"/>
  <c r="M140" i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48" i="1"/>
  <c r="D148" i="1" s="1"/>
  <c r="E148" i="1" s="1"/>
  <c r="H150" i="1"/>
  <c r="D150" i="1" s="1"/>
  <c r="E150" i="1" s="1"/>
  <c r="H151" i="1"/>
  <c r="D151" i="1" s="1"/>
  <c r="E151" i="1" s="1"/>
  <c r="H152" i="1"/>
  <c r="H153" i="1"/>
  <c r="D153" i="1" s="1"/>
  <c r="H154" i="1"/>
  <c r="D154" i="1" s="1"/>
  <c r="H155" i="1"/>
  <c r="H156" i="1"/>
  <c r="H157" i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H165" i="1"/>
  <c r="D165" i="1" s="1"/>
  <c r="E165" i="1" s="1"/>
  <c r="H166" i="1"/>
  <c r="G166" i="1"/>
  <c r="B166" i="1"/>
  <c r="G165" i="1"/>
  <c r="B165" i="1"/>
  <c r="D164" i="1"/>
  <c r="E164" i="1" s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D157" i="1"/>
  <c r="E157" i="1" s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H149" i="1"/>
  <c r="D149" i="1" s="1"/>
  <c r="E149" i="1" s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H142" i="1"/>
  <c r="D142" i="1" s="1"/>
  <c r="E142" i="1" s="1"/>
  <c r="G142" i="1"/>
  <c r="B142" i="1"/>
  <c r="G141" i="1"/>
  <c r="B141" i="1"/>
  <c r="H140" i="1"/>
  <c r="D140" i="1" s="1"/>
  <c r="E140" i="1" s="1"/>
  <c r="G140" i="1"/>
  <c r="B140" i="1"/>
  <c r="G139" i="1"/>
  <c r="B139" i="1"/>
  <c r="G138" i="1"/>
  <c r="B138" i="1"/>
  <c r="G137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136" i="1"/>
  <c r="H136" i="1" s="1"/>
  <c r="M135" i="1"/>
  <c r="H135" i="1" s="1"/>
  <c r="M133" i="1"/>
  <c r="H133" i="1" s="1"/>
  <c r="D133" i="1" s="1"/>
  <c r="M132" i="1"/>
  <c r="H132" i="1" s="1"/>
  <c r="D132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6" i="1"/>
  <c r="H116" i="1" s="1"/>
  <c r="D116" i="1" s="1"/>
  <c r="M115" i="1"/>
  <c r="H115" i="1" s="1"/>
  <c r="M114" i="1"/>
  <c r="H114" i="1" s="1"/>
  <c r="M113" i="1"/>
  <c r="H113" i="1" s="1"/>
  <c r="D113" i="1" s="1"/>
  <c r="M112" i="1"/>
  <c r="H112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6" i="1"/>
  <c r="H96" i="1" s="1"/>
  <c r="D96" i="1" s="1"/>
  <c r="M95" i="1"/>
  <c r="H95" i="1" s="1"/>
  <c r="D95" i="1" s="1"/>
  <c r="M94" i="1"/>
  <c r="H94" i="1" s="1"/>
  <c r="M93" i="1"/>
  <c r="H93" i="1" s="1"/>
  <c r="D93" i="1" s="1"/>
  <c r="M92" i="1"/>
  <c r="H92" i="1" s="1"/>
  <c r="D92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6" i="1"/>
  <c r="H76" i="1" s="1"/>
  <c r="D76" i="1" s="1"/>
  <c r="M75" i="1"/>
  <c r="H75" i="1" s="1"/>
  <c r="M74" i="1"/>
  <c r="H74" i="1" s="1"/>
  <c r="M73" i="1"/>
  <c r="H73" i="1" s="1"/>
  <c r="D73" i="1" s="1"/>
  <c r="M72" i="1"/>
  <c r="H72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6" i="1"/>
  <c r="H56" i="1" s="1"/>
  <c r="M55" i="1"/>
  <c r="H55" i="1" s="1"/>
  <c r="M54" i="1"/>
  <c r="H54" i="1" s="1"/>
  <c r="D54" i="1" s="1"/>
  <c r="M53" i="1"/>
  <c r="H53" i="1" s="1"/>
  <c r="D53" i="1" s="1"/>
  <c r="M52" i="1"/>
  <c r="H52" i="1" s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6" i="1"/>
  <c r="H36" i="1" s="1"/>
  <c r="D36" i="1" s="1"/>
  <c r="M35" i="1"/>
  <c r="H35" i="1" s="1"/>
  <c r="M34" i="1"/>
  <c r="H34" i="1" s="1"/>
  <c r="M33" i="1"/>
  <c r="H33" i="1" s="1"/>
  <c r="D33" i="1" s="1"/>
  <c r="M32" i="1"/>
  <c r="H32" i="1" s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M17" i="1"/>
  <c r="H17" i="1" s="1"/>
  <c r="D17" i="1" s="1"/>
  <c r="M16" i="1"/>
  <c r="H16" i="1" s="1"/>
  <c r="M15" i="1"/>
  <c r="H15" i="1" s="1"/>
  <c r="D15" i="1" s="1"/>
  <c r="M14" i="1"/>
  <c r="H14" i="1" s="1"/>
  <c r="D14" i="1" s="1"/>
  <c r="M13" i="1"/>
  <c r="H13" i="1" s="1"/>
  <c r="D13" i="1" s="1"/>
  <c r="M12" i="1"/>
  <c r="H12" i="1" s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D3" i="1" l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E74" i="1"/>
  <c r="D66" i="1"/>
  <c r="E66" i="1" s="1"/>
  <c r="D74" i="1"/>
  <c r="D67" i="1"/>
  <c r="E67" i="1" s="1"/>
  <c r="D75" i="1"/>
  <c r="E75" i="1" s="1"/>
  <c r="E56" i="1"/>
  <c r="D47" i="1"/>
  <c r="E47" i="1" s="1"/>
  <c r="D55" i="1"/>
  <c r="E55" i="1" s="1"/>
  <c r="E54" i="1"/>
  <c r="D48" i="1"/>
  <c r="E48" i="1" s="1"/>
  <c r="D56" i="1"/>
  <c r="E58" i="1"/>
  <c r="E46" i="1"/>
  <c r="D42" i="1"/>
  <c r="E42" i="1" s="1"/>
  <c r="D50" i="1"/>
  <c r="E50" i="1" s="1"/>
  <c r="D58" i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</calcChain>
</file>

<file path=xl/sharedStrings.xml><?xml version="1.0" encoding="utf-8"?>
<sst xmlns="http://schemas.openxmlformats.org/spreadsheetml/2006/main" count="1050" uniqueCount="54">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</sst>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19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35.83203125" style="7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</row>
    <row r="2" spans="1:17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</row>
    <row r="3" spans="1:17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</row>
    <row r="4" spans="1:17" x14ac:dyDescent="0.2">
      <c r="A4">
        <f t="shared" ref="A4:A67" si="6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</row>
    <row r="5" spans="1:17" x14ac:dyDescent="0.2">
      <c r="A5">
        <f t="shared" si="6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</row>
    <row r="6" spans="1:17" x14ac:dyDescent="0.2">
      <c r="A6">
        <f t="shared" si="6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</row>
    <row r="7" spans="1:17" x14ac:dyDescent="0.2">
      <c r="A7">
        <f t="shared" si="6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</row>
    <row r="8" spans="1:17" x14ac:dyDescent="0.2">
      <c r="A8">
        <f t="shared" si="6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</row>
    <row r="9" spans="1:17" x14ac:dyDescent="0.2">
      <c r="A9">
        <f t="shared" si="6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</row>
    <row r="10" spans="1:17" x14ac:dyDescent="0.2">
      <c r="A10">
        <f t="shared" si="6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</row>
    <row r="11" spans="1:17" x14ac:dyDescent="0.2">
      <c r="A11">
        <f t="shared" si="6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</row>
    <row r="12" spans="1:17" x14ac:dyDescent="0.2">
      <c r="A12">
        <f t="shared" si="6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</row>
    <row r="13" spans="1:17" x14ac:dyDescent="0.2">
      <c r="A13">
        <f t="shared" si="6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</row>
    <row r="14" spans="1:17" x14ac:dyDescent="0.2">
      <c r="A14">
        <f t="shared" si="6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</row>
    <row r="15" spans="1:17" x14ac:dyDescent="0.2">
      <c r="A15">
        <f t="shared" si="6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</row>
    <row r="16" spans="1:17" x14ac:dyDescent="0.2">
      <c r="A16">
        <f t="shared" si="6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</row>
    <row r="17" spans="1:17" x14ac:dyDescent="0.2">
      <c r="A17">
        <f t="shared" si="6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</row>
    <row r="18" spans="1:17" x14ac:dyDescent="0.2">
      <c r="A18">
        <f t="shared" si="6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</row>
    <row r="19" spans="1:17" x14ac:dyDescent="0.2">
      <c r="A19">
        <f t="shared" si="6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</row>
    <row r="20" spans="1:17" x14ac:dyDescent="0.2">
      <c r="A20">
        <f t="shared" si="6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</row>
    <row r="21" spans="1:17" x14ac:dyDescent="0.2">
      <c r="A21">
        <f t="shared" si="6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</row>
    <row r="22" spans="1:17" x14ac:dyDescent="0.2">
      <c r="A22">
        <f t="shared" si="6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</row>
    <row r="23" spans="1:17" x14ac:dyDescent="0.2">
      <c r="A23">
        <f t="shared" si="6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</row>
    <row r="24" spans="1:17" x14ac:dyDescent="0.2">
      <c r="A24">
        <f t="shared" si="6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</row>
    <row r="25" spans="1:17" x14ac:dyDescent="0.2">
      <c r="A25">
        <f t="shared" si="6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</row>
    <row r="26" spans="1:17" x14ac:dyDescent="0.2">
      <c r="A26">
        <f t="shared" si="6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</row>
    <row r="27" spans="1:17" x14ac:dyDescent="0.2">
      <c r="A27">
        <f t="shared" si="6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</row>
    <row r="28" spans="1:17" x14ac:dyDescent="0.2">
      <c r="A28">
        <f t="shared" si="6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</row>
    <row r="29" spans="1:17" x14ac:dyDescent="0.2">
      <c r="A29">
        <f t="shared" si="6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</row>
    <row r="30" spans="1:17" x14ac:dyDescent="0.2">
      <c r="A30">
        <f t="shared" si="6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</row>
    <row r="31" spans="1:17" x14ac:dyDescent="0.2">
      <c r="A31">
        <f t="shared" si="6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</row>
    <row r="32" spans="1:17" x14ac:dyDescent="0.2">
      <c r="A32">
        <f t="shared" si="6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</row>
    <row r="33" spans="1:17" x14ac:dyDescent="0.2">
      <c r="A33">
        <f t="shared" si="6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</row>
    <row r="34" spans="1:17" x14ac:dyDescent="0.2">
      <c r="A34">
        <f t="shared" si="6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</row>
    <row r="35" spans="1:17" x14ac:dyDescent="0.2">
      <c r="A35">
        <f t="shared" si="6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</row>
    <row r="36" spans="1:17" x14ac:dyDescent="0.2">
      <c r="A36">
        <f t="shared" si="6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</row>
    <row r="37" spans="1:17" x14ac:dyDescent="0.2">
      <c r="A37">
        <f t="shared" si="6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</row>
    <row r="38" spans="1:17" x14ac:dyDescent="0.2">
      <c r="A38">
        <f t="shared" si="6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</row>
    <row r="39" spans="1:17" x14ac:dyDescent="0.2">
      <c r="A39">
        <f t="shared" si="6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</row>
    <row r="40" spans="1:17" x14ac:dyDescent="0.2">
      <c r="A40">
        <f t="shared" si="6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</row>
    <row r="41" spans="1:17" x14ac:dyDescent="0.2">
      <c r="A41">
        <f t="shared" si="6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</row>
    <row r="42" spans="1:17" x14ac:dyDescent="0.2">
      <c r="A42">
        <f t="shared" si="6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</row>
    <row r="43" spans="1:17" x14ac:dyDescent="0.2">
      <c r="A43">
        <f t="shared" si="6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</row>
    <row r="44" spans="1:17" x14ac:dyDescent="0.2">
      <c r="A44">
        <f t="shared" si="6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</row>
    <row r="45" spans="1:17" x14ac:dyDescent="0.2">
      <c r="A45">
        <f t="shared" si="6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</row>
    <row r="46" spans="1:17" x14ac:dyDescent="0.2">
      <c r="A46">
        <f t="shared" si="6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</row>
    <row r="47" spans="1:17" x14ac:dyDescent="0.2">
      <c r="A47">
        <f t="shared" si="6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</row>
    <row r="48" spans="1:17" x14ac:dyDescent="0.2">
      <c r="A48">
        <f t="shared" si="6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</row>
    <row r="49" spans="1:17" x14ac:dyDescent="0.2">
      <c r="A49">
        <f t="shared" si="6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</row>
    <row r="50" spans="1:17" x14ac:dyDescent="0.2">
      <c r="A50">
        <f t="shared" si="6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</row>
    <row r="51" spans="1:17" x14ac:dyDescent="0.2">
      <c r="A51">
        <f t="shared" si="6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</row>
    <row r="52" spans="1:17" x14ac:dyDescent="0.2">
      <c r="A52">
        <f t="shared" si="6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</row>
    <row r="53" spans="1:17" x14ac:dyDescent="0.2">
      <c r="A53">
        <f t="shared" si="6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</row>
    <row r="54" spans="1:17" x14ac:dyDescent="0.2">
      <c r="A54">
        <f t="shared" si="6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</row>
    <row r="55" spans="1:17" x14ac:dyDescent="0.2">
      <c r="A55">
        <f t="shared" si="6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</row>
    <row r="56" spans="1:17" x14ac:dyDescent="0.2">
      <c r="A56">
        <f t="shared" si="6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</row>
    <row r="57" spans="1:17" x14ac:dyDescent="0.2">
      <c r="A57">
        <f t="shared" si="6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</row>
    <row r="58" spans="1:17" x14ac:dyDescent="0.2">
      <c r="A58">
        <f t="shared" si="6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</row>
    <row r="59" spans="1:17" x14ac:dyDescent="0.2">
      <c r="A59">
        <f t="shared" si="6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</row>
    <row r="60" spans="1:17" x14ac:dyDescent="0.2">
      <c r="A60">
        <f t="shared" si="6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</row>
    <row r="61" spans="1:17" x14ac:dyDescent="0.2">
      <c r="A61">
        <f t="shared" si="6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</row>
    <row r="62" spans="1:17" x14ac:dyDescent="0.2">
      <c r="A62">
        <f t="shared" si="6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</row>
    <row r="63" spans="1:17" x14ac:dyDescent="0.2">
      <c r="A63">
        <f t="shared" si="6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</row>
    <row r="64" spans="1:17" x14ac:dyDescent="0.2">
      <c r="A64">
        <f t="shared" si="6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</row>
    <row r="65" spans="1:17" x14ac:dyDescent="0.2">
      <c r="A65">
        <f t="shared" si="6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</row>
    <row r="66" spans="1:17" x14ac:dyDescent="0.2">
      <c r="A66">
        <f t="shared" si="6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</row>
    <row r="67" spans="1:17" x14ac:dyDescent="0.2">
      <c r="A67">
        <f t="shared" si="6"/>
        <v>66</v>
      </c>
      <c r="B67" s="3" t="str">
        <f t="shared" ref="B67:B130" si="7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8">IF(H67&gt;0,H67*Q67,M67*Q67)</f>
        <v>4800</v>
      </c>
      <c r="E67" s="3">
        <f t="shared" ref="E67:E130" si="9">D67/F67</f>
        <v>2400</v>
      </c>
      <c r="F67">
        <v>2</v>
      </c>
      <c r="G67" s="3">
        <f t="shared" ref="G67:G130" si="10">F67</f>
        <v>2</v>
      </c>
      <c r="H67" s="3">
        <f t="shared" ref="H67:H130" si="11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2">P67*F67</f>
        <v>8</v>
      </c>
      <c r="N67" t="s">
        <v>40</v>
      </c>
      <c r="O67" s="7">
        <v>1</v>
      </c>
      <c r="P67" s="7">
        <v>4</v>
      </c>
      <c r="Q67" s="7">
        <v>600</v>
      </c>
    </row>
    <row r="68" spans="1:17" x14ac:dyDescent="0.2">
      <c r="A68">
        <f t="shared" ref="A68:A131" si="13">A67+1</f>
        <v>67</v>
      </c>
      <c r="B68" s="3" t="str">
        <f t="shared" si="7"/>
        <v>Multifamily crawlspace - unvented attic - unvented Residential - furnace and room air conditioner</v>
      </c>
      <c r="C68" t="s">
        <v>14</v>
      </c>
      <c r="D68" s="3">
        <f t="shared" si="8"/>
        <v>38400</v>
      </c>
      <c r="E68" s="3">
        <f t="shared" si="9"/>
        <v>12800</v>
      </c>
      <c r="F68">
        <v>3</v>
      </c>
      <c r="G68" s="3">
        <f t="shared" si="10"/>
        <v>3</v>
      </c>
      <c r="H68" s="3">
        <f t="shared" si="11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2"/>
        <v>24</v>
      </c>
      <c r="N68" t="s">
        <v>40</v>
      </c>
      <c r="O68" s="7">
        <v>2</v>
      </c>
      <c r="P68" s="7">
        <v>8</v>
      </c>
      <c r="Q68" s="7">
        <v>800</v>
      </c>
    </row>
    <row r="69" spans="1:17" x14ac:dyDescent="0.2">
      <c r="A69">
        <f t="shared" si="13"/>
        <v>68</v>
      </c>
      <c r="B69" s="3" t="str">
        <f t="shared" si="7"/>
        <v>Multifamily basement - unconditioned attic - unvented Residential - furnace and evaporative cooler</v>
      </c>
      <c r="C69" t="s">
        <v>14</v>
      </c>
      <c r="D69" s="3">
        <f t="shared" si="8"/>
        <v>192000</v>
      </c>
      <c r="E69" s="3">
        <f t="shared" si="9"/>
        <v>48000</v>
      </c>
      <c r="F69">
        <v>4</v>
      </c>
      <c r="G69" s="3">
        <f t="shared" si="10"/>
        <v>4</v>
      </c>
      <c r="H69" s="3">
        <f t="shared" si="11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2"/>
        <v>64</v>
      </c>
      <c r="N69" t="s">
        <v>40</v>
      </c>
      <c r="O69" s="7">
        <v>3</v>
      </c>
      <c r="P69" s="7">
        <v>16</v>
      </c>
      <c r="Q69" s="7">
        <v>1000</v>
      </c>
    </row>
    <row r="70" spans="1:17" x14ac:dyDescent="0.2">
      <c r="A70">
        <f t="shared" si="13"/>
        <v>69</v>
      </c>
      <c r="B70" s="3" t="str">
        <f t="shared" si="7"/>
        <v>Multifamily basement - conditioned attic - unvented Residential - boiler and no cooling</v>
      </c>
      <c r="C70" t="s">
        <v>14</v>
      </c>
      <c r="D70" s="3">
        <f t="shared" si="8"/>
        <v>3000</v>
      </c>
      <c r="E70" s="3">
        <f t="shared" si="9"/>
        <v>3000</v>
      </c>
      <c r="F70">
        <v>1</v>
      </c>
      <c r="G70" s="3">
        <f t="shared" si="10"/>
        <v>1</v>
      </c>
      <c r="H70" s="3">
        <f t="shared" si="11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2"/>
        <v>2</v>
      </c>
      <c r="N70" t="s">
        <v>40</v>
      </c>
      <c r="O70" s="7">
        <v>0</v>
      </c>
      <c r="P70" s="7">
        <v>2</v>
      </c>
      <c r="Q70" s="7">
        <v>1500</v>
      </c>
    </row>
    <row r="71" spans="1:17" x14ac:dyDescent="0.2">
      <c r="A71">
        <f t="shared" si="13"/>
        <v>70</v>
      </c>
      <c r="B71" s="3" t="str">
        <f t="shared" si="7"/>
        <v>Multifamily ambient attic - unvented Residential - boiler and central air conditioner</v>
      </c>
      <c r="C71" t="s">
        <v>14</v>
      </c>
      <c r="D71" s="3">
        <f t="shared" si="8"/>
        <v>16000</v>
      </c>
      <c r="E71" s="3">
        <f t="shared" si="9"/>
        <v>8000</v>
      </c>
      <c r="F71">
        <v>2</v>
      </c>
      <c r="G71" s="3">
        <f t="shared" si="10"/>
        <v>2</v>
      </c>
      <c r="H71" s="3">
        <f t="shared" si="11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2"/>
        <v>8</v>
      </c>
      <c r="N71" t="s">
        <v>40</v>
      </c>
      <c r="O71" s="7">
        <v>1</v>
      </c>
      <c r="P71" s="7">
        <v>4</v>
      </c>
      <c r="Q71" s="7">
        <v>2000</v>
      </c>
    </row>
    <row r="72" spans="1:17" x14ac:dyDescent="0.2">
      <c r="A72">
        <f t="shared" si="13"/>
        <v>71</v>
      </c>
      <c r="B72" s="3" t="str">
        <f t="shared" si="7"/>
        <v>Multifamily crawlspace - vented attic - conditioned Residential - boiler and room air conditioner</v>
      </c>
      <c r="C72" t="s">
        <v>14</v>
      </c>
      <c r="D72" s="3">
        <f t="shared" si="8"/>
        <v>28800</v>
      </c>
      <c r="E72" s="3">
        <f t="shared" si="9"/>
        <v>9600</v>
      </c>
      <c r="F72">
        <v>3</v>
      </c>
      <c r="G72" s="3">
        <f t="shared" si="10"/>
        <v>3</v>
      </c>
      <c r="H72" s="3">
        <f t="shared" si="11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2"/>
        <v>24</v>
      </c>
      <c r="N72" t="s">
        <v>40</v>
      </c>
      <c r="O72" s="7">
        <v>2</v>
      </c>
      <c r="P72" s="7">
        <v>8</v>
      </c>
      <c r="Q72" s="7">
        <v>600</v>
      </c>
    </row>
    <row r="73" spans="1:17" x14ac:dyDescent="0.2">
      <c r="A73">
        <f t="shared" si="13"/>
        <v>72</v>
      </c>
      <c r="B73" s="3" t="str">
        <f t="shared" si="7"/>
        <v>Multifamily crawlspace - unvented attic - conditioned Residential - boiler and evaporative cooler</v>
      </c>
      <c r="C73" t="s">
        <v>14</v>
      </c>
      <c r="D73" s="3">
        <f t="shared" si="8"/>
        <v>153600</v>
      </c>
      <c r="E73" s="3">
        <f t="shared" si="9"/>
        <v>38400</v>
      </c>
      <c r="F73">
        <v>4</v>
      </c>
      <c r="G73" s="3">
        <f t="shared" si="10"/>
        <v>4</v>
      </c>
      <c r="H73" s="3">
        <f t="shared" si="11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2"/>
        <v>64</v>
      </c>
      <c r="N73" t="s">
        <v>40</v>
      </c>
      <c r="O73" s="7">
        <v>3</v>
      </c>
      <c r="P73" s="7">
        <v>16</v>
      </c>
      <c r="Q73" s="7">
        <v>800</v>
      </c>
    </row>
    <row r="74" spans="1:17" x14ac:dyDescent="0.2">
      <c r="A74">
        <f t="shared" si="13"/>
        <v>73</v>
      </c>
      <c r="B74" s="3" t="str">
        <f t="shared" si="7"/>
        <v>Multifamily basement - unconditioned attic - conditioned Residential - air-to-air heat pump</v>
      </c>
      <c r="C74" t="s">
        <v>14</v>
      </c>
      <c r="D74" s="3">
        <f t="shared" si="8"/>
        <v>2000</v>
      </c>
      <c r="E74" s="3">
        <f t="shared" si="9"/>
        <v>2000</v>
      </c>
      <c r="F74">
        <v>1</v>
      </c>
      <c r="G74" s="3">
        <f t="shared" si="10"/>
        <v>1</v>
      </c>
      <c r="H74" s="3">
        <f t="shared" si="11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2"/>
        <v>2</v>
      </c>
      <c r="N74" t="s">
        <v>40</v>
      </c>
      <c r="O74" s="7">
        <v>0</v>
      </c>
      <c r="P74" s="7">
        <v>2</v>
      </c>
      <c r="Q74" s="7">
        <v>1000</v>
      </c>
    </row>
    <row r="75" spans="1:17" x14ac:dyDescent="0.2">
      <c r="A75">
        <f t="shared" si="13"/>
        <v>74</v>
      </c>
      <c r="B75" s="3" t="str">
        <f t="shared" si="7"/>
        <v>Multifamily basement - conditioned attic - conditioned Residential - mini-split heat pump</v>
      </c>
      <c r="C75" t="s">
        <v>14</v>
      </c>
      <c r="D75" s="3">
        <f t="shared" si="8"/>
        <v>12000</v>
      </c>
      <c r="E75" s="3">
        <f t="shared" si="9"/>
        <v>6000</v>
      </c>
      <c r="F75">
        <v>2</v>
      </c>
      <c r="G75" s="3">
        <f t="shared" si="10"/>
        <v>2</v>
      </c>
      <c r="H75" s="3">
        <f t="shared" si="11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2"/>
        <v>8</v>
      </c>
      <c r="N75" t="s">
        <v>40</v>
      </c>
      <c r="O75" s="7">
        <v>1</v>
      </c>
      <c r="P75" s="7">
        <v>4</v>
      </c>
      <c r="Q75" s="7">
        <v>1500</v>
      </c>
    </row>
    <row r="76" spans="1:17" x14ac:dyDescent="0.2">
      <c r="A76">
        <f t="shared" si="13"/>
        <v>75</v>
      </c>
      <c r="B76" s="3" t="str">
        <f t="shared" si="7"/>
        <v>Multifamily ambient attic - conditioned Residential - ground-to-air heat pump</v>
      </c>
      <c r="C76" t="s">
        <v>14</v>
      </c>
      <c r="D76" s="3">
        <f t="shared" si="8"/>
        <v>96000</v>
      </c>
      <c r="E76" s="3">
        <f t="shared" si="9"/>
        <v>32000</v>
      </c>
      <c r="F76">
        <v>3</v>
      </c>
      <c r="G76" s="3">
        <f t="shared" si="10"/>
        <v>3</v>
      </c>
      <c r="H76" s="3">
        <f t="shared" si="11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2"/>
        <v>24</v>
      </c>
      <c r="N76" t="s">
        <v>40</v>
      </c>
      <c r="O76" s="7">
        <v>2</v>
      </c>
      <c r="P76" s="7">
        <v>8</v>
      </c>
      <c r="Q76" s="7">
        <v>2000</v>
      </c>
    </row>
    <row r="77" spans="1:17" x14ac:dyDescent="0.2">
      <c r="A77">
        <f t="shared" si="13"/>
        <v>76</v>
      </c>
      <c r="B77" s="3" t="str">
        <f t="shared" si="7"/>
        <v>Multifamily crawlspace - vented flat roof Residential - electric resistance and no cooling</v>
      </c>
      <c r="C77" t="s">
        <v>14</v>
      </c>
      <c r="D77" s="3">
        <f t="shared" si="8"/>
        <v>115200</v>
      </c>
      <c r="E77" s="3">
        <f t="shared" si="9"/>
        <v>28800</v>
      </c>
      <c r="F77">
        <v>4</v>
      </c>
      <c r="G77" s="3">
        <f t="shared" si="10"/>
        <v>4</v>
      </c>
      <c r="H77" s="3">
        <f t="shared" si="11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2"/>
        <v>64</v>
      </c>
      <c r="N77" t="s">
        <v>40</v>
      </c>
      <c r="O77" s="7">
        <v>3</v>
      </c>
      <c r="P77" s="7">
        <v>16</v>
      </c>
      <c r="Q77" s="7">
        <v>600</v>
      </c>
    </row>
    <row r="78" spans="1:17" x14ac:dyDescent="0.2">
      <c r="A78">
        <f t="shared" si="13"/>
        <v>77</v>
      </c>
      <c r="B78" s="3" t="str">
        <f t="shared" si="7"/>
        <v>Multifamily crawlspace - unvented flat roof Residential - electric resistance and central air conditioner</v>
      </c>
      <c r="C78" t="s">
        <v>14</v>
      </c>
      <c r="D78" s="3">
        <f t="shared" si="8"/>
        <v>1600</v>
      </c>
      <c r="E78" s="3">
        <f t="shared" si="9"/>
        <v>1600</v>
      </c>
      <c r="F78">
        <v>1</v>
      </c>
      <c r="G78" s="3">
        <f t="shared" si="10"/>
        <v>1</v>
      </c>
      <c r="H78" s="3">
        <f t="shared" si="11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2"/>
        <v>2</v>
      </c>
      <c r="N78" t="s">
        <v>40</v>
      </c>
      <c r="O78" s="7">
        <v>0</v>
      </c>
      <c r="P78" s="7">
        <v>2</v>
      </c>
      <c r="Q78" s="7">
        <v>800</v>
      </c>
    </row>
    <row r="79" spans="1:17" x14ac:dyDescent="0.2">
      <c r="A79">
        <f t="shared" si="13"/>
        <v>78</v>
      </c>
      <c r="B79" s="3" t="str">
        <f t="shared" si="7"/>
        <v>Multifamily basement - unconditioned flat roof Residential - electric resistance and room air conditioner</v>
      </c>
      <c r="C79" t="s">
        <v>14</v>
      </c>
      <c r="D79" s="3">
        <f t="shared" si="8"/>
        <v>8000</v>
      </c>
      <c r="E79" s="3">
        <f t="shared" si="9"/>
        <v>4000</v>
      </c>
      <c r="F79">
        <v>2</v>
      </c>
      <c r="G79" s="3">
        <f t="shared" si="10"/>
        <v>2</v>
      </c>
      <c r="H79" s="3">
        <f t="shared" si="11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2"/>
        <v>8</v>
      </c>
      <c r="N79" t="s">
        <v>40</v>
      </c>
      <c r="O79" s="7">
        <v>1</v>
      </c>
      <c r="P79" s="7">
        <v>4</v>
      </c>
      <c r="Q79" s="7">
        <v>1000</v>
      </c>
    </row>
    <row r="80" spans="1:17" x14ac:dyDescent="0.2">
      <c r="A80">
        <f t="shared" si="13"/>
        <v>79</v>
      </c>
      <c r="B80" s="3" t="str">
        <f t="shared" si="7"/>
        <v>Multifamily basement - conditioned flat roof Residential - electric resistance and evaporative cooler</v>
      </c>
      <c r="C80" t="s">
        <v>14</v>
      </c>
      <c r="D80" s="3">
        <f t="shared" si="8"/>
        <v>72000</v>
      </c>
      <c r="E80" s="3">
        <f t="shared" si="9"/>
        <v>24000</v>
      </c>
      <c r="F80">
        <v>3</v>
      </c>
      <c r="G80" s="3">
        <f t="shared" si="10"/>
        <v>3</v>
      </c>
      <c r="H80" s="3">
        <f t="shared" si="11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2"/>
        <v>24</v>
      </c>
      <c r="N80" t="s">
        <v>40</v>
      </c>
      <c r="O80" s="7">
        <v>2</v>
      </c>
      <c r="P80" s="7">
        <v>8</v>
      </c>
      <c r="Q80" s="7">
        <v>1500</v>
      </c>
    </row>
    <row r="81" spans="1:17" x14ac:dyDescent="0.2">
      <c r="A81">
        <f t="shared" si="13"/>
        <v>80</v>
      </c>
      <c r="B81" s="3" t="str">
        <f t="shared" si="7"/>
        <v>Multifamily ambient flat roof Residential - furnace and no cooling</v>
      </c>
      <c r="C81" t="s">
        <v>14</v>
      </c>
      <c r="D81" s="3">
        <f t="shared" si="8"/>
        <v>384000</v>
      </c>
      <c r="E81" s="3">
        <f t="shared" si="9"/>
        <v>96000</v>
      </c>
      <c r="F81">
        <v>4</v>
      </c>
      <c r="G81" s="3">
        <f t="shared" si="10"/>
        <v>4</v>
      </c>
      <c r="H81" s="3">
        <f t="shared" si="11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2"/>
        <v>64</v>
      </c>
      <c r="N81" t="s">
        <v>40</v>
      </c>
      <c r="O81" s="7">
        <v>3</v>
      </c>
      <c r="P81" s="7">
        <v>16</v>
      </c>
      <c r="Q81" s="7">
        <v>2000</v>
      </c>
    </row>
    <row r="82" spans="1:17" x14ac:dyDescent="0.2">
      <c r="A82">
        <f t="shared" si="13"/>
        <v>81</v>
      </c>
      <c r="B82" s="3" t="str">
        <f t="shared" si="7"/>
        <v>Multifamily crawlspace - vented attic - vented Residential - furnace and central air conditioner</v>
      </c>
      <c r="C82" t="s">
        <v>14</v>
      </c>
      <c r="D82" s="3">
        <f t="shared" si="8"/>
        <v>1200</v>
      </c>
      <c r="E82" s="3">
        <f t="shared" si="9"/>
        <v>1200</v>
      </c>
      <c r="F82">
        <v>1</v>
      </c>
      <c r="G82" s="3">
        <f t="shared" si="10"/>
        <v>1</v>
      </c>
      <c r="H82" s="3">
        <f t="shared" si="11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2"/>
        <v>2</v>
      </c>
      <c r="N82" t="s">
        <v>40</v>
      </c>
      <c r="O82" s="7">
        <v>0</v>
      </c>
      <c r="P82" s="7">
        <v>2</v>
      </c>
      <c r="Q82" s="7">
        <v>600</v>
      </c>
    </row>
    <row r="83" spans="1:17" x14ac:dyDescent="0.2">
      <c r="A83">
        <f t="shared" si="13"/>
        <v>82</v>
      </c>
      <c r="B83" s="3" t="str">
        <f t="shared" si="7"/>
        <v>Multifamily crawlspace - unvented attic - vented Residential - furnace and room air conditioner</v>
      </c>
      <c r="C83" t="s">
        <v>14</v>
      </c>
      <c r="D83" s="3">
        <f t="shared" si="8"/>
        <v>6400</v>
      </c>
      <c r="E83" s="3">
        <f t="shared" si="9"/>
        <v>3200</v>
      </c>
      <c r="F83">
        <v>2</v>
      </c>
      <c r="G83" s="3">
        <f t="shared" si="10"/>
        <v>2</v>
      </c>
      <c r="H83" s="3">
        <f t="shared" si="11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2"/>
        <v>8</v>
      </c>
      <c r="N83" t="s">
        <v>40</v>
      </c>
      <c r="O83" s="7">
        <v>1</v>
      </c>
      <c r="P83" s="7">
        <v>4</v>
      </c>
      <c r="Q83" s="7">
        <v>800</v>
      </c>
    </row>
    <row r="84" spans="1:17" x14ac:dyDescent="0.2">
      <c r="A84">
        <f t="shared" si="13"/>
        <v>83</v>
      </c>
      <c r="B84" s="3" t="str">
        <f t="shared" si="7"/>
        <v>Multifamily basement - unconditioned attic - vented Residential - furnace and evaporative cooler</v>
      </c>
      <c r="C84" t="s">
        <v>14</v>
      </c>
      <c r="D84" s="3">
        <f t="shared" si="8"/>
        <v>48000</v>
      </c>
      <c r="E84" s="3">
        <f t="shared" si="9"/>
        <v>16000</v>
      </c>
      <c r="F84">
        <v>3</v>
      </c>
      <c r="G84" s="3">
        <f t="shared" si="10"/>
        <v>3</v>
      </c>
      <c r="H84" s="3">
        <f t="shared" si="11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2"/>
        <v>24</v>
      </c>
      <c r="N84" t="s">
        <v>40</v>
      </c>
      <c r="O84" s="7">
        <v>2</v>
      </c>
      <c r="P84" s="7">
        <v>8</v>
      </c>
      <c r="Q84" s="7">
        <v>1000</v>
      </c>
    </row>
    <row r="85" spans="1:17" x14ac:dyDescent="0.2">
      <c r="A85">
        <f t="shared" si="13"/>
        <v>84</v>
      </c>
      <c r="B85" s="3" t="str">
        <f t="shared" si="7"/>
        <v>Multifamily basement - conditioned attic - vented Residential - boiler and no cooling</v>
      </c>
      <c r="C85" t="s">
        <v>14</v>
      </c>
      <c r="D85" s="3">
        <f t="shared" si="8"/>
        <v>288000</v>
      </c>
      <c r="E85" s="3">
        <f t="shared" si="9"/>
        <v>72000</v>
      </c>
      <c r="F85">
        <v>4</v>
      </c>
      <c r="G85" s="3">
        <f t="shared" si="10"/>
        <v>4</v>
      </c>
      <c r="H85" s="3">
        <f t="shared" si="11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2"/>
        <v>64</v>
      </c>
      <c r="N85" t="s">
        <v>40</v>
      </c>
      <c r="O85" s="7">
        <v>3</v>
      </c>
      <c r="P85" s="7">
        <v>16</v>
      </c>
      <c r="Q85" s="7">
        <v>1500</v>
      </c>
    </row>
    <row r="86" spans="1:17" x14ac:dyDescent="0.2">
      <c r="A86">
        <f t="shared" si="13"/>
        <v>85</v>
      </c>
      <c r="B86" s="3" t="str">
        <f t="shared" si="7"/>
        <v>Multifamily ambient attic - vented Residential - boiler and central air conditioner</v>
      </c>
      <c r="C86" t="s">
        <v>14</v>
      </c>
      <c r="D86" s="3">
        <f t="shared" si="8"/>
        <v>4000</v>
      </c>
      <c r="E86" s="3">
        <f t="shared" si="9"/>
        <v>4000</v>
      </c>
      <c r="F86">
        <v>1</v>
      </c>
      <c r="G86" s="3">
        <f t="shared" si="10"/>
        <v>1</v>
      </c>
      <c r="H86" s="3">
        <f t="shared" si="11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2"/>
        <v>2</v>
      </c>
      <c r="N86" t="s">
        <v>40</v>
      </c>
      <c r="O86" s="7">
        <v>0</v>
      </c>
      <c r="P86" s="7">
        <v>2</v>
      </c>
      <c r="Q86" s="7">
        <v>2000</v>
      </c>
    </row>
    <row r="87" spans="1:17" x14ac:dyDescent="0.2">
      <c r="A87">
        <f t="shared" si="13"/>
        <v>86</v>
      </c>
      <c r="B87" s="3" t="str">
        <f t="shared" si="7"/>
        <v>Multifamily crawlspace - vented attic - unvented Residential - boiler and room air conditioner</v>
      </c>
      <c r="C87" t="s">
        <v>14</v>
      </c>
      <c r="D87" s="3">
        <f t="shared" si="8"/>
        <v>4800</v>
      </c>
      <c r="E87" s="3">
        <f t="shared" si="9"/>
        <v>2400</v>
      </c>
      <c r="F87">
        <v>2</v>
      </c>
      <c r="G87" s="3">
        <f t="shared" si="10"/>
        <v>2</v>
      </c>
      <c r="H87" s="3">
        <f t="shared" si="11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2"/>
        <v>8</v>
      </c>
      <c r="N87" t="s">
        <v>40</v>
      </c>
      <c r="O87" s="7">
        <v>1</v>
      </c>
      <c r="P87" s="7">
        <v>4</v>
      </c>
      <c r="Q87" s="7">
        <v>600</v>
      </c>
    </row>
    <row r="88" spans="1:17" x14ac:dyDescent="0.2">
      <c r="A88">
        <f t="shared" si="13"/>
        <v>87</v>
      </c>
      <c r="B88" s="3" t="str">
        <f t="shared" si="7"/>
        <v>Multifamily crawlspace - unvented attic - unvented Residential - boiler and evaporative cooler</v>
      </c>
      <c r="C88" t="s">
        <v>14</v>
      </c>
      <c r="D88" s="3">
        <f t="shared" si="8"/>
        <v>38400</v>
      </c>
      <c r="E88" s="3">
        <f t="shared" si="9"/>
        <v>12800</v>
      </c>
      <c r="F88">
        <v>3</v>
      </c>
      <c r="G88" s="3">
        <f t="shared" si="10"/>
        <v>3</v>
      </c>
      <c r="H88" s="3">
        <f t="shared" si="11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2"/>
        <v>24</v>
      </c>
      <c r="N88" t="s">
        <v>40</v>
      </c>
      <c r="O88" s="7">
        <v>2</v>
      </c>
      <c r="P88" s="7">
        <v>8</v>
      </c>
      <c r="Q88" s="7">
        <v>800</v>
      </c>
    </row>
    <row r="89" spans="1:17" x14ac:dyDescent="0.2">
      <c r="A89">
        <f t="shared" si="13"/>
        <v>88</v>
      </c>
      <c r="B89" s="3" t="str">
        <f t="shared" si="7"/>
        <v>Multifamily basement - unconditioned attic - unvented Residential - air-to-air heat pump</v>
      </c>
      <c r="C89" t="s">
        <v>14</v>
      </c>
      <c r="D89" s="3">
        <f t="shared" si="8"/>
        <v>192000</v>
      </c>
      <c r="E89" s="3">
        <f t="shared" si="9"/>
        <v>48000</v>
      </c>
      <c r="F89">
        <v>4</v>
      </c>
      <c r="G89" s="3">
        <f t="shared" si="10"/>
        <v>4</v>
      </c>
      <c r="H89" s="3">
        <f t="shared" si="11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2"/>
        <v>64</v>
      </c>
      <c r="N89" t="s">
        <v>40</v>
      </c>
      <c r="O89" s="7">
        <v>3</v>
      </c>
      <c r="P89" s="7">
        <v>16</v>
      </c>
      <c r="Q89" s="7">
        <v>1000</v>
      </c>
    </row>
    <row r="90" spans="1:17" x14ac:dyDescent="0.2">
      <c r="A90">
        <f t="shared" si="13"/>
        <v>89</v>
      </c>
      <c r="B90" s="3" t="str">
        <f t="shared" si="7"/>
        <v>Multifamily basement - conditioned attic - unvented Residential - mini-split heat pump</v>
      </c>
      <c r="C90" t="s">
        <v>14</v>
      </c>
      <c r="D90" s="3">
        <f t="shared" si="8"/>
        <v>3000</v>
      </c>
      <c r="E90" s="3">
        <f t="shared" si="9"/>
        <v>3000</v>
      </c>
      <c r="F90">
        <v>1</v>
      </c>
      <c r="G90" s="3">
        <f t="shared" si="10"/>
        <v>1</v>
      </c>
      <c r="H90" s="3">
        <f t="shared" si="11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2"/>
        <v>2</v>
      </c>
      <c r="N90" t="s">
        <v>40</v>
      </c>
      <c r="O90" s="7">
        <v>0</v>
      </c>
      <c r="P90" s="7">
        <v>2</v>
      </c>
      <c r="Q90" s="7">
        <v>1500</v>
      </c>
    </row>
    <row r="91" spans="1:17" x14ac:dyDescent="0.2">
      <c r="A91">
        <f t="shared" si="13"/>
        <v>90</v>
      </c>
      <c r="B91" s="3" t="str">
        <f t="shared" si="7"/>
        <v>Multifamily ambient attic - unvented Residential - ground-to-air heat pump</v>
      </c>
      <c r="C91" t="s">
        <v>14</v>
      </c>
      <c r="D91" s="3">
        <f t="shared" si="8"/>
        <v>16000</v>
      </c>
      <c r="E91" s="3">
        <f t="shared" si="9"/>
        <v>8000</v>
      </c>
      <c r="F91">
        <v>2</v>
      </c>
      <c r="G91" s="3">
        <f t="shared" si="10"/>
        <v>2</v>
      </c>
      <c r="H91" s="3">
        <f t="shared" si="11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2"/>
        <v>8</v>
      </c>
      <c r="N91" t="s">
        <v>40</v>
      </c>
      <c r="O91" s="7">
        <v>1</v>
      </c>
      <c r="P91" s="7">
        <v>4</v>
      </c>
      <c r="Q91" s="7">
        <v>2000</v>
      </c>
    </row>
    <row r="92" spans="1:17" x14ac:dyDescent="0.2">
      <c r="A92">
        <f t="shared" si="13"/>
        <v>91</v>
      </c>
      <c r="B92" s="3" t="str">
        <f t="shared" si="7"/>
        <v>Multifamily crawlspace - vented attic - conditioned Residential - electric resistance and no cooling</v>
      </c>
      <c r="C92" t="s">
        <v>14</v>
      </c>
      <c r="D92" s="3">
        <f t="shared" si="8"/>
        <v>28800</v>
      </c>
      <c r="E92" s="3">
        <f t="shared" si="9"/>
        <v>9600</v>
      </c>
      <c r="F92">
        <v>3</v>
      </c>
      <c r="G92" s="3">
        <f t="shared" si="10"/>
        <v>3</v>
      </c>
      <c r="H92" s="3">
        <f t="shared" si="11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2"/>
        <v>24</v>
      </c>
      <c r="N92" t="s">
        <v>40</v>
      </c>
      <c r="O92" s="7">
        <v>2</v>
      </c>
      <c r="P92" s="7">
        <v>8</v>
      </c>
      <c r="Q92" s="7">
        <v>600</v>
      </c>
    </row>
    <row r="93" spans="1:17" x14ac:dyDescent="0.2">
      <c r="A93">
        <f t="shared" si="13"/>
        <v>92</v>
      </c>
      <c r="B93" s="3" t="str">
        <f t="shared" si="7"/>
        <v>Multifamily crawlspace - unvented attic - conditioned Residential - electric resistance and central air conditioner</v>
      </c>
      <c r="C93" t="s">
        <v>14</v>
      </c>
      <c r="D93" s="3">
        <f t="shared" si="8"/>
        <v>153600</v>
      </c>
      <c r="E93" s="3">
        <f t="shared" si="9"/>
        <v>38400</v>
      </c>
      <c r="F93">
        <v>4</v>
      </c>
      <c r="G93" s="3">
        <f t="shared" si="10"/>
        <v>4</v>
      </c>
      <c r="H93" s="3">
        <f t="shared" si="11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2"/>
        <v>64</v>
      </c>
      <c r="N93" t="s">
        <v>40</v>
      </c>
      <c r="O93" s="7">
        <v>3</v>
      </c>
      <c r="P93" s="7">
        <v>16</v>
      </c>
      <c r="Q93" s="7">
        <v>800</v>
      </c>
    </row>
    <row r="94" spans="1:17" x14ac:dyDescent="0.2">
      <c r="A94">
        <f t="shared" si="13"/>
        <v>93</v>
      </c>
      <c r="B94" s="3" t="str">
        <f t="shared" si="7"/>
        <v>Multifamily basement - unconditioned attic - conditioned Residential - electric resistance and room air conditioner</v>
      </c>
      <c r="C94" t="s">
        <v>14</v>
      </c>
      <c r="D94" s="3">
        <f t="shared" si="8"/>
        <v>2000</v>
      </c>
      <c r="E94" s="3">
        <f t="shared" si="9"/>
        <v>2000</v>
      </c>
      <c r="F94">
        <v>1</v>
      </c>
      <c r="G94" s="3">
        <f t="shared" si="10"/>
        <v>1</v>
      </c>
      <c r="H94" s="3">
        <f t="shared" si="11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2"/>
        <v>2</v>
      </c>
      <c r="N94" t="s">
        <v>40</v>
      </c>
      <c r="O94" s="7">
        <v>0</v>
      </c>
      <c r="P94" s="7">
        <v>2</v>
      </c>
      <c r="Q94" s="7">
        <v>1000</v>
      </c>
    </row>
    <row r="95" spans="1:17" x14ac:dyDescent="0.2">
      <c r="A95">
        <f t="shared" si="13"/>
        <v>94</v>
      </c>
      <c r="B95" s="3" t="str">
        <f t="shared" si="7"/>
        <v>Multifamily basement - conditioned attic - conditioned Residential - electric resistance and evaporative cooler</v>
      </c>
      <c r="C95" t="s">
        <v>14</v>
      </c>
      <c r="D95" s="3">
        <f t="shared" si="8"/>
        <v>12000</v>
      </c>
      <c r="E95" s="3">
        <f t="shared" si="9"/>
        <v>6000</v>
      </c>
      <c r="F95">
        <v>2</v>
      </c>
      <c r="G95" s="3">
        <f t="shared" si="10"/>
        <v>2</v>
      </c>
      <c r="H95" s="3">
        <f t="shared" si="11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2"/>
        <v>8</v>
      </c>
      <c r="N95" t="s">
        <v>40</v>
      </c>
      <c r="O95" s="7">
        <v>1</v>
      </c>
      <c r="P95" s="7">
        <v>4</v>
      </c>
      <c r="Q95" s="7">
        <v>1500</v>
      </c>
    </row>
    <row r="96" spans="1:17" x14ac:dyDescent="0.2">
      <c r="A96">
        <f t="shared" si="13"/>
        <v>95</v>
      </c>
      <c r="B96" s="3" t="str">
        <f t="shared" si="7"/>
        <v>Multifamily ambient attic - conditioned Residential - furnace and no cooling</v>
      </c>
      <c r="C96" t="s">
        <v>14</v>
      </c>
      <c r="D96" s="3">
        <f t="shared" si="8"/>
        <v>96000</v>
      </c>
      <c r="E96" s="3">
        <f t="shared" si="9"/>
        <v>32000</v>
      </c>
      <c r="F96">
        <v>3</v>
      </c>
      <c r="G96" s="3">
        <f t="shared" si="10"/>
        <v>3</v>
      </c>
      <c r="H96" s="3">
        <f t="shared" si="11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2"/>
        <v>24</v>
      </c>
      <c r="N96" t="s">
        <v>40</v>
      </c>
      <c r="O96" s="7">
        <v>2</v>
      </c>
      <c r="P96" s="7">
        <v>8</v>
      </c>
      <c r="Q96" s="7">
        <v>2000</v>
      </c>
    </row>
    <row r="97" spans="1:17" x14ac:dyDescent="0.2">
      <c r="A97">
        <f t="shared" si="13"/>
        <v>96</v>
      </c>
      <c r="B97" s="3" t="str">
        <f t="shared" si="7"/>
        <v>Multifamily crawlspace - vented flat roof Residential - furnace and central air conditioner</v>
      </c>
      <c r="C97" t="s">
        <v>14</v>
      </c>
      <c r="D97" s="3">
        <f t="shared" si="8"/>
        <v>115200</v>
      </c>
      <c r="E97" s="3">
        <f t="shared" si="9"/>
        <v>28800</v>
      </c>
      <c r="F97">
        <v>4</v>
      </c>
      <c r="G97" s="3">
        <f t="shared" si="10"/>
        <v>4</v>
      </c>
      <c r="H97" s="3">
        <f t="shared" si="11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2"/>
        <v>64</v>
      </c>
      <c r="N97" t="s">
        <v>40</v>
      </c>
      <c r="O97" s="7">
        <v>3</v>
      </c>
      <c r="P97" s="7">
        <v>16</v>
      </c>
      <c r="Q97" s="7">
        <v>600</v>
      </c>
    </row>
    <row r="98" spans="1:17" x14ac:dyDescent="0.2">
      <c r="A98">
        <f t="shared" si="13"/>
        <v>97</v>
      </c>
      <c r="B98" s="3" t="str">
        <f t="shared" si="7"/>
        <v>Multifamily crawlspace - unvented flat roof Residential - furnace and room air conditioner</v>
      </c>
      <c r="C98" t="s">
        <v>14</v>
      </c>
      <c r="D98" s="3">
        <f t="shared" si="8"/>
        <v>1600</v>
      </c>
      <c r="E98" s="3">
        <f t="shared" si="9"/>
        <v>1600</v>
      </c>
      <c r="F98">
        <v>1</v>
      </c>
      <c r="G98" s="3">
        <f t="shared" si="10"/>
        <v>1</v>
      </c>
      <c r="H98" s="3">
        <f t="shared" si="11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2"/>
        <v>2</v>
      </c>
      <c r="N98" t="s">
        <v>40</v>
      </c>
      <c r="O98" s="7">
        <v>0</v>
      </c>
      <c r="P98" s="7">
        <v>2</v>
      </c>
      <c r="Q98" s="7">
        <v>800</v>
      </c>
    </row>
    <row r="99" spans="1:17" x14ac:dyDescent="0.2">
      <c r="A99">
        <f t="shared" si="13"/>
        <v>98</v>
      </c>
      <c r="B99" s="3" t="str">
        <f t="shared" si="7"/>
        <v>Multifamily basement - unconditioned flat roof Residential - furnace and evaporative cooler</v>
      </c>
      <c r="C99" t="s">
        <v>14</v>
      </c>
      <c r="D99" s="3">
        <f t="shared" si="8"/>
        <v>8000</v>
      </c>
      <c r="E99" s="3">
        <f t="shared" si="9"/>
        <v>4000</v>
      </c>
      <c r="F99">
        <v>2</v>
      </c>
      <c r="G99" s="3">
        <f t="shared" si="10"/>
        <v>2</v>
      </c>
      <c r="H99" s="3">
        <f t="shared" si="11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2"/>
        <v>8</v>
      </c>
      <c r="N99" t="s">
        <v>40</v>
      </c>
      <c r="O99" s="7">
        <v>1</v>
      </c>
      <c r="P99" s="7">
        <v>4</v>
      </c>
      <c r="Q99" s="7">
        <v>1000</v>
      </c>
    </row>
    <row r="100" spans="1:17" x14ac:dyDescent="0.2">
      <c r="A100">
        <f t="shared" si="13"/>
        <v>99</v>
      </c>
      <c r="B100" s="3" t="str">
        <f t="shared" si="7"/>
        <v>Multifamily basement - conditioned flat roof Residential - boiler and no cooling</v>
      </c>
      <c r="C100" t="s">
        <v>14</v>
      </c>
      <c r="D100" s="3">
        <f t="shared" si="8"/>
        <v>72000</v>
      </c>
      <c r="E100" s="3">
        <f t="shared" si="9"/>
        <v>24000</v>
      </c>
      <c r="F100">
        <v>3</v>
      </c>
      <c r="G100" s="3">
        <f t="shared" si="10"/>
        <v>3</v>
      </c>
      <c r="H100" s="3">
        <f t="shared" si="11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2"/>
        <v>24</v>
      </c>
      <c r="N100" t="s">
        <v>40</v>
      </c>
      <c r="O100" s="7">
        <v>2</v>
      </c>
      <c r="P100" s="7">
        <v>8</v>
      </c>
      <c r="Q100" s="7">
        <v>1500</v>
      </c>
    </row>
    <row r="101" spans="1:17" x14ac:dyDescent="0.2">
      <c r="A101">
        <f t="shared" si="13"/>
        <v>100</v>
      </c>
      <c r="B101" s="3" t="str">
        <f t="shared" si="7"/>
        <v>Multifamily ambient flat roof Residential - boiler and central air conditioner</v>
      </c>
      <c r="C101" t="s">
        <v>14</v>
      </c>
      <c r="D101" s="3">
        <f t="shared" si="8"/>
        <v>384000</v>
      </c>
      <c r="E101" s="3">
        <f t="shared" si="9"/>
        <v>96000</v>
      </c>
      <c r="F101">
        <v>4</v>
      </c>
      <c r="G101" s="3">
        <f t="shared" si="10"/>
        <v>4</v>
      </c>
      <c r="H101" s="3">
        <f t="shared" si="11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2"/>
        <v>64</v>
      </c>
      <c r="N101" t="s">
        <v>40</v>
      </c>
      <c r="O101" s="7">
        <v>3</v>
      </c>
      <c r="P101" s="7">
        <v>16</v>
      </c>
      <c r="Q101" s="7">
        <v>2000</v>
      </c>
    </row>
    <row r="102" spans="1:17" x14ac:dyDescent="0.2">
      <c r="A102">
        <f t="shared" si="13"/>
        <v>101</v>
      </c>
      <c r="B102" s="3" t="str">
        <f t="shared" si="7"/>
        <v>Multifamily crawlspace - vented attic - vented Residential - boiler and room air conditioner</v>
      </c>
      <c r="C102" t="s">
        <v>14</v>
      </c>
      <c r="D102" s="3">
        <f t="shared" si="8"/>
        <v>1200</v>
      </c>
      <c r="E102" s="3">
        <f t="shared" si="9"/>
        <v>1200</v>
      </c>
      <c r="F102">
        <v>1</v>
      </c>
      <c r="G102" s="3">
        <f t="shared" si="10"/>
        <v>1</v>
      </c>
      <c r="H102" s="3">
        <f t="shared" si="11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2"/>
        <v>2</v>
      </c>
      <c r="N102" t="s">
        <v>40</v>
      </c>
      <c r="O102" s="7">
        <v>0</v>
      </c>
      <c r="P102" s="7">
        <v>2</v>
      </c>
      <c r="Q102" s="7">
        <v>600</v>
      </c>
    </row>
    <row r="103" spans="1:17" x14ac:dyDescent="0.2">
      <c r="A103">
        <f t="shared" si="13"/>
        <v>102</v>
      </c>
      <c r="B103" s="3" t="str">
        <f t="shared" si="7"/>
        <v>Multifamily crawlspace - unvented attic - vented Residential - boiler and evaporative cooler</v>
      </c>
      <c r="C103" t="s">
        <v>14</v>
      </c>
      <c r="D103" s="3">
        <f t="shared" si="8"/>
        <v>6400</v>
      </c>
      <c r="E103" s="3">
        <f t="shared" si="9"/>
        <v>3200</v>
      </c>
      <c r="F103">
        <v>2</v>
      </c>
      <c r="G103" s="3">
        <f t="shared" si="10"/>
        <v>2</v>
      </c>
      <c r="H103" s="3">
        <f t="shared" si="11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2"/>
        <v>8</v>
      </c>
      <c r="N103" t="s">
        <v>40</v>
      </c>
      <c r="O103" s="7">
        <v>1</v>
      </c>
      <c r="P103" s="7">
        <v>4</v>
      </c>
      <c r="Q103" s="7">
        <v>800</v>
      </c>
    </row>
    <row r="104" spans="1:17" x14ac:dyDescent="0.2">
      <c r="A104">
        <f t="shared" si="13"/>
        <v>103</v>
      </c>
      <c r="B104" s="3" t="str">
        <f t="shared" si="7"/>
        <v>Multifamily basement - unconditioned attic - vented Residential - air-to-air heat pump</v>
      </c>
      <c r="C104" t="s">
        <v>14</v>
      </c>
      <c r="D104" s="3">
        <f t="shared" si="8"/>
        <v>48000</v>
      </c>
      <c r="E104" s="3">
        <f t="shared" si="9"/>
        <v>16000</v>
      </c>
      <c r="F104">
        <v>3</v>
      </c>
      <c r="G104" s="3">
        <f t="shared" si="10"/>
        <v>3</v>
      </c>
      <c r="H104" s="3">
        <f t="shared" si="11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2"/>
        <v>24</v>
      </c>
      <c r="N104" t="s">
        <v>40</v>
      </c>
      <c r="O104" s="7">
        <v>2</v>
      </c>
      <c r="P104" s="7">
        <v>8</v>
      </c>
      <c r="Q104" s="7">
        <v>1000</v>
      </c>
    </row>
    <row r="105" spans="1:17" x14ac:dyDescent="0.2">
      <c r="A105">
        <f t="shared" si="13"/>
        <v>104</v>
      </c>
      <c r="B105" s="3" t="str">
        <f t="shared" si="7"/>
        <v>Multifamily basement - conditioned attic - vented Residential - mini-split heat pump</v>
      </c>
      <c r="C105" t="s">
        <v>14</v>
      </c>
      <c r="D105" s="3">
        <f t="shared" si="8"/>
        <v>288000</v>
      </c>
      <c r="E105" s="3">
        <f t="shared" si="9"/>
        <v>72000</v>
      </c>
      <c r="F105">
        <v>4</v>
      </c>
      <c r="G105" s="3">
        <f t="shared" si="10"/>
        <v>4</v>
      </c>
      <c r="H105" s="3">
        <f t="shared" si="11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2"/>
        <v>64</v>
      </c>
      <c r="N105" t="s">
        <v>40</v>
      </c>
      <c r="O105" s="7">
        <v>3</v>
      </c>
      <c r="P105" s="7">
        <v>16</v>
      </c>
      <c r="Q105" s="7">
        <v>1500</v>
      </c>
    </row>
    <row r="106" spans="1:17" x14ac:dyDescent="0.2">
      <c r="A106">
        <f t="shared" si="13"/>
        <v>105</v>
      </c>
      <c r="B106" s="3" t="str">
        <f t="shared" si="7"/>
        <v>Multifamily ambient attic - vented Residential - ground-to-air heat pump</v>
      </c>
      <c r="C106" t="s">
        <v>14</v>
      </c>
      <c r="D106" s="3">
        <f t="shared" si="8"/>
        <v>4000</v>
      </c>
      <c r="E106" s="3">
        <f t="shared" si="9"/>
        <v>4000</v>
      </c>
      <c r="F106">
        <v>1</v>
      </c>
      <c r="G106" s="3">
        <f t="shared" si="10"/>
        <v>1</v>
      </c>
      <c r="H106" s="3">
        <f t="shared" si="11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2"/>
        <v>2</v>
      </c>
      <c r="N106" t="s">
        <v>40</v>
      </c>
      <c r="O106" s="7">
        <v>0</v>
      </c>
      <c r="P106" s="7">
        <v>2</v>
      </c>
      <c r="Q106" s="7">
        <v>2000</v>
      </c>
    </row>
    <row r="107" spans="1:17" x14ac:dyDescent="0.2">
      <c r="A107">
        <f t="shared" si="13"/>
        <v>106</v>
      </c>
      <c r="B107" s="3" t="str">
        <f t="shared" si="7"/>
        <v>Multifamily crawlspace - vented attic - unvented Residential - electric resistance and no cooling</v>
      </c>
      <c r="C107" t="s">
        <v>14</v>
      </c>
      <c r="D107" s="3">
        <f t="shared" si="8"/>
        <v>4800</v>
      </c>
      <c r="E107" s="3">
        <f t="shared" si="9"/>
        <v>2400</v>
      </c>
      <c r="F107">
        <v>2</v>
      </c>
      <c r="G107" s="3">
        <f t="shared" si="10"/>
        <v>2</v>
      </c>
      <c r="H107" s="3">
        <f t="shared" si="11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2"/>
        <v>8</v>
      </c>
      <c r="N107" t="s">
        <v>40</v>
      </c>
      <c r="O107" s="7">
        <v>1</v>
      </c>
      <c r="P107" s="7">
        <v>4</v>
      </c>
      <c r="Q107" s="7">
        <v>600</v>
      </c>
    </row>
    <row r="108" spans="1:17" x14ac:dyDescent="0.2">
      <c r="A108">
        <f t="shared" si="13"/>
        <v>107</v>
      </c>
      <c r="B108" s="3" t="str">
        <f t="shared" si="7"/>
        <v>Multifamily crawlspace - unvented attic - unvented Residential - electric resistance and central air conditioner</v>
      </c>
      <c r="C108" t="s">
        <v>14</v>
      </c>
      <c r="D108" s="3">
        <f t="shared" si="8"/>
        <v>38400</v>
      </c>
      <c r="E108" s="3">
        <f t="shared" si="9"/>
        <v>12800</v>
      </c>
      <c r="F108">
        <v>3</v>
      </c>
      <c r="G108" s="3">
        <f t="shared" si="10"/>
        <v>3</v>
      </c>
      <c r="H108" s="3">
        <f t="shared" si="11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2"/>
        <v>24</v>
      </c>
      <c r="N108" t="s">
        <v>40</v>
      </c>
      <c r="O108" s="7">
        <v>2</v>
      </c>
      <c r="P108" s="7">
        <v>8</v>
      </c>
      <c r="Q108" s="7">
        <v>800</v>
      </c>
    </row>
    <row r="109" spans="1:17" x14ac:dyDescent="0.2">
      <c r="A109">
        <f t="shared" si="13"/>
        <v>108</v>
      </c>
      <c r="B109" s="3" t="str">
        <f t="shared" si="7"/>
        <v>Multifamily basement - unconditioned attic - unvented Residential - electric resistance and room air conditioner</v>
      </c>
      <c r="C109" t="s">
        <v>14</v>
      </c>
      <c r="D109" s="3">
        <f t="shared" si="8"/>
        <v>192000</v>
      </c>
      <c r="E109" s="3">
        <f t="shared" si="9"/>
        <v>48000</v>
      </c>
      <c r="F109">
        <v>4</v>
      </c>
      <c r="G109" s="3">
        <f t="shared" si="10"/>
        <v>4</v>
      </c>
      <c r="H109" s="3">
        <f t="shared" si="11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2"/>
        <v>64</v>
      </c>
      <c r="N109" t="s">
        <v>40</v>
      </c>
      <c r="O109" s="7">
        <v>3</v>
      </c>
      <c r="P109" s="7">
        <v>16</v>
      </c>
      <c r="Q109" s="7">
        <v>1000</v>
      </c>
    </row>
    <row r="110" spans="1:17" x14ac:dyDescent="0.2">
      <c r="A110">
        <f t="shared" si="13"/>
        <v>109</v>
      </c>
      <c r="B110" s="3" t="str">
        <f t="shared" si="7"/>
        <v>Multifamily basement - conditioned attic - unvented Residential - electric resistance and evaporative cooler</v>
      </c>
      <c r="C110" t="s">
        <v>14</v>
      </c>
      <c r="D110" s="3">
        <f t="shared" si="8"/>
        <v>3000</v>
      </c>
      <c r="E110" s="3">
        <f t="shared" si="9"/>
        <v>3000</v>
      </c>
      <c r="F110">
        <v>1</v>
      </c>
      <c r="G110" s="3">
        <f t="shared" si="10"/>
        <v>1</v>
      </c>
      <c r="H110" s="3">
        <f t="shared" si="11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2"/>
        <v>2</v>
      </c>
      <c r="N110" t="s">
        <v>40</v>
      </c>
      <c r="O110" s="7">
        <v>0</v>
      </c>
      <c r="P110" s="7">
        <v>2</v>
      </c>
      <c r="Q110" s="7">
        <v>1500</v>
      </c>
    </row>
    <row r="111" spans="1:17" x14ac:dyDescent="0.2">
      <c r="A111">
        <f t="shared" si="13"/>
        <v>110</v>
      </c>
      <c r="B111" s="3" t="str">
        <f t="shared" si="7"/>
        <v>Multifamily ambient attic - unvented Residential - furnace and no cooling</v>
      </c>
      <c r="C111" t="s">
        <v>14</v>
      </c>
      <c r="D111" s="3">
        <f t="shared" si="8"/>
        <v>16000</v>
      </c>
      <c r="E111" s="3">
        <f t="shared" si="9"/>
        <v>8000</v>
      </c>
      <c r="F111">
        <v>2</v>
      </c>
      <c r="G111" s="3">
        <f t="shared" si="10"/>
        <v>2</v>
      </c>
      <c r="H111" s="3">
        <f t="shared" si="11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2"/>
        <v>8</v>
      </c>
      <c r="N111" t="s">
        <v>40</v>
      </c>
      <c r="O111" s="7">
        <v>1</v>
      </c>
      <c r="P111" s="7">
        <v>4</v>
      </c>
      <c r="Q111" s="7">
        <v>2000</v>
      </c>
    </row>
    <row r="112" spans="1:17" x14ac:dyDescent="0.2">
      <c r="A112">
        <f t="shared" si="13"/>
        <v>111</v>
      </c>
      <c r="B112" s="3" t="str">
        <f t="shared" si="7"/>
        <v>Multifamily crawlspace - vented attic - conditioned Residential - furnace and central air conditioner</v>
      </c>
      <c r="C112" t="s">
        <v>14</v>
      </c>
      <c r="D112" s="3">
        <f t="shared" si="8"/>
        <v>28800</v>
      </c>
      <c r="E112" s="3">
        <f t="shared" si="9"/>
        <v>9600</v>
      </c>
      <c r="F112">
        <v>3</v>
      </c>
      <c r="G112" s="3">
        <f t="shared" si="10"/>
        <v>3</v>
      </c>
      <c r="H112" s="3">
        <f t="shared" si="11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2"/>
        <v>24</v>
      </c>
      <c r="N112" t="s">
        <v>40</v>
      </c>
      <c r="O112" s="7">
        <v>2</v>
      </c>
      <c r="P112" s="7">
        <v>8</v>
      </c>
      <c r="Q112" s="7">
        <v>600</v>
      </c>
    </row>
    <row r="113" spans="1:17" x14ac:dyDescent="0.2">
      <c r="A113">
        <f t="shared" si="13"/>
        <v>112</v>
      </c>
      <c r="B113" s="3" t="str">
        <f t="shared" si="7"/>
        <v>Multifamily crawlspace - unvented attic - conditioned Residential - furnace and room air conditioner</v>
      </c>
      <c r="C113" t="s">
        <v>14</v>
      </c>
      <c r="D113" s="3">
        <f t="shared" si="8"/>
        <v>153600</v>
      </c>
      <c r="E113" s="3">
        <f t="shared" si="9"/>
        <v>38400</v>
      </c>
      <c r="F113">
        <v>4</v>
      </c>
      <c r="G113" s="3">
        <f t="shared" si="10"/>
        <v>4</v>
      </c>
      <c r="H113" s="3">
        <f t="shared" si="11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2"/>
        <v>64</v>
      </c>
      <c r="N113" t="s">
        <v>40</v>
      </c>
      <c r="O113" s="7">
        <v>3</v>
      </c>
      <c r="P113" s="7">
        <v>16</v>
      </c>
      <c r="Q113" s="7">
        <v>800</v>
      </c>
    </row>
    <row r="114" spans="1:17" x14ac:dyDescent="0.2">
      <c r="A114">
        <f t="shared" si="13"/>
        <v>113</v>
      </c>
      <c r="B114" s="3" t="str">
        <f t="shared" si="7"/>
        <v>Multifamily basement - unconditioned attic - conditioned Residential - furnace and evaporative cooler</v>
      </c>
      <c r="C114" t="s">
        <v>14</v>
      </c>
      <c r="D114" s="3">
        <f t="shared" si="8"/>
        <v>2000</v>
      </c>
      <c r="E114" s="3">
        <f t="shared" si="9"/>
        <v>2000</v>
      </c>
      <c r="F114">
        <v>1</v>
      </c>
      <c r="G114" s="3">
        <f t="shared" si="10"/>
        <v>1</v>
      </c>
      <c r="H114" s="3">
        <f t="shared" si="11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2"/>
        <v>2</v>
      </c>
      <c r="N114" t="s">
        <v>40</v>
      </c>
      <c r="O114" s="7">
        <v>0</v>
      </c>
      <c r="P114" s="7">
        <v>2</v>
      </c>
      <c r="Q114" s="7">
        <v>1000</v>
      </c>
    </row>
    <row r="115" spans="1:17" x14ac:dyDescent="0.2">
      <c r="A115">
        <f t="shared" si="13"/>
        <v>114</v>
      </c>
      <c r="B115" s="3" t="str">
        <f t="shared" si="7"/>
        <v>Multifamily basement - conditioned attic - conditioned Residential - boiler and no cooling</v>
      </c>
      <c r="C115" t="s">
        <v>14</v>
      </c>
      <c r="D115" s="3">
        <f t="shared" si="8"/>
        <v>12000</v>
      </c>
      <c r="E115" s="3">
        <f t="shared" si="9"/>
        <v>6000</v>
      </c>
      <c r="F115">
        <v>2</v>
      </c>
      <c r="G115" s="3">
        <f t="shared" si="10"/>
        <v>2</v>
      </c>
      <c r="H115" s="3">
        <f t="shared" si="11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2"/>
        <v>8</v>
      </c>
      <c r="N115" t="s">
        <v>40</v>
      </c>
      <c r="O115" s="7">
        <v>1</v>
      </c>
      <c r="P115" s="7">
        <v>4</v>
      </c>
      <c r="Q115" s="7">
        <v>1500</v>
      </c>
    </row>
    <row r="116" spans="1:17" x14ac:dyDescent="0.2">
      <c r="A116">
        <f t="shared" si="13"/>
        <v>115</v>
      </c>
      <c r="B116" s="3" t="str">
        <f t="shared" si="7"/>
        <v>Multifamily ambient attic - conditioned Residential - boiler and central air conditioner</v>
      </c>
      <c r="C116" t="s">
        <v>14</v>
      </c>
      <c r="D116" s="3">
        <f t="shared" si="8"/>
        <v>96000</v>
      </c>
      <c r="E116" s="3">
        <f t="shared" si="9"/>
        <v>32000</v>
      </c>
      <c r="F116">
        <v>3</v>
      </c>
      <c r="G116" s="3">
        <f t="shared" si="10"/>
        <v>3</v>
      </c>
      <c r="H116" s="3">
        <f t="shared" si="11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2"/>
        <v>24</v>
      </c>
      <c r="N116" t="s">
        <v>40</v>
      </c>
      <c r="O116" s="7">
        <v>2</v>
      </c>
      <c r="P116" s="7">
        <v>8</v>
      </c>
      <c r="Q116" s="7">
        <v>2000</v>
      </c>
    </row>
    <row r="117" spans="1:17" x14ac:dyDescent="0.2">
      <c r="A117">
        <f t="shared" si="13"/>
        <v>116</v>
      </c>
      <c r="B117" s="3" t="str">
        <f t="shared" si="7"/>
        <v>Multifamily crawlspace - vented flat roof Residential - boiler and room air conditioner</v>
      </c>
      <c r="C117" t="s">
        <v>14</v>
      </c>
      <c r="D117" s="3">
        <f t="shared" si="8"/>
        <v>115200</v>
      </c>
      <c r="E117" s="3">
        <f t="shared" si="9"/>
        <v>28800</v>
      </c>
      <c r="F117">
        <v>4</v>
      </c>
      <c r="G117" s="3">
        <f t="shared" si="10"/>
        <v>4</v>
      </c>
      <c r="H117" s="3">
        <f t="shared" si="11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2"/>
        <v>64</v>
      </c>
      <c r="N117" t="s">
        <v>40</v>
      </c>
      <c r="O117" s="7">
        <v>3</v>
      </c>
      <c r="P117" s="7">
        <v>16</v>
      </c>
      <c r="Q117" s="7">
        <v>600</v>
      </c>
    </row>
    <row r="118" spans="1:17" x14ac:dyDescent="0.2">
      <c r="A118">
        <f t="shared" si="13"/>
        <v>117</v>
      </c>
      <c r="B118" s="3" t="str">
        <f t="shared" si="7"/>
        <v>Multifamily crawlspace - unvented flat roof Residential - boiler and evaporative cooler</v>
      </c>
      <c r="C118" t="s">
        <v>14</v>
      </c>
      <c r="D118" s="3">
        <f t="shared" si="8"/>
        <v>1600</v>
      </c>
      <c r="E118" s="3">
        <f t="shared" si="9"/>
        <v>1600</v>
      </c>
      <c r="F118">
        <v>1</v>
      </c>
      <c r="G118" s="3">
        <f t="shared" si="10"/>
        <v>1</v>
      </c>
      <c r="H118" s="3">
        <f t="shared" si="11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2"/>
        <v>2</v>
      </c>
      <c r="N118" t="s">
        <v>40</v>
      </c>
      <c r="O118" s="7">
        <v>0</v>
      </c>
      <c r="P118" s="7">
        <v>2</v>
      </c>
      <c r="Q118" s="7">
        <v>800</v>
      </c>
    </row>
    <row r="119" spans="1:17" x14ac:dyDescent="0.2">
      <c r="A119">
        <f t="shared" si="13"/>
        <v>118</v>
      </c>
      <c r="B119" s="3" t="str">
        <f t="shared" si="7"/>
        <v>Multifamily basement - unconditioned flat roof Residential - air-to-air heat pump</v>
      </c>
      <c r="C119" t="s">
        <v>14</v>
      </c>
      <c r="D119" s="3">
        <f t="shared" si="8"/>
        <v>8000</v>
      </c>
      <c r="E119" s="3">
        <f t="shared" si="9"/>
        <v>4000</v>
      </c>
      <c r="F119">
        <v>2</v>
      </c>
      <c r="G119" s="3">
        <f t="shared" si="10"/>
        <v>2</v>
      </c>
      <c r="H119" s="3">
        <f t="shared" si="11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2"/>
        <v>8</v>
      </c>
      <c r="N119" t="s">
        <v>40</v>
      </c>
      <c r="O119" s="7">
        <v>1</v>
      </c>
      <c r="P119" s="7">
        <v>4</v>
      </c>
      <c r="Q119" s="7">
        <v>1000</v>
      </c>
    </row>
    <row r="120" spans="1:17" x14ac:dyDescent="0.2">
      <c r="A120">
        <f t="shared" si="13"/>
        <v>119</v>
      </c>
      <c r="B120" s="3" t="str">
        <f t="shared" si="7"/>
        <v>Multifamily basement - conditioned flat roof Residential - mini-split heat pump</v>
      </c>
      <c r="C120" t="s">
        <v>14</v>
      </c>
      <c r="D120" s="3">
        <f t="shared" si="8"/>
        <v>72000</v>
      </c>
      <c r="E120" s="3">
        <f t="shared" si="9"/>
        <v>24000</v>
      </c>
      <c r="F120">
        <v>3</v>
      </c>
      <c r="G120" s="3">
        <f t="shared" si="10"/>
        <v>3</v>
      </c>
      <c r="H120" s="3">
        <f t="shared" si="11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2"/>
        <v>24</v>
      </c>
      <c r="N120" t="s">
        <v>40</v>
      </c>
      <c r="O120" s="7">
        <v>2</v>
      </c>
      <c r="P120" s="7">
        <v>8</v>
      </c>
      <c r="Q120" s="7">
        <v>1500</v>
      </c>
    </row>
    <row r="121" spans="1:17" x14ac:dyDescent="0.2">
      <c r="A121">
        <f t="shared" si="13"/>
        <v>120</v>
      </c>
      <c r="B121" s="3" t="str">
        <f t="shared" si="7"/>
        <v>Multifamily ambient flat roof Residential - ground-to-air heat pump</v>
      </c>
      <c r="C121" t="s">
        <v>14</v>
      </c>
      <c r="D121" s="3">
        <f t="shared" si="8"/>
        <v>384000</v>
      </c>
      <c r="E121" s="3">
        <f t="shared" si="9"/>
        <v>96000</v>
      </c>
      <c r="F121">
        <v>4</v>
      </c>
      <c r="G121" s="3">
        <f t="shared" si="10"/>
        <v>4</v>
      </c>
      <c r="H121" s="3">
        <f t="shared" si="11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2"/>
        <v>64</v>
      </c>
      <c r="N121" t="s">
        <v>40</v>
      </c>
      <c r="O121" s="7">
        <v>3</v>
      </c>
      <c r="P121" s="7">
        <v>16</v>
      </c>
      <c r="Q121" s="7">
        <v>2000</v>
      </c>
    </row>
    <row r="122" spans="1:17" x14ac:dyDescent="0.2">
      <c r="A122">
        <f t="shared" si="13"/>
        <v>121</v>
      </c>
      <c r="B122" s="3" t="str">
        <f t="shared" si="7"/>
        <v>Multifamily crawlspace - vented attic - vented Residential - electric resistance and no cooling</v>
      </c>
      <c r="C122" t="s">
        <v>14</v>
      </c>
      <c r="D122" s="3">
        <f t="shared" si="8"/>
        <v>1200</v>
      </c>
      <c r="E122" s="3">
        <f t="shared" si="9"/>
        <v>1200</v>
      </c>
      <c r="F122">
        <v>1</v>
      </c>
      <c r="G122" s="3">
        <f t="shared" si="10"/>
        <v>1</v>
      </c>
      <c r="H122" s="3">
        <f t="shared" si="11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2"/>
        <v>2</v>
      </c>
      <c r="N122" t="s">
        <v>40</v>
      </c>
      <c r="O122" s="7">
        <v>0</v>
      </c>
      <c r="P122" s="7">
        <v>2</v>
      </c>
      <c r="Q122" s="7">
        <v>600</v>
      </c>
    </row>
    <row r="123" spans="1:17" x14ac:dyDescent="0.2">
      <c r="A123">
        <f t="shared" si="13"/>
        <v>122</v>
      </c>
      <c r="B123" s="3" t="str">
        <f t="shared" si="7"/>
        <v>Multifamily crawlspace - unvented attic - vented Residential - electric resistance and central air conditioner</v>
      </c>
      <c r="C123" t="s">
        <v>14</v>
      </c>
      <c r="D123" s="3">
        <f t="shared" si="8"/>
        <v>6400</v>
      </c>
      <c r="E123" s="3">
        <f t="shared" si="9"/>
        <v>3200</v>
      </c>
      <c r="F123">
        <v>2</v>
      </c>
      <c r="G123" s="3">
        <f t="shared" si="10"/>
        <v>2</v>
      </c>
      <c r="H123" s="3">
        <f t="shared" si="11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2"/>
        <v>8</v>
      </c>
      <c r="N123" t="s">
        <v>40</v>
      </c>
      <c r="O123" s="7">
        <v>1</v>
      </c>
      <c r="P123" s="7">
        <v>4</v>
      </c>
      <c r="Q123" s="7">
        <v>800</v>
      </c>
    </row>
    <row r="124" spans="1:17" x14ac:dyDescent="0.2">
      <c r="A124">
        <f t="shared" si="13"/>
        <v>123</v>
      </c>
      <c r="B124" s="3" t="str">
        <f t="shared" si="7"/>
        <v>Multifamily basement - unconditioned attic - vented Residential - electric resistance and room air conditioner</v>
      </c>
      <c r="C124" t="s">
        <v>14</v>
      </c>
      <c r="D124" s="3">
        <f t="shared" si="8"/>
        <v>48000</v>
      </c>
      <c r="E124" s="3">
        <f t="shared" si="9"/>
        <v>16000</v>
      </c>
      <c r="F124">
        <v>3</v>
      </c>
      <c r="G124" s="3">
        <f t="shared" si="10"/>
        <v>3</v>
      </c>
      <c r="H124" s="3">
        <f t="shared" si="11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2"/>
        <v>24</v>
      </c>
      <c r="N124" t="s">
        <v>40</v>
      </c>
      <c r="O124" s="7">
        <v>2</v>
      </c>
      <c r="P124" s="7">
        <v>8</v>
      </c>
      <c r="Q124" s="7">
        <v>1000</v>
      </c>
    </row>
    <row r="125" spans="1:17" x14ac:dyDescent="0.2">
      <c r="A125">
        <f t="shared" si="13"/>
        <v>124</v>
      </c>
      <c r="B125" s="3" t="str">
        <f t="shared" si="7"/>
        <v>Multifamily basement - conditioned attic - vented Residential - electric resistance and evaporative cooler</v>
      </c>
      <c r="C125" t="s">
        <v>14</v>
      </c>
      <c r="D125" s="3">
        <f t="shared" si="8"/>
        <v>288000</v>
      </c>
      <c r="E125" s="3">
        <f t="shared" si="9"/>
        <v>72000</v>
      </c>
      <c r="F125">
        <v>4</v>
      </c>
      <c r="G125" s="3">
        <f t="shared" si="10"/>
        <v>4</v>
      </c>
      <c r="H125" s="3">
        <f t="shared" si="11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2"/>
        <v>64</v>
      </c>
      <c r="N125" t="s">
        <v>40</v>
      </c>
      <c r="O125" s="7">
        <v>3</v>
      </c>
      <c r="P125" s="7">
        <v>16</v>
      </c>
      <c r="Q125" s="7">
        <v>1500</v>
      </c>
    </row>
    <row r="126" spans="1:17" x14ac:dyDescent="0.2">
      <c r="A126">
        <f t="shared" si="13"/>
        <v>125</v>
      </c>
      <c r="B126" s="3" t="str">
        <f t="shared" si="7"/>
        <v>Multifamily ambient attic - vented Residential - furnace and no cooling</v>
      </c>
      <c r="C126" t="s">
        <v>14</v>
      </c>
      <c r="D126" s="3">
        <f t="shared" si="8"/>
        <v>4000</v>
      </c>
      <c r="E126" s="3">
        <f t="shared" si="9"/>
        <v>4000</v>
      </c>
      <c r="F126">
        <v>1</v>
      </c>
      <c r="G126" s="3">
        <f t="shared" si="10"/>
        <v>1</v>
      </c>
      <c r="H126" s="3">
        <f t="shared" si="11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2"/>
        <v>2</v>
      </c>
      <c r="N126" t="s">
        <v>40</v>
      </c>
      <c r="O126" s="7">
        <v>0</v>
      </c>
      <c r="P126" s="7">
        <v>2</v>
      </c>
      <c r="Q126" s="7">
        <v>2000</v>
      </c>
    </row>
    <row r="127" spans="1:17" x14ac:dyDescent="0.2">
      <c r="A127">
        <f t="shared" si="13"/>
        <v>126</v>
      </c>
      <c r="B127" s="3" t="str">
        <f t="shared" si="7"/>
        <v>Multifamily crawlspace - vented attic - unvented Residential - furnace and central air conditioner</v>
      </c>
      <c r="C127" t="s">
        <v>14</v>
      </c>
      <c r="D127" s="3">
        <f t="shared" si="8"/>
        <v>4800</v>
      </c>
      <c r="E127" s="3">
        <f t="shared" si="9"/>
        <v>2400</v>
      </c>
      <c r="F127">
        <v>2</v>
      </c>
      <c r="G127" s="3">
        <f t="shared" si="10"/>
        <v>2</v>
      </c>
      <c r="H127" s="3">
        <f t="shared" si="11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2"/>
        <v>8</v>
      </c>
      <c r="N127" t="s">
        <v>40</v>
      </c>
      <c r="O127" s="7">
        <v>1</v>
      </c>
      <c r="P127" s="7">
        <v>4</v>
      </c>
      <c r="Q127" s="7">
        <v>600</v>
      </c>
    </row>
    <row r="128" spans="1:17" x14ac:dyDescent="0.2">
      <c r="A128">
        <f t="shared" si="13"/>
        <v>127</v>
      </c>
      <c r="B128" s="3" t="str">
        <f t="shared" si="7"/>
        <v>Multifamily crawlspace - unvented attic - unvented Residential - furnace and room air conditioner</v>
      </c>
      <c r="C128" t="s">
        <v>14</v>
      </c>
      <c r="D128" s="3">
        <f t="shared" si="8"/>
        <v>38400</v>
      </c>
      <c r="E128" s="3">
        <f t="shared" si="9"/>
        <v>12800</v>
      </c>
      <c r="F128">
        <v>3</v>
      </c>
      <c r="G128" s="3">
        <f t="shared" si="10"/>
        <v>3</v>
      </c>
      <c r="H128" s="3">
        <f t="shared" si="11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2"/>
        <v>24</v>
      </c>
      <c r="N128" t="s">
        <v>40</v>
      </c>
      <c r="O128" s="7">
        <v>2</v>
      </c>
      <c r="P128" s="7">
        <v>8</v>
      </c>
      <c r="Q128" s="7">
        <v>800</v>
      </c>
    </row>
    <row r="129" spans="1:17" x14ac:dyDescent="0.2">
      <c r="A129">
        <f t="shared" si="13"/>
        <v>128</v>
      </c>
      <c r="B129" s="3" t="str">
        <f t="shared" si="7"/>
        <v>Multifamily basement - unconditioned attic - unvented Residential - furnace and evaporative cooler</v>
      </c>
      <c r="C129" t="s">
        <v>14</v>
      </c>
      <c r="D129" s="3">
        <f t="shared" si="8"/>
        <v>192000</v>
      </c>
      <c r="E129" s="3">
        <f t="shared" si="9"/>
        <v>48000</v>
      </c>
      <c r="F129">
        <v>4</v>
      </c>
      <c r="G129" s="3">
        <f t="shared" si="10"/>
        <v>4</v>
      </c>
      <c r="H129" s="3">
        <f t="shared" si="11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2"/>
        <v>64</v>
      </c>
      <c r="N129" t="s">
        <v>40</v>
      </c>
      <c r="O129" s="7">
        <v>3</v>
      </c>
      <c r="P129" s="7">
        <v>16</v>
      </c>
      <c r="Q129" s="7">
        <v>1000</v>
      </c>
    </row>
    <row r="130" spans="1:17" x14ac:dyDescent="0.2">
      <c r="A130">
        <f t="shared" si="13"/>
        <v>129</v>
      </c>
      <c r="B130" s="3" t="str">
        <f t="shared" si="7"/>
        <v>Multifamily basement - conditioned attic - unvented Residential - boiler and no cooling</v>
      </c>
      <c r="C130" t="s">
        <v>14</v>
      </c>
      <c r="D130" s="3">
        <f t="shared" si="8"/>
        <v>3000</v>
      </c>
      <c r="E130" s="3">
        <f t="shared" si="9"/>
        <v>3000</v>
      </c>
      <c r="F130">
        <v>1</v>
      </c>
      <c r="G130" s="3">
        <f t="shared" si="10"/>
        <v>1</v>
      </c>
      <c r="H130" s="3">
        <f t="shared" si="11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2"/>
        <v>2</v>
      </c>
      <c r="N130" t="s">
        <v>40</v>
      </c>
      <c r="O130" s="7">
        <v>0</v>
      </c>
      <c r="P130" s="7">
        <v>2</v>
      </c>
      <c r="Q130" s="7">
        <v>1500</v>
      </c>
    </row>
    <row r="131" spans="1:17" x14ac:dyDescent="0.2">
      <c r="A131">
        <f t="shared" si="13"/>
        <v>130</v>
      </c>
      <c r="B131" s="3" t="str">
        <f t="shared" ref="B131:B136" si="14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5">IF(H131&gt;0,H131*Q131,M131*Q131)</f>
        <v>16000</v>
      </c>
      <c r="E131" s="3">
        <f t="shared" ref="E131:E136" si="16">D131/F131</f>
        <v>8000</v>
      </c>
      <c r="F131">
        <v>2</v>
      </c>
      <c r="G131" s="3">
        <f t="shared" ref="G131:G136" si="17">F131</f>
        <v>2</v>
      </c>
      <c r="H131" s="3">
        <f t="shared" ref="H131:H136" si="18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19">P131*F131</f>
        <v>8</v>
      </c>
      <c r="N131" t="s">
        <v>40</v>
      </c>
      <c r="O131" s="7">
        <v>1</v>
      </c>
      <c r="P131" s="7">
        <v>4</v>
      </c>
      <c r="Q131" s="7">
        <v>2000</v>
      </c>
    </row>
    <row r="132" spans="1:17" x14ac:dyDescent="0.2">
      <c r="A132">
        <f t="shared" ref="A132:A166" si="20">A131+1</f>
        <v>131</v>
      </c>
      <c r="B132" s="3" t="str">
        <f t="shared" si="14"/>
        <v>Multifamily crawlspace - vented attic - conditioned Residential - boiler and room air conditioner</v>
      </c>
      <c r="C132" t="s">
        <v>14</v>
      </c>
      <c r="D132" s="3">
        <f t="shared" si="15"/>
        <v>28800</v>
      </c>
      <c r="E132" s="3">
        <f t="shared" si="16"/>
        <v>9600</v>
      </c>
      <c r="F132">
        <v>3</v>
      </c>
      <c r="G132" s="3">
        <f t="shared" si="17"/>
        <v>3</v>
      </c>
      <c r="H132" s="3">
        <f t="shared" si="18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19"/>
        <v>24</v>
      </c>
      <c r="N132" t="s">
        <v>40</v>
      </c>
      <c r="O132" s="7">
        <v>2</v>
      </c>
      <c r="P132" s="7">
        <v>8</v>
      </c>
      <c r="Q132" s="7">
        <v>600</v>
      </c>
    </row>
    <row r="133" spans="1:17" x14ac:dyDescent="0.2">
      <c r="A133">
        <f t="shared" si="20"/>
        <v>132</v>
      </c>
      <c r="B133" s="3" t="str">
        <f t="shared" si="14"/>
        <v>Multifamily crawlspace - unvented attic - conditioned Residential - boiler and evaporative cooler</v>
      </c>
      <c r="C133" t="s">
        <v>14</v>
      </c>
      <c r="D133" s="3">
        <f t="shared" si="15"/>
        <v>153600</v>
      </c>
      <c r="E133" s="3">
        <f t="shared" si="16"/>
        <v>38400</v>
      </c>
      <c r="F133">
        <v>4</v>
      </c>
      <c r="G133" s="3">
        <f t="shared" si="17"/>
        <v>4</v>
      </c>
      <c r="H133" s="3">
        <f t="shared" si="18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19"/>
        <v>64</v>
      </c>
      <c r="N133" t="s">
        <v>40</v>
      </c>
      <c r="O133" s="7">
        <v>3</v>
      </c>
      <c r="P133" s="7">
        <v>16</v>
      </c>
      <c r="Q133" s="7">
        <v>800</v>
      </c>
    </row>
    <row r="134" spans="1:17" x14ac:dyDescent="0.2">
      <c r="A134">
        <f t="shared" si="20"/>
        <v>133</v>
      </c>
      <c r="B134" s="3" t="str">
        <f t="shared" si="14"/>
        <v>Multifamily basement - unconditioned attic - conditioned Residential - air-to-air heat pump</v>
      </c>
      <c r="C134" t="s">
        <v>14</v>
      </c>
      <c r="D134" s="3">
        <f t="shared" si="15"/>
        <v>2000</v>
      </c>
      <c r="E134" s="3">
        <f t="shared" si="16"/>
        <v>2000</v>
      </c>
      <c r="F134">
        <v>1</v>
      </c>
      <c r="G134" s="3">
        <f t="shared" si="17"/>
        <v>1</v>
      </c>
      <c r="H134" s="3">
        <f t="shared" si="18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</row>
    <row r="135" spans="1:17" x14ac:dyDescent="0.2">
      <c r="A135">
        <f t="shared" si="20"/>
        <v>134</v>
      </c>
      <c r="B135" s="3" t="str">
        <f t="shared" si="14"/>
        <v>Multifamily basement - conditioned attic - conditioned Residential - mini-split heat pump</v>
      </c>
      <c r="C135" t="s">
        <v>14</v>
      </c>
      <c r="D135" s="3">
        <f t="shared" si="15"/>
        <v>12000</v>
      </c>
      <c r="E135" s="3">
        <f t="shared" si="16"/>
        <v>6000</v>
      </c>
      <c r="F135">
        <v>2</v>
      </c>
      <c r="G135" s="3">
        <f t="shared" si="17"/>
        <v>2</v>
      </c>
      <c r="H135" s="3">
        <f t="shared" si="18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19"/>
        <v>8</v>
      </c>
      <c r="N135" t="s">
        <v>40</v>
      </c>
      <c r="O135" s="7">
        <v>1</v>
      </c>
      <c r="P135" s="7">
        <v>4</v>
      </c>
      <c r="Q135" s="7">
        <v>1500</v>
      </c>
    </row>
    <row r="136" spans="1:17" x14ac:dyDescent="0.2">
      <c r="A136">
        <f t="shared" si="20"/>
        <v>135</v>
      </c>
      <c r="B136" s="3" t="str">
        <f t="shared" si="14"/>
        <v>Multifamily ambient attic - conditioned Residential - ground-to-air heat pump</v>
      </c>
      <c r="C136" t="s">
        <v>14</v>
      </c>
      <c r="D136" s="3">
        <f t="shared" si="15"/>
        <v>384000</v>
      </c>
      <c r="E136" s="3">
        <f t="shared" si="16"/>
        <v>128000</v>
      </c>
      <c r="F136">
        <v>3</v>
      </c>
      <c r="G136" s="3">
        <f t="shared" si="17"/>
        <v>3</v>
      </c>
      <c r="H136" s="3">
        <f t="shared" si="18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19"/>
        <v>96</v>
      </c>
      <c r="N136" t="s">
        <v>40</v>
      </c>
      <c r="O136" s="7">
        <v>2</v>
      </c>
      <c r="P136" s="7">
        <v>32</v>
      </c>
      <c r="Q136" s="7">
        <v>2000</v>
      </c>
    </row>
    <row r="137" spans="1:17" x14ac:dyDescent="0.2">
      <c r="A137">
        <f t="shared" si="20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19"/>
        <v>1</v>
      </c>
      <c r="N137" t="s">
        <v>37</v>
      </c>
      <c r="O137" s="7">
        <v>0</v>
      </c>
      <c r="P137" s="7">
        <v>1</v>
      </c>
      <c r="Q137" s="7">
        <v>600</v>
      </c>
    </row>
    <row r="138" spans="1:17" x14ac:dyDescent="0.2">
      <c r="A138">
        <f t="shared" si="20"/>
        <v>137</v>
      </c>
      <c r="B138" s="3" t="str">
        <f t="shared" ref="B138:B151" si="21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2">IF(H138&gt;0,H138*Q138,M138*Q138)</f>
        <v>3200</v>
      </c>
      <c r="E138" s="3">
        <f t="shared" ref="E138:E151" si="23">D138/F138</f>
        <v>1600</v>
      </c>
      <c r="F138">
        <v>2</v>
      </c>
      <c r="G138" s="3">
        <f t="shared" ref="G138:G151" si="24">F138</f>
        <v>2</v>
      </c>
      <c r="H138" s="3">
        <f t="shared" ref="H138:H151" si="25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19"/>
        <v>4</v>
      </c>
      <c r="N138" t="s">
        <v>37</v>
      </c>
      <c r="O138" s="7">
        <v>1</v>
      </c>
      <c r="P138" s="7">
        <v>2</v>
      </c>
      <c r="Q138" s="7">
        <v>800</v>
      </c>
    </row>
    <row r="139" spans="1:17" x14ac:dyDescent="0.2">
      <c r="A139">
        <f t="shared" si="20"/>
        <v>138</v>
      </c>
      <c r="B139" s="3" t="str">
        <f t="shared" si="21"/>
        <v>Single-Family Attached basement - unconditioned attic - vented Residential - electric resistance and room air conditioner</v>
      </c>
      <c r="C139" t="s">
        <v>50</v>
      </c>
      <c r="D139" s="3">
        <f t="shared" si="22"/>
        <v>24000</v>
      </c>
      <c r="E139" s="3">
        <f t="shared" si="23"/>
        <v>8000</v>
      </c>
      <c r="F139">
        <v>3</v>
      </c>
      <c r="G139" s="3">
        <f t="shared" si="24"/>
        <v>3</v>
      </c>
      <c r="H139" s="3">
        <f t="shared" si="25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19"/>
        <v>12</v>
      </c>
      <c r="N139" t="s">
        <v>37</v>
      </c>
      <c r="O139" s="7">
        <v>2</v>
      </c>
      <c r="P139" s="7">
        <v>4</v>
      </c>
      <c r="Q139" s="7">
        <v>1000</v>
      </c>
    </row>
    <row r="140" spans="1:17" x14ac:dyDescent="0.2">
      <c r="A140">
        <f t="shared" si="20"/>
        <v>139</v>
      </c>
      <c r="B140" s="3" t="str">
        <f t="shared" si="21"/>
        <v>Single-Family Attached basement - conditioned attic - vented Residential - electric resistance and evaporative cooler</v>
      </c>
      <c r="C140" t="s">
        <v>50</v>
      </c>
      <c r="D140" s="3">
        <f t="shared" si="22"/>
        <v>18000</v>
      </c>
      <c r="E140" s="3">
        <f t="shared" si="23"/>
        <v>4500</v>
      </c>
      <c r="F140">
        <v>4</v>
      </c>
      <c r="G140" s="3">
        <f t="shared" si="24"/>
        <v>4</v>
      </c>
      <c r="H140" s="3">
        <f t="shared" si="25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19"/>
        <v>4</v>
      </c>
      <c r="N140" t="s">
        <v>37</v>
      </c>
      <c r="O140" s="7">
        <v>3</v>
      </c>
      <c r="P140" s="7">
        <v>1</v>
      </c>
      <c r="Q140" s="7">
        <v>1500</v>
      </c>
    </row>
    <row r="141" spans="1:17" x14ac:dyDescent="0.2">
      <c r="A141">
        <f t="shared" si="20"/>
        <v>140</v>
      </c>
      <c r="B141" s="3" t="str">
        <f t="shared" si="21"/>
        <v>Single-Family Attached ambient attic - vented Residential - furnace and no cooling</v>
      </c>
      <c r="C141" t="s">
        <v>50</v>
      </c>
      <c r="D141" s="3">
        <f t="shared" si="22"/>
        <v>4000</v>
      </c>
      <c r="E141" s="3">
        <f t="shared" si="23"/>
        <v>4000</v>
      </c>
      <c r="F141">
        <v>1</v>
      </c>
      <c r="G141" s="3">
        <f t="shared" si="24"/>
        <v>1</v>
      </c>
      <c r="H141" s="3">
        <f t="shared" si="25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19"/>
        <v>2</v>
      </c>
      <c r="N141" t="s">
        <v>37</v>
      </c>
      <c r="O141" s="7">
        <v>0</v>
      </c>
      <c r="P141" s="7">
        <v>2</v>
      </c>
      <c r="Q141" s="7">
        <v>2000</v>
      </c>
    </row>
    <row r="142" spans="1:17" x14ac:dyDescent="0.2">
      <c r="A142">
        <f t="shared" si="20"/>
        <v>141</v>
      </c>
      <c r="B142" s="3" t="str">
        <f t="shared" si="21"/>
        <v>Single-Family Attached crawlspace - vented attic - unvented Residential - furnace and central air conditioner</v>
      </c>
      <c r="C142" t="s">
        <v>50</v>
      </c>
      <c r="D142" s="3">
        <f t="shared" si="22"/>
        <v>4800</v>
      </c>
      <c r="E142" s="3">
        <f t="shared" si="23"/>
        <v>2400</v>
      </c>
      <c r="F142">
        <v>2</v>
      </c>
      <c r="G142" s="3">
        <f t="shared" si="24"/>
        <v>2</v>
      </c>
      <c r="H142" s="3">
        <f t="shared" si="25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19"/>
        <v>8</v>
      </c>
      <c r="N142" t="s">
        <v>37</v>
      </c>
      <c r="O142" s="7">
        <v>1</v>
      </c>
      <c r="P142" s="7">
        <v>4</v>
      </c>
      <c r="Q142" s="7">
        <v>600</v>
      </c>
    </row>
    <row r="143" spans="1:17" x14ac:dyDescent="0.2">
      <c r="A143">
        <f t="shared" si="20"/>
        <v>142</v>
      </c>
      <c r="B143" s="3" t="str">
        <f t="shared" si="21"/>
        <v>Single-Family Attached crawlspace - unvented attic - unvented Residential - furnace and room air conditioner</v>
      </c>
      <c r="C143" t="s">
        <v>50</v>
      </c>
      <c r="D143" s="3">
        <f t="shared" si="22"/>
        <v>4800</v>
      </c>
      <c r="E143" s="3">
        <f t="shared" si="23"/>
        <v>1600</v>
      </c>
      <c r="F143">
        <v>3</v>
      </c>
      <c r="G143" s="3">
        <f t="shared" si="24"/>
        <v>3</v>
      </c>
      <c r="H143" s="3">
        <f t="shared" si="25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19"/>
        <v>3</v>
      </c>
      <c r="N143" t="s">
        <v>37</v>
      </c>
      <c r="O143" s="7">
        <v>2</v>
      </c>
      <c r="P143" s="7">
        <v>1</v>
      </c>
      <c r="Q143" s="7">
        <v>800</v>
      </c>
    </row>
    <row r="144" spans="1:17" x14ac:dyDescent="0.2">
      <c r="A144">
        <f t="shared" si="20"/>
        <v>143</v>
      </c>
      <c r="B144" s="3" t="str">
        <f t="shared" si="21"/>
        <v>Single-Family Attached basement - unconditioned attic - unvented Residential - furnace and evaporative cooler</v>
      </c>
      <c r="C144" t="s">
        <v>50</v>
      </c>
      <c r="D144" s="3">
        <f t="shared" si="22"/>
        <v>24000</v>
      </c>
      <c r="E144" s="3">
        <f t="shared" si="23"/>
        <v>6000</v>
      </c>
      <c r="F144">
        <v>4</v>
      </c>
      <c r="G144" s="3">
        <f t="shared" si="24"/>
        <v>4</v>
      </c>
      <c r="H144" s="3">
        <f t="shared" si="25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19"/>
        <v>8</v>
      </c>
      <c r="N144" t="s">
        <v>37</v>
      </c>
      <c r="O144" s="7">
        <v>3</v>
      </c>
      <c r="P144" s="7">
        <v>2</v>
      </c>
      <c r="Q144" s="7">
        <v>1000</v>
      </c>
    </row>
    <row r="145" spans="1:17" x14ac:dyDescent="0.2">
      <c r="A145">
        <f t="shared" si="20"/>
        <v>144</v>
      </c>
      <c r="B145" s="3" t="str">
        <f t="shared" si="21"/>
        <v>Single-Family Attached basement - conditioned attic - unvented Residential - boiler and no cooling</v>
      </c>
      <c r="C145" t="s">
        <v>50</v>
      </c>
      <c r="D145" s="3">
        <f t="shared" si="22"/>
        <v>6000</v>
      </c>
      <c r="E145" s="3">
        <f t="shared" si="23"/>
        <v>6000</v>
      </c>
      <c r="F145">
        <v>1</v>
      </c>
      <c r="G145" s="3">
        <f t="shared" si="24"/>
        <v>1</v>
      </c>
      <c r="H145" s="3">
        <f t="shared" si="25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19"/>
        <v>4</v>
      </c>
      <c r="N145" t="s">
        <v>37</v>
      </c>
      <c r="O145" s="7">
        <v>0</v>
      </c>
      <c r="P145" s="7">
        <v>4</v>
      </c>
      <c r="Q145" s="7">
        <v>1500</v>
      </c>
    </row>
    <row r="146" spans="1:17" x14ac:dyDescent="0.2">
      <c r="A146">
        <f t="shared" si="20"/>
        <v>145</v>
      </c>
      <c r="B146" s="3" t="str">
        <f t="shared" si="21"/>
        <v>Single-Family Attached ambient attic - unvented Residential - boiler and central air conditioner</v>
      </c>
      <c r="C146" t="s">
        <v>50</v>
      </c>
      <c r="D146" s="3">
        <f t="shared" si="22"/>
        <v>4000</v>
      </c>
      <c r="E146" s="3">
        <f t="shared" si="23"/>
        <v>2000</v>
      </c>
      <c r="F146">
        <v>2</v>
      </c>
      <c r="G146" s="3">
        <f t="shared" si="24"/>
        <v>2</v>
      </c>
      <c r="H146" s="3">
        <f t="shared" si="25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19"/>
        <v>2</v>
      </c>
      <c r="N146" t="s">
        <v>37</v>
      </c>
      <c r="O146" s="7">
        <v>1</v>
      </c>
      <c r="P146" s="7">
        <v>1</v>
      </c>
      <c r="Q146" s="7">
        <v>2000</v>
      </c>
    </row>
    <row r="147" spans="1:17" x14ac:dyDescent="0.2">
      <c r="A147">
        <f t="shared" si="20"/>
        <v>146</v>
      </c>
      <c r="B147" s="3" t="str">
        <f t="shared" si="21"/>
        <v>Single-Family Attached crawlspace - vented attic - conditioned Residential - boiler and room air conditioner</v>
      </c>
      <c r="C147" t="s">
        <v>50</v>
      </c>
      <c r="D147" s="3">
        <f t="shared" si="22"/>
        <v>7200</v>
      </c>
      <c r="E147" s="3">
        <f t="shared" si="23"/>
        <v>2400</v>
      </c>
      <c r="F147">
        <v>3</v>
      </c>
      <c r="G147" s="3">
        <f t="shared" si="24"/>
        <v>3</v>
      </c>
      <c r="H147" s="3">
        <f t="shared" si="25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19"/>
        <v>6</v>
      </c>
      <c r="N147" t="s">
        <v>37</v>
      </c>
      <c r="O147" s="7">
        <v>2</v>
      </c>
      <c r="P147" s="7">
        <v>2</v>
      </c>
      <c r="Q147" s="7">
        <v>600</v>
      </c>
    </row>
    <row r="148" spans="1:17" x14ac:dyDescent="0.2">
      <c r="A148">
        <f t="shared" si="20"/>
        <v>147</v>
      </c>
      <c r="B148" s="3" t="str">
        <f t="shared" si="21"/>
        <v>Single-Family Attached crawlspace - unvented attic - conditioned Residential - boiler and evaporative cooler</v>
      </c>
      <c r="C148" t="s">
        <v>50</v>
      </c>
      <c r="D148" s="3">
        <f t="shared" si="22"/>
        <v>38400</v>
      </c>
      <c r="E148" s="3">
        <f t="shared" si="23"/>
        <v>9600</v>
      </c>
      <c r="F148">
        <v>4</v>
      </c>
      <c r="G148" s="3">
        <f t="shared" si="24"/>
        <v>4</v>
      </c>
      <c r="H148" s="3">
        <f t="shared" si="25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19"/>
        <v>16</v>
      </c>
      <c r="N148" t="s">
        <v>37</v>
      </c>
      <c r="O148" s="7">
        <v>3</v>
      </c>
      <c r="P148" s="7">
        <v>4</v>
      </c>
      <c r="Q148" s="7">
        <v>800</v>
      </c>
    </row>
    <row r="149" spans="1:17" x14ac:dyDescent="0.2">
      <c r="A149">
        <f t="shared" si="20"/>
        <v>148</v>
      </c>
      <c r="B149" s="3" t="str">
        <f t="shared" si="21"/>
        <v>Single-Family Attached basement - unconditioned attic - conditioned Residential - air-to-air heat pump</v>
      </c>
      <c r="C149" t="s">
        <v>50</v>
      </c>
      <c r="D149" s="3">
        <f t="shared" si="22"/>
        <v>1000</v>
      </c>
      <c r="E149" s="3">
        <f t="shared" si="23"/>
        <v>1000</v>
      </c>
      <c r="F149">
        <v>1</v>
      </c>
      <c r="G149" s="3">
        <f t="shared" si="24"/>
        <v>1</v>
      </c>
      <c r="H149" s="3">
        <f t="shared" si="25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19"/>
        <v>1</v>
      </c>
      <c r="N149" t="s">
        <v>37</v>
      </c>
      <c r="O149" s="7">
        <v>0</v>
      </c>
      <c r="P149" s="7">
        <v>1</v>
      </c>
      <c r="Q149" s="7">
        <v>1000</v>
      </c>
    </row>
    <row r="150" spans="1:17" x14ac:dyDescent="0.2">
      <c r="A150">
        <f t="shared" si="20"/>
        <v>149</v>
      </c>
      <c r="B150" s="3" t="str">
        <f t="shared" si="21"/>
        <v>Single-Family Attached basement - conditioned attic - conditioned Residential - mini-split heat pump</v>
      </c>
      <c r="C150" t="s">
        <v>50</v>
      </c>
      <c r="D150" s="3">
        <f t="shared" si="22"/>
        <v>6000</v>
      </c>
      <c r="E150" s="3">
        <f t="shared" si="23"/>
        <v>3000</v>
      </c>
      <c r="F150">
        <v>2</v>
      </c>
      <c r="G150" s="3">
        <f t="shared" si="24"/>
        <v>2</v>
      </c>
      <c r="H150" s="3">
        <f t="shared" si="25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19"/>
        <v>4</v>
      </c>
      <c r="N150" t="s">
        <v>37</v>
      </c>
      <c r="O150" s="7">
        <v>1</v>
      </c>
      <c r="P150" s="7">
        <v>2</v>
      </c>
      <c r="Q150" s="7">
        <v>1500</v>
      </c>
    </row>
    <row r="151" spans="1:17" x14ac:dyDescent="0.2">
      <c r="A151">
        <f t="shared" si="20"/>
        <v>150</v>
      </c>
      <c r="B151" s="3" t="str">
        <f t="shared" si="21"/>
        <v>Single-Family Attached ambient attic - conditioned Residential - ground-to-air heat pump</v>
      </c>
      <c r="C151" t="s">
        <v>50</v>
      </c>
      <c r="D151" s="3">
        <f t="shared" si="22"/>
        <v>48000</v>
      </c>
      <c r="E151" s="3">
        <f t="shared" si="23"/>
        <v>16000</v>
      </c>
      <c r="F151">
        <v>3</v>
      </c>
      <c r="G151" s="3">
        <f t="shared" si="24"/>
        <v>3</v>
      </c>
      <c r="H151" s="3">
        <f t="shared" si="25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19"/>
        <v>12</v>
      </c>
      <c r="N151" t="s">
        <v>37</v>
      </c>
      <c r="O151" s="7">
        <v>2</v>
      </c>
      <c r="P151" s="7">
        <v>4</v>
      </c>
      <c r="Q151" s="7">
        <v>2000</v>
      </c>
    </row>
    <row r="152" spans="1:17" x14ac:dyDescent="0.2">
      <c r="A152">
        <f t="shared" si="20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</row>
    <row r="153" spans="1:17" x14ac:dyDescent="0.2">
      <c r="A153">
        <f t="shared" si="20"/>
        <v>152</v>
      </c>
      <c r="B153" s="3" t="str">
        <f t="shared" ref="B153:B166" si="26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27">IF(H153&gt;0,H153*Q153,M153*Q153)</f>
        <v>800</v>
      </c>
      <c r="E153" s="5">
        <v>500</v>
      </c>
      <c r="F153">
        <v>2</v>
      </c>
      <c r="G153" s="3">
        <f t="shared" ref="G153:G166" si="28">F153</f>
        <v>2</v>
      </c>
      <c r="H153" s="3">
        <f t="shared" ref="H153:H166" si="29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</row>
    <row r="154" spans="1:17" x14ac:dyDescent="0.2">
      <c r="A154">
        <f t="shared" si="20"/>
        <v>153</v>
      </c>
      <c r="B154" s="3" t="str">
        <f t="shared" si="26"/>
        <v>Single-Family Detached basement - unconditioned attic - vented Residential - electric resistance and room air conditioner</v>
      </c>
      <c r="C154" t="s">
        <v>49</v>
      </c>
      <c r="D154" s="3">
        <f t="shared" si="27"/>
        <v>2000</v>
      </c>
      <c r="E154" s="5">
        <v>800</v>
      </c>
      <c r="F154">
        <v>3</v>
      </c>
      <c r="G154" s="3">
        <f t="shared" si="28"/>
        <v>3</v>
      </c>
      <c r="H154" s="3">
        <f t="shared" si="29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</row>
    <row r="155" spans="1:17" x14ac:dyDescent="0.2">
      <c r="A155">
        <f t="shared" si="20"/>
        <v>154</v>
      </c>
      <c r="B155" s="3" t="str">
        <f t="shared" si="26"/>
        <v>Single-Family Detached basement - conditioned attic - vented Residential - electric resistance and evaporative cooler</v>
      </c>
      <c r="C155" t="s">
        <v>49</v>
      </c>
      <c r="D155" s="3">
        <f t="shared" si="27"/>
        <v>4500</v>
      </c>
      <c r="E155" s="3">
        <f t="shared" ref="E155:E166" si="30">D155/F155</f>
        <v>4500</v>
      </c>
      <c r="F155">
        <v>1</v>
      </c>
      <c r="G155" s="3">
        <f t="shared" si="28"/>
        <v>1</v>
      </c>
      <c r="H155" s="3">
        <f t="shared" si="29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</row>
    <row r="156" spans="1:17" x14ac:dyDescent="0.2">
      <c r="A156">
        <f t="shared" si="20"/>
        <v>155</v>
      </c>
      <c r="B156" s="3" t="str">
        <f t="shared" si="26"/>
        <v>Single-Family Detached ambient attic - vented Residential - furnace and no cooling</v>
      </c>
      <c r="C156" t="s">
        <v>49</v>
      </c>
      <c r="D156" s="3">
        <f t="shared" si="27"/>
        <v>2000</v>
      </c>
      <c r="E156" s="3">
        <f t="shared" si="30"/>
        <v>1000</v>
      </c>
      <c r="F156">
        <v>2</v>
      </c>
      <c r="G156" s="3">
        <f t="shared" si="28"/>
        <v>2</v>
      </c>
      <c r="H156" s="3">
        <f t="shared" si="29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</row>
    <row r="157" spans="1:17" x14ac:dyDescent="0.2">
      <c r="A157">
        <f t="shared" si="20"/>
        <v>156</v>
      </c>
      <c r="B157" s="3" t="str">
        <f t="shared" si="26"/>
        <v>Single-Family Detached crawlspace - vented attic - unvented Residential - furnace and central air conditioner</v>
      </c>
      <c r="C157" t="s">
        <v>49</v>
      </c>
      <c r="D157" s="3">
        <f t="shared" si="27"/>
        <v>600</v>
      </c>
      <c r="E157" s="3">
        <f t="shared" si="30"/>
        <v>200</v>
      </c>
      <c r="F157">
        <v>3</v>
      </c>
      <c r="G157" s="3">
        <f t="shared" si="28"/>
        <v>3</v>
      </c>
      <c r="H157" s="3">
        <f t="shared" si="29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</row>
    <row r="158" spans="1:17" x14ac:dyDescent="0.2">
      <c r="A158">
        <f t="shared" si="20"/>
        <v>157</v>
      </c>
      <c r="B158" s="3" t="str">
        <f t="shared" si="26"/>
        <v>Single-Family Detached crawlspace - unvented attic - unvented Residential - furnace and room air conditioner</v>
      </c>
      <c r="C158" t="s">
        <v>49</v>
      </c>
      <c r="D158" s="3">
        <f t="shared" si="27"/>
        <v>1600</v>
      </c>
      <c r="E158" s="3">
        <f t="shared" si="30"/>
        <v>1600</v>
      </c>
      <c r="F158">
        <v>1</v>
      </c>
      <c r="G158" s="3">
        <f t="shared" si="28"/>
        <v>1</v>
      </c>
      <c r="H158" s="3">
        <f t="shared" si="29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</row>
    <row r="159" spans="1:17" x14ac:dyDescent="0.2">
      <c r="A159">
        <f t="shared" si="20"/>
        <v>158</v>
      </c>
      <c r="B159" s="3" t="str">
        <f t="shared" si="26"/>
        <v>Single-Family Detached basement - unconditioned attic - unvented Residential - furnace and evaporative cooler</v>
      </c>
      <c r="C159" t="s">
        <v>49</v>
      </c>
      <c r="D159" s="3">
        <f t="shared" si="27"/>
        <v>3000</v>
      </c>
      <c r="E159" s="3">
        <f t="shared" si="30"/>
        <v>1500</v>
      </c>
      <c r="F159">
        <v>2</v>
      </c>
      <c r="G159" s="3">
        <f t="shared" si="28"/>
        <v>2</v>
      </c>
      <c r="H159" s="3">
        <f t="shared" si="29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</row>
    <row r="160" spans="1:17" x14ac:dyDescent="0.2">
      <c r="A160">
        <f t="shared" si="20"/>
        <v>159</v>
      </c>
      <c r="B160" s="3" t="str">
        <f t="shared" si="26"/>
        <v>Single-Family Detached basement - conditioned attic - unvented Residential - boiler and no cooling</v>
      </c>
      <c r="C160" t="s">
        <v>49</v>
      </c>
      <c r="D160" s="3">
        <f t="shared" si="27"/>
        <v>1500</v>
      </c>
      <c r="E160" s="3">
        <f t="shared" si="30"/>
        <v>500</v>
      </c>
      <c r="F160">
        <v>3</v>
      </c>
      <c r="G160" s="3">
        <f t="shared" si="28"/>
        <v>3</v>
      </c>
      <c r="H160" s="3">
        <f t="shared" si="29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</row>
    <row r="161" spans="1:17" x14ac:dyDescent="0.2">
      <c r="A161">
        <f t="shared" si="20"/>
        <v>160</v>
      </c>
      <c r="B161" s="3" t="str">
        <f t="shared" si="26"/>
        <v>Single-Family Detached ambient attic - unvented Residential - boiler and central air conditioner</v>
      </c>
      <c r="C161" t="s">
        <v>49</v>
      </c>
      <c r="D161" s="3">
        <f t="shared" si="27"/>
        <v>2000</v>
      </c>
      <c r="E161" s="3">
        <f t="shared" si="30"/>
        <v>2000</v>
      </c>
      <c r="F161">
        <v>1</v>
      </c>
      <c r="G161" s="3">
        <f t="shared" si="28"/>
        <v>1</v>
      </c>
      <c r="H161" s="3">
        <f t="shared" si="29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</row>
    <row r="162" spans="1:17" x14ac:dyDescent="0.2">
      <c r="A162">
        <f t="shared" si="20"/>
        <v>161</v>
      </c>
      <c r="B162" s="3" t="str">
        <f t="shared" si="26"/>
        <v>Single-Family Detached crawlspace - vented attic - conditioned Residential - boiler and room air conditioner</v>
      </c>
      <c r="C162" t="s">
        <v>49</v>
      </c>
      <c r="D162" s="3">
        <f t="shared" si="27"/>
        <v>1200</v>
      </c>
      <c r="E162" s="3">
        <f t="shared" si="30"/>
        <v>600</v>
      </c>
      <c r="F162">
        <v>2</v>
      </c>
      <c r="G162" s="3">
        <f t="shared" si="28"/>
        <v>2</v>
      </c>
      <c r="H162" s="3">
        <f t="shared" si="29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</row>
    <row r="163" spans="1:17" x14ac:dyDescent="0.2">
      <c r="A163">
        <f t="shared" si="20"/>
        <v>162</v>
      </c>
      <c r="B163" s="3" t="str">
        <f t="shared" si="26"/>
        <v>Single-Family Detached crawlspace - unvented attic - conditioned Residential - boiler and evaporative cooler</v>
      </c>
      <c r="C163" t="s">
        <v>49</v>
      </c>
      <c r="D163" s="3">
        <f t="shared" si="27"/>
        <v>2400</v>
      </c>
      <c r="E163" s="3">
        <f t="shared" si="30"/>
        <v>800</v>
      </c>
      <c r="F163">
        <v>3</v>
      </c>
      <c r="G163" s="3">
        <f t="shared" si="28"/>
        <v>3</v>
      </c>
      <c r="H163" s="3">
        <f t="shared" si="29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</row>
    <row r="164" spans="1:17" x14ac:dyDescent="0.2">
      <c r="A164">
        <f t="shared" si="20"/>
        <v>163</v>
      </c>
      <c r="B164" s="3" t="str">
        <f t="shared" si="26"/>
        <v>Single-Family Detached basement - unconditioned attic - conditioned Residential - air-to-air heat pump</v>
      </c>
      <c r="C164" t="s">
        <v>49</v>
      </c>
      <c r="D164" s="3">
        <f t="shared" si="27"/>
        <v>1000</v>
      </c>
      <c r="E164" s="3">
        <f t="shared" si="30"/>
        <v>1000</v>
      </c>
      <c r="F164">
        <v>1</v>
      </c>
      <c r="G164" s="3">
        <f t="shared" si="28"/>
        <v>1</v>
      </c>
      <c r="H164" s="3">
        <f t="shared" si="29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</row>
    <row r="165" spans="1:17" x14ac:dyDescent="0.2">
      <c r="A165">
        <f t="shared" si="20"/>
        <v>164</v>
      </c>
      <c r="B165" s="3" t="str">
        <f t="shared" si="26"/>
        <v>Single-Family Detached basement - conditioned attic - conditioned Residential - mini-split heat pump</v>
      </c>
      <c r="C165" t="s">
        <v>49</v>
      </c>
      <c r="D165" s="3">
        <f t="shared" si="27"/>
        <v>1500</v>
      </c>
      <c r="E165" s="3">
        <f t="shared" si="30"/>
        <v>750</v>
      </c>
      <c r="F165">
        <v>2</v>
      </c>
      <c r="G165" s="3">
        <f t="shared" si="28"/>
        <v>2</v>
      </c>
      <c r="H165" s="3">
        <f t="shared" si="29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</row>
    <row r="166" spans="1:17" x14ac:dyDescent="0.2">
      <c r="A166">
        <f t="shared" si="20"/>
        <v>165</v>
      </c>
      <c r="B166" s="3" t="str">
        <f t="shared" si="26"/>
        <v>Single-Family Detached ambient attic - conditioned Residential - ground-to-air heat pump</v>
      </c>
      <c r="C166" t="s">
        <v>49</v>
      </c>
      <c r="D166" s="3">
        <f t="shared" si="27"/>
        <v>4000</v>
      </c>
      <c r="E166" s="3">
        <f t="shared" si="30"/>
        <v>1333.3333333333333</v>
      </c>
      <c r="F166">
        <v>3</v>
      </c>
      <c r="G166" s="3">
        <f t="shared" si="28"/>
        <v>3</v>
      </c>
      <c r="H166" s="3">
        <f t="shared" si="29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res_testing_inputs</vt:lpstr>
      <vt:lpstr>Inputs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2021-03-29T01:48:08Z</dcterms:modified>
</cp:coreProperties>
</file>