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z\Documents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J3" i="2"/>
  <c r="J4" i="2"/>
  <c r="J5" i="2"/>
  <c r="J6" i="2"/>
  <c r="J7" i="2"/>
  <c r="J8" i="2"/>
  <c r="J9" i="2"/>
  <c r="J10" i="2"/>
  <c r="J11" i="2"/>
  <c r="J12" i="2"/>
  <c r="J13" i="2"/>
  <c r="J2" i="2"/>
  <c r="K3" i="2"/>
  <c r="K4" i="2"/>
  <c r="K5" i="2"/>
  <c r="K6" i="2"/>
  <c r="K7" i="2"/>
  <c r="K8" i="2"/>
  <c r="K9" i="2"/>
  <c r="K10" i="2"/>
  <c r="K11" i="2"/>
  <c r="K12" i="2"/>
  <c r="K13" i="2"/>
  <c r="K2" i="2"/>
  <c r="M3" i="2"/>
  <c r="M4" i="2"/>
  <c r="M5" i="2"/>
  <c r="M6" i="2"/>
  <c r="M7" i="2"/>
  <c r="M8" i="2"/>
  <c r="M9" i="2"/>
  <c r="M10" i="2"/>
  <c r="M11" i="2"/>
  <c r="M12" i="2"/>
  <c r="M13" i="2"/>
  <c r="M2" i="2"/>
  <c r="L3" i="2"/>
  <c r="L4" i="2"/>
  <c r="L5" i="2"/>
  <c r="L6" i="2"/>
  <c r="L7" i="2"/>
  <c r="L8" i="2"/>
  <c r="L9" i="2"/>
  <c r="L10" i="2"/>
  <c r="L11" i="2"/>
  <c r="L12" i="2"/>
  <c r="L13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  <c r="S25" i="2"/>
  <c r="R25" i="2"/>
  <c r="Q15" i="2"/>
  <c r="Q16" i="2"/>
  <c r="Q17" i="2"/>
  <c r="Q18" i="2"/>
  <c r="T14" i="2" a="1"/>
  <c r="T14" i="2" s="1"/>
  <c r="T13" i="2"/>
  <c r="S13" i="2"/>
  <c r="R13" i="2"/>
  <c r="Q3" i="2"/>
  <c r="Q4" i="2"/>
  <c r="Q5" i="2"/>
  <c r="Q6" i="2"/>
  <c r="Q7" i="2"/>
  <c r="Q8" i="2"/>
  <c r="Q9" i="2"/>
  <c r="Q10" i="2"/>
  <c r="Q11" i="2"/>
  <c r="Q12" i="2"/>
  <c r="Q13" i="2"/>
  <c r="Q14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2" i="2"/>
  <c r="B8" i="3"/>
  <c r="B7" i="2"/>
  <c r="C25" i="2" s="1"/>
  <c r="B15" i="2"/>
  <c r="D16" i="2" s="1"/>
  <c r="B5" i="2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9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8" i="1"/>
  <c r="T18" i="2" l="1"/>
  <c r="T17" i="2"/>
  <c r="T16" i="2"/>
  <c r="T15" i="2"/>
  <c r="C133" i="2"/>
  <c r="C113" i="2"/>
  <c r="C77" i="2"/>
  <c r="C132" i="2"/>
  <c r="C109" i="2"/>
  <c r="C105" i="2"/>
  <c r="C124" i="2"/>
  <c r="C101" i="2"/>
  <c r="C129" i="2"/>
  <c r="C125" i="2"/>
  <c r="C121" i="2"/>
  <c r="C100" i="2"/>
  <c r="C108" i="2"/>
  <c r="C117" i="2"/>
  <c r="C93" i="2"/>
  <c r="C116" i="2"/>
  <c r="C85" i="2"/>
  <c r="C92" i="2"/>
  <c r="C84" i="2"/>
  <c r="C130" i="2"/>
  <c r="C122" i="2"/>
  <c r="C114" i="2"/>
  <c r="C106" i="2"/>
  <c r="C98" i="2"/>
  <c r="C90" i="2"/>
  <c r="C82" i="2"/>
  <c r="C128" i="2"/>
  <c r="C120" i="2"/>
  <c r="C112" i="2"/>
  <c r="C104" i="2"/>
  <c r="C96" i="2"/>
  <c r="C88" i="2"/>
  <c r="C80" i="2"/>
  <c r="C97" i="2"/>
  <c r="C81" i="2"/>
  <c r="C135" i="2"/>
  <c r="C127" i="2"/>
  <c r="C119" i="2"/>
  <c r="C111" i="2"/>
  <c r="C103" i="2"/>
  <c r="C95" i="2"/>
  <c r="C87" i="2"/>
  <c r="C79" i="2"/>
  <c r="C89" i="2"/>
  <c r="C134" i="2"/>
  <c r="C126" i="2"/>
  <c r="C118" i="2"/>
  <c r="C110" i="2"/>
  <c r="C102" i="2"/>
  <c r="C94" i="2"/>
  <c r="C86" i="2"/>
  <c r="C78" i="2"/>
  <c r="C131" i="2"/>
  <c r="C123" i="2"/>
  <c r="C115" i="2"/>
  <c r="C107" i="2"/>
  <c r="C99" i="2"/>
  <c r="C91" i="2"/>
  <c r="C83" i="2"/>
  <c r="C76" i="2"/>
  <c r="C50" i="2"/>
  <c r="C57" i="2"/>
  <c r="C56" i="2"/>
  <c r="C48" i="2"/>
  <c r="C69" i="2"/>
  <c r="C62" i="2"/>
  <c r="C55" i="2"/>
  <c r="C47" i="2"/>
  <c r="C40" i="2"/>
  <c r="C68" i="2"/>
  <c r="C46" i="2"/>
  <c r="C67" i="2"/>
  <c r="C61" i="2"/>
  <c r="C45" i="2"/>
  <c r="C66" i="2"/>
  <c r="C60" i="2"/>
  <c r="C52" i="2"/>
  <c r="C44" i="2"/>
  <c r="C73" i="2"/>
  <c r="C65" i="2"/>
  <c r="C58" i="2"/>
  <c r="C41" i="2"/>
  <c r="C70" i="2"/>
  <c r="C54" i="2"/>
  <c r="C75" i="2"/>
  <c r="C53" i="2"/>
  <c r="C74" i="2"/>
  <c r="C59" i="2"/>
  <c r="C51" i="2"/>
  <c r="C43" i="2"/>
  <c r="C72" i="2"/>
  <c r="C64" i="2"/>
  <c r="C42" i="2"/>
  <c r="C71" i="2"/>
  <c r="C63" i="2"/>
  <c r="C49" i="2"/>
  <c r="C31" i="2"/>
  <c r="C30" i="2"/>
  <c r="C24" i="2"/>
  <c r="C32" i="2"/>
  <c r="C23" i="2"/>
  <c r="C16" i="2"/>
  <c r="E16" i="2" s="1"/>
  <c r="B16" i="2" s="1"/>
  <c r="D17" i="2" s="1"/>
  <c r="C22" i="2"/>
  <c r="C17" i="2"/>
  <c r="C38" i="2"/>
  <c r="C39" i="2"/>
  <c r="C37" i="2"/>
  <c r="C29" i="2"/>
  <c r="C21" i="2"/>
  <c r="C36" i="2"/>
  <c r="C28" i="2"/>
  <c r="C20" i="2"/>
  <c r="C19" i="2"/>
  <c r="B9" i="2"/>
  <c r="B10" i="2" s="1"/>
  <c r="C35" i="2"/>
  <c r="C27" i="2"/>
  <c r="C34" i="2"/>
  <c r="C26" i="2"/>
  <c r="C18" i="2"/>
  <c r="C33" i="2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8" i="1"/>
  <c r="F1" i="1"/>
  <c r="C31" i="1"/>
  <c r="C16" i="1"/>
  <c r="C24" i="1"/>
  <c r="D7" i="1"/>
  <c r="C8" i="1"/>
  <c r="B7" i="1"/>
  <c r="F2" i="1"/>
  <c r="C9" i="1" s="1"/>
  <c r="E17" i="2" l="1"/>
  <c r="B17" i="2" s="1"/>
  <c r="D18" i="2" s="1"/>
  <c r="E18" i="2" s="1"/>
  <c r="B18" i="2" s="1"/>
  <c r="D19" i="2" s="1"/>
  <c r="E19" i="2" s="1"/>
  <c r="B19" i="2" s="1"/>
  <c r="C23" i="1"/>
  <c r="C15" i="1"/>
  <c r="C22" i="1"/>
  <c r="C14" i="1"/>
  <c r="C27" i="1"/>
  <c r="C21" i="1"/>
  <c r="C13" i="1"/>
  <c r="C20" i="1"/>
  <c r="C12" i="1"/>
  <c r="C26" i="1"/>
  <c r="C18" i="1"/>
  <c r="C10" i="1"/>
  <c r="C19" i="1"/>
  <c r="C11" i="1"/>
  <c r="C7" i="1"/>
  <c r="C25" i="1"/>
  <c r="C17" i="1"/>
  <c r="D20" i="2" l="1"/>
  <c r="E20" i="2" s="1"/>
  <c r="B20" i="2" s="1"/>
  <c r="E7" i="1"/>
  <c r="D21" i="2" l="1"/>
  <c r="E21" i="2" s="1"/>
  <c r="B21" i="2" s="1"/>
  <c r="B8" i="1"/>
  <c r="D22" i="2" l="1"/>
  <c r="E22" i="2" s="1"/>
  <c r="B22" i="2" s="1"/>
  <c r="D8" i="1"/>
  <c r="D23" i="2" l="1"/>
  <c r="E23" i="2" s="1"/>
  <c r="B23" i="2" s="1"/>
  <c r="E8" i="1"/>
  <c r="D24" i="2" l="1"/>
  <c r="E24" i="2" s="1"/>
  <c r="B24" i="2" s="1"/>
  <c r="B9" i="1"/>
  <c r="D9" i="1" s="1"/>
  <c r="D25" i="2" l="1"/>
  <c r="E25" i="2" s="1"/>
  <c r="B25" i="2" s="1"/>
  <c r="E9" i="1"/>
  <c r="D26" i="2" l="1"/>
  <c r="E26" i="2" s="1"/>
  <c r="B26" i="2" s="1"/>
  <c r="B10" i="1"/>
  <c r="D10" i="1" s="1"/>
  <c r="D27" i="2" l="1"/>
  <c r="E27" i="2" s="1"/>
  <c r="B27" i="2" s="1"/>
  <c r="E10" i="1"/>
  <c r="D28" i="2" l="1"/>
  <c r="E28" i="2" s="1"/>
  <c r="B28" i="2" s="1"/>
  <c r="B11" i="1"/>
  <c r="D11" i="1" s="1"/>
  <c r="E11" i="1" s="1"/>
  <c r="B12" i="1" s="1"/>
  <c r="D29" i="2" l="1"/>
  <c r="E29" i="2" s="1"/>
  <c r="B29" i="2" s="1"/>
  <c r="D12" i="1"/>
  <c r="E12" i="1" s="1"/>
  <c r="B13" i="1" s="1"/>
  <c r="D13" i="1" s="1"/>
  <c r="E13" i="1" s="1"/>
  <c r="B14" i="1" s="1"/>
  <c r="D14" i="1" s="1"/>
  <c r="E14" i="1" s="1"/>
  <c r="B15" i="1" s="1"/>
  <c r="D15" i="1" s="1"/>
  <c r="E15" i="1" s="1"/>
  <c r="B16" i="1" s="1"/>
  <c r="D16" i="1" s="1"/>
  <c r="E16" i="1" s="1"/>
  <c r="B17" i="1" s="1"/>
  <c r="D30" i="2" l="1"/>
  <c r="E30" i="2" s="1"/>
  <c r="B30" i="2" s="1"/>
  <c r="D17" i="1"/>
  <c r="E17" i="1" s="1"/>
  <c r="B18" i="1" s="1"/>
  <c r="D18" i="1" s="1"/>
  <c r="E18" i="1" s="1"/>
  <c r="B19" i="1" s="1"/>
  <c r="D19" i="1" s="1"/>
  <c r="E19" i="1" s="1"/>
  <c r="B20" i="1" s="1"/>
  <c r="D20" i="1" s="1"/>
  <c r="E20" i="1" s="1"/>
  <c r="B21" i="1" s="1"/>
  <c r="D31" i="2" l="1"/>
  <c r="E31" i="2" s="1"/>
  <c r="B31" i="2" s="1"/>
  <c r="D21" i="1"/>
  <c r="E21" i="1" s="1"/>
  <c r="B22" i="1" s="1"/>
  <c r="D32" i="2" l="1"/>
  <c r="E32" i="2" s="1"/>
  <c r="B32" i="2" s="1"/>
  <c r="D22" i="1"/>
  <c r="E22" i="1" s="1"/>
  <c r="B23" i="1" s="1"/>
  <c r="D33" i="2" l="1"/>
  <c r="E33" i="2" s="1"/>
  <c r="B33" i="2" s="1"/>
  <c r="D23" i="1"/>
  <c r="E23" i="1" s="1"/>
  <c r="B24" i="1" s="1"/>
  <c r="D34" i="2" l="1"/>
  <c r="E34" i="2" s="1"/>
  <c r="B34" i="2" s="1"/>
  <c r="D24" i="1"/>
  <c r="E24" i="1" s="1"/>
  <c r="B25" i="1" s="1"/>
  <c r="D35" i="2" l="1"/>
  <c r="E35" i="2" s="1"/>
  <c r="B35" i="2" s="1"/>
  <c r="D25" i="1"/>
  <c r="E25" i="1" s="1"/>
  <c r="B26" i="1" s="1"/>
  <c r="D36" i="2" l="1"/>
  <c r="E36" i="2" s="1"/>
  <c r="B36" i="2" s="1"/>
  <c r="D26" i="1"/>
  <c r="E26" i="1" s="1"/>
  <c r="B27" i="1"/>
  <c r="D27" i="1" s="1"/>
  <c r="E27" i="1" s="1"/>
  <c r="B28" i="1" s="1"/>
  <c r="D37" i="2" l="1"/>
  <c r="E37" i="2" s="1"/>
  <c r="B37" i="2" s="1"/>
  <c r="E28" i="1"/>
  <c r="E31" i="1" s="1"/>
  <c r="D28" i="1"/>
  <c r="D38" i="2" l="1"/>
  <c r="E38" i="2" s="1"/>
  <c r="B38" i="2" s="1"/>
  <c r="D39" i="2" s="1"/>
  <c r="E39" i="2" s="1"/>
  <c r="B39" i="2" s="1"/>
  <c r="D40" i="2" s="1"/>
  <c r="E40" i="2" s="1"/>
  <c r="B40" i="2" s="1"/>
  <c r="D41" i="2" s="1"/>
  <c r="E41" i="2" s="1"/>
  <c r="B41" i="2" s="1"/>
  <c r="D42" i="2" s="1"/>
  <c r="E42" i="2" s="1"/>
  <c r="B42" i="2" s="1"/>
  <c r="D43" i="2" s="1"/>
  <c r="E43" i="2" s="1"/>
  <c r="B43" i="2" s="1"/>
  <c r="D44" i="2" s="1"/>
  <c r="E44" i="2" s="1"/>
  <c r="B44" i="2" s="1"/>
  <c r="D45" i="2" s="1"/>
  <c r="E45" i="2" s="1"/>
  <c r="B45" i="2" s="1"/>
  <c r="D46" i="2" s="1"/>
  <c r="E46" i="2" s="1"/>
  <c r="B46" i="2" s="1"/>
  <c r="D47" i="2" s="1"/>
  <c r="E47" i="2" s="1"/>
  <c r="B47" i="2" s="1"/>
  <c r="D48" i="2" s="1"/>
  <c r="E48" i="2" s="1"/>
  <c r="B48" i="2" s="1"/>
  <c r="D49" i="2" s="1"/>
  <c r="E49" i="2" s="1"/>
  <c r="B49" i="2" s="1"/>
  <c r="D50" i="2" s="1"/>
  <c r="E50" i="2" s="1"/>
  <c r="B50" i="2" s="1"/>
  <c r="D51" i="2" s="1"/>
  <c r="E51" i="2" s="1"/>
  <c r="B51" i="2" s="1"/>
  <c r="D52" i="2" s="1"/>
  <c r="E52" i="2" s="1"/>
  <c r="B52" i="2" s="1"/>
  <c r="D53" i="2" s="1"/>
  <c r="E53" i="2" s="1"/>
  <c r="B53" i="2" s="1"/>
  <c r="D54" i="2" s="1"/>
  <c r="E54" i="2" s="1"/>
  <c r="B54" i="2" s="1"/>
  <c r="D55" i="2" s="1"/>
  <c r="E55" i="2" s="1"/>
  <c r="B55" i="2" s="1"/>
  <c r="D56" i="2" s="1"/>
  <c r="E56" i="2" s="1"/>
  <c r="B56" i="2" s="1"/>
  <c r="C28" i="1"/>
  <c r="D31" i="1"/>
  <c r="D57" i="2" l="1"/>
  <c r="E57" i="2" s="1"/>
  <c r="B57" i="2" s="1"/>
  <c r="D58" i="2" s="1"/>
  <c r="E58" i="2" s="1"/>
  <c r="B58" i="2" s="1"/>
  <c r="D59" i="2" s="1"/>
  <c r="E59" i="2" s="1"/>
  <c r="B59" i="2" s="1"/>
  <c r="D60" i="2" s="1"/>
  <c r="E60" i="2" s="1"/>
  <c r="B60" i="2" s="1"/>
  <c r="D61" i="2" l="1"/>
  <c r="E61" i="2" s="1"/>
  <c r="B61" i="2" s="1"/>
  <c r="D62" i="2" s="1"/>
  <c r="E62" i="2" s="1"/>
  <c r="B62" i="2" s="1"/>
  <c r="D63" i="2" s="1"/>
  <c r="E63" i="2" s="1"/>
  <c r="B63" i="2" s="1"/>
  <c r="D64" i="2" s="1"/>
  <c r="E64" i="2" s="1"/>
  <c r="B64" i="2" s="1"/>
  <c r="D65" i="2" l="1"/>
  <c r="E65" i="2" s="1"/>
  <c r="B65" i="2" s="1"/>
  <c r="D66" i="2" l="1"/>
  <c r="E66" i="2" s="1"/>
  <c r="B66" i="2" s="1"/>
  <c r="D67" i="2" s="1"/>
  <c r="E67" i="2" s="1"/>
  <c r="B67" i="2" s="1"/>
  <c r="D68" i="2" l="1"/>
  <c r="E68" i="2" s="1"/>
  <c r="B68" i="2" s="1"/>
  <c r="D69" i="2" s="1"/>
  <c r="E69" i="2" s="1"/>
  <c r="B69" i="2" s="1"/>
  <c r="D70" i="2" l="1"/>
  <c r="E70" i="2" s="1"/>
  <c r="B70" i="2" s="1"/>
  <c r="D71" i="2" s="1"/>
  <c r="E71" i="2" s="1"/>
  <c r="B71" i="2" s="1"/>
  <c r="D72" i="2" l="1"/>
  <c r="E72" i="2" s="1"/>
  <c r="B72" i="2" s="1"/>
  <c r="D73" i="2" s="1"/>
  <c r="E73" i="2" s="1"/>
  <c r="B73" i="2" s="1"/>
  <c r="D74" i="2" s="1"/>
  <c r="E74" i="2" s="1"/>
  <c r="B74" i="2" s="1"/>
  <c r="D75" i="2" l="1"/>
  <c r="E75" i="2" s="1"/>
  <c r="B75" i="2" s="1"/>
  <c r="D76" i="2" s="1"/>
  <c r="E76" i="2" s="1"/>
  <c r="B76" i="2" s="1"/>
  <c r="D77" i="2" s="1"/>
  <c r="E77" i="2" s="1"/>
  <c r="B77" i="2" s="1"/>
  <c r="D78" i="2" s="1"/>
  <c r="E78" i="2" s="1"/>
  <c r="B78" i="2" s="1"/>
  <c r="D79" i="2" s="1"/>
  <c r="E79" i="2" s="1"/>
  <c r="B79" i="2" s="1"/>
  <c r="D80" i="2" s="1"/>
  <c r="E80" i="2" s="1"/>
  <c r="B80" i="2" s="1"/>
  <c r="D81" i="2" s="1"/>
  <c r="E81" i="2" s="1"/>
  <c r="B81" i="2" s="1"/>
  <c r="D82" i="2" s="1"/>
  <c r="E82" i="2" s="1"/>
  <c r="B82" i="2" s="1"/>
  <c r="D83" i="2" s="1"/>
  <c r="E83" i="2" s="1"/>
  <c r="B83" i="2" s="1"/>
  <c r="D84" i="2" s="1"/>
  <c r="E84" i="2" s="1"/>
  <c r="B84" i="2" s="1"/>
  <c r="D85" i="2" s="1"/>
  <c r="E85" i="2" s="1"/>
  <c r="B85" i="2" s="1"/>
  <c r="D86" i="2" s="1"/>
  <c r="E86" i="2" s="1"/>
  <c r="B86" i="2" s="1"/>
  <c r="D87" i="2" s="1"/>
  <c r="E87" i="2" s="1"/>
  <c r="B87" i="2" s="1"/>
  <c r="D88" i="2" s="1"/>
  <c r="E88" i="2" s="1"/>
  <c r="B88" i="2" s="1"/>
  <c r="D89" i="2" s="1"/>
  <c r="E89" i="2" s="1"/>
  <c r="B89" i="2" s="1"/>
  <c r="D90" i="2" s="1"/>
  <c r="E90" i="2" s="1"/>
  <c r="B90" i="2" s="1"/>
  <c r="D91" i="2" l="1"/>
  <c r="E91" i="2" s="1"/>
  <c r="B91" i="2" s="1"/>
  <c r="D92" i="2" s="1"/>
  <c r="E92" i="2" s="1"/>
  <c r="B92" i="2" s="1"/>
  <c r="D93" i="2" s="1"/>
  <c r="E93" i="2" s="1"/>
  <c r="B93" i="2" s="1"/>
  <c r="D94" i="2" s="1"/>
  <c r="E94" i="2" s="1"/>
  <c r="B94" i="2" s="1"/>
  <c r="D95" i="2" l="1"/>
  <c r="E95" i="2" s="1"/>
  <c r="B95" i="2" s="1"/>
  <c r="D96" i="2" s="1"/>
  <c r="E96" i="2" s="1"/>
  <c r="B96" i="2" s="1"/>
  <c r="D97" i="2" s="1"/>
  <c r="E97" i="2" s="1"/>
  <c r="B97" i="2" s="1"/>
  <c r="D98" i="2" s="1"/>
  <c r="E98" i="2" s="1"/>
  <c r="B98" i="2" s="1"/>
  <c r="D99" i="2" s="1"/>
  <c r="E99" i="2" s="1"/>
  <c r="B99" i="2" s="1"/>
  <c r="D100" i="2" s="1"/>
  <c r="E100" i="2" s="1"/>
  <c r="B100" i="2" s="1"/>
  <c r="D101" i="2" s="1"/>
  <c r="E101" i="2" s="1"/>
  <c r="B101" i="2" s="1"/>
  <c r="D102" i="2" s="1"/>
  <c r="E102" i="2" s="1"/>
  <c r="B102" i="2" s="1"/>
  <c r="D103" i="2" s="1"/>
  <c r="E103" i="2" s="1"/>
  <c r="B103" i="2" s="1"/>
  <c r="D104" i="2" s="1"/>
  <c r="E104" i="2" s="1"/>
  <c r="B104" i="2" s="1"/>
  <c r="D105" i="2" s="1"/>
  <c r="E105" i="2" s="1"/>
  <c r="B105" i="2" s="1"/>
  <c r="D106" i="2" s="1"/>
  <c r="E106" i="2" s="1"/>
  <c r="B106" i="2" s="1"/>
  <c r="D107" i="2" s="1"/>
  <c r="E107" i="2" s="1"/>
  <c r="B107" i="2" s="1"/>
  <c r="D108" i="2" l="1"/>
  <c r="E108" i="2" s="1"/>
  <c r="B108" i="2" s="1"/>
  <c r="D109" i="2" l="1"/>
  <c r="E109" i="2" s="1"/>
  <c r="B109" i="2" s="1"/>
  <c r="B110" i="2" l="1"/>
  <c r="D110" i="2"/>
  <c r="E110" i="2" s="1"/>
  <c r="D111" i="2" l="1"/>
  <c r="E111" i="2" s="1"/>
  <c r="B111" i="2" s="1"/>
  <c r="D112" i="2" l="1"/>
  <c r="E112" i="2" s="1"/>
  <c r="B112" i="2" s="1"/>
  <c r="B113" i="2" l="1"/>
  <c r="D113" i="2"/>
  <c r="E113" i="2" s="1"/>
  <c r="D114" i="2" l="1"/>
  <c r="E114" i="2" s="1"/>
  <c r="B114" i="2" s="1"/>
  <c r="D115" i="2" l="1"/>
  <c r="E115" i="2" s="1"/>
  <c r="B115" i="2" s="1"/>
  <c r="D116" i="2" l="1"/>
  <c r="E116" i="2" s="1"/>
  <c r="B116" i="2" s="1"/>
  <c r="D117" i="2" l="1"/>
  <c r="E117" i="2" s="1"/>
  <c r="B117" i="2" s="1"/>
  <c r="D118" i="2" l="1"/>
  <c r="E118" i="2" s="1"/>
  <c r="B118" i="2" s="1"/>
  <c r="D119" i="2" l="1"/>
  <c r="E119" i="2" s="1"/>
  <c r="B119" i="2" s="1"/>
  <c r="D120" i="2" l="1"/>
  <c r="E120" i="2" s="1"/>
  <c r="B120" i="2" s="1"/>
  <c r="D121" i="2" l="1"/>
  <c r="E121" i="2" s="1"/>
  <c r="B121" i="2" s="1"/>
  <c r="D122" i="2" l="1"/>
  <c r="E122" i="2" s="1"/>
  <c r="B122" i="2" s="1"/>
  <c r="D123" i="2" l="1"/>
  <c r="E123" i="2" s="1"/>
  <c r="B123" i="2" s="1"/>
  <c r="D124" i="2" l="1"/>
  <c r="E124" i="2" s="1"/>
  <c r="B124" i="2" s="1"/>
  <c r="D125" i="2" l="1"/>
  <c r="E125" i="2" s="1"/>
  <c r="B125" i="2" s="1"/>
  <c r="D126" i="2" l="1"/>
  <c r="E126" i="2" s="1"/>
  <c r="B126" i="2" s="1"/>
  <c r="D127" i="2" l="1"/>
  <c r="E127" i="2" s="1"/>
  <c r="B127" i="2" s="1"/>
  <c r="D128" i="2" l="1"/>
  <c r="E128" i="2" s="1"/>
  <c r="B128" i="2" s="1"/>
  <c r="D129" i="2" l="1"/>
  <c r="E129" i="2" s="1"/>
  <c r="B129" i="2" s="1"/>
  <c r="D130" i="2" l="1"/>
  <c r="E130" i="2" s="1"/>
  <c r="B130" i="2" s="1"/>
  <c r="D131" i="2" l="1"/>
  <c r="E131" i="2" s="1"/>
  <c r="B131" i="2" s="1"/>
  <c r="D132" i="2" l="1"/>
  <c r="E132" i="2" s="1"/>
  <c r="B132" i="2" s="1"/>
  <c r="D133" i="2" l="1"/>
  <c r="E133" i="2" s="1"/>
  <c r="B133" i="2" s="1"/>
  <c r="D134" i="2" l="1"/>
  <c r="E134" i="2" s="1"/>
  <c r="B134" i="2" s="1"/>
  <c r="D135" i="2" l="1"/>
  <c r="E135" i="2" s="1"/>
  <c r="B135" i="2" s="1"/>
</calcChain>
</file>

<file path=xl/sharedStrings.xml><?xml version="1.0" encoding="utf-8"?>
<sst xmlns="http://schemas.openxmlformats.org/spreadsheetml/2006/main" count="41" uniqueCount="35">
  <si>
    <t>Notional</t>
  </si>
  <si>
    <t>Rate</t>
  </si>
  <si>
    <t>Duration</t>
  </si>
  <si>
    <t>Payment</t>
  </si>
  <si>
    <t>Period</t>
  </si>
  <si>
    <t>Remainder</t>
  </si>
  <si>
    <t>Interest Payment</t>
  </si>
  <si>
    <t>Principal Payment</t>
  </si>
  <si>
    <t>Total Payment</t>
  </si>
  <si>
    <t>Total Rough</t>
  </si>
  <si>
    <t>Interest rate</t>
  </si>
  <si>
    <t>Monthly payment</t>
  </si>
  <si>
    <t>Payments per year</t>
  </si>
  <si>
    <t>Monthly</t>
  </si>
  <si>
    <t>Duration years</t>
  </si>
  <si>
    <t>Total payment</t>
  </si>
  <si>
    <t>Total interest</t>
  </si>
  <si>
    <t>Principal</t>
  </si>
  <si>
    <t>Start Date</t>
  </si>
  <si>
    <t>1-Jan-2015</t>
  </si>
  <si>
    <t>Date</t>
  </si>
  <si>
    <t>Month</t>
  </si>
  <si>
    <t>Days</t>
  </si>
  <si>
    <t>Business Days</t>
  </si>
  <si>
    <t>Total Days in year</t>
  </si>
  <si>
    <t>Holidays</t>
  </si>
  <si>
    <t>Total business days</t>
  </si>
  <si>
    <t>Total holidays</t>
  </si>
  <si>
    <t>ACT/360</t>
  </si>
  <si>
    <t>ACT/ACT</t>
  </si>
  <si>
    <t>ACT/365</t>
  </si>
  <si>
    <t>BUS/BUS</t>
  </si>
  <si>
    <t>30/360</t>
  </si>
  <si>
    <t>Month Number</t>
  </si>
  <si>
    <t>Rate * DayCount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</si>
</sst>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6" formatCode="yyyymmdd"/>
    <numFmt numFmtId="167" formatCode="dd/mm/yy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applyNumberFormat="1"/>
    <xf numFmtId="10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Sheet1!$D$7:$D$28</c:f>
              <c:numCache>
                <c:formatCode>#\ ##0.00\ "₽"</c:formatCode>
                <c:ptCount val="22"/>
                <c:pt idx="0">
                  <c:v>1000</c:v>
                </c:pt>
                <c:pt idx="1">
                  <c:v>958.33333333333326</c:v>
                </c:pt>
                <c:pt idx="2">
                  <c:v>916.25</c:v>
                </c:pt>
                <c:pt idx="3">
                  <c:v>873.74583333333328</c:v>
                </c:pt>
                <c:pt idx="4">
                  <c:v>830.81662499999993</c:v>
                </c:pt>
                <c:pt idx="5">
                  <c:v>787.4581245833333</c:v>
                </c:pt>
                <c:pt idx="6">
                  <c:v>743.66603916249994</c:v>
                </c:pt>
                <c:pt idx="7">
                  <c:v>699.43603288745828</c:v>
                </c:pt>
                <c:pt idx="8">
                  <c:v>654.76372654966622</c:v>
                </c:pt>
                <c:pt idx="9">
                  <c:v>609.64469714849622</c:v>
                </c:pt>
                <c:pt idx="10">
                  <c:v>564.07447745331444</c:v>
                </c:pt>
                <c:pt idx="11">
                  <c:v>518.04855556118093</c:v>
                </c:pt>
                <c:pt idx="12">
                  <c:v>471.56237445012607</c:v>
                </c:pt>
                <c:pt idx="13">
                  <c:v>424.61133152796066</c:v>
                </c:pt>
                <c:pt idx="14">
                  <c:v>377.19077817657359</c:v>
                </c:pt>
                <c:pt idx="15">
                  <c:v>329.29601929167262</c:v>
                </c:pt>
                <c:pt idx="16">
                  <c:v>280.92231281792272</c:v>
                </c:pt>
                <c:pt idx="17">
                  <c:v>232.06486927943524</c:v>
                </c:pt>
                <c:pt idx="18">
                  <c:v>182.71885130556294</c:v>
                </c:pt>
                <c:pt idx="19">
                  <c:v>132.87937315195188</c:v>
                </c:pt>
                <c:pt idx="20">
                  <c:v>82.541500216804721</c:v>
                </c:pt>
                <c:pt idx="21">
                  <c:v>31.700248552306103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45136"/>
        <c:axId val="262246224"/>
      </c:scatterChart>
      <c:valAx>
        <c:axId val="26224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246224"/>
        <c:crosses val="autoZero"/>
        <c:crossBetween val="midCat"/>
      </c:valAx>
      <c:valAx>
        <c:axId val="2622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224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7</xdr:row>
      <xdr:rowOff>33337</xdr:rowOff>
    </xdr:from>
    <xdr:to>
      <xdr:col>22</xdr:col>
      <xdr:colOff>9525</xdr:colOff>
      <xdr:row>21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F2" sqref="F2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6.42578125" bestFit="1" customWidth="1"/>
    <col min="5" max="5" width="17.28515625" bestFit="1" customWidth="1"/>
    <col min="6" max="6" width="10.5703125" bestFit="1" customWidth="1"/>
  </cols>
  <sheetData>
    <row r="1" spans="1:11" x14ac:dyDescent="0.25">
      <c r="A1" t="s">
        <v>0</v>
      </c>
      <c r="B1" s="1">
        <v>100000</v>
      </c>
      <c r="E1" t="s">
        <v>9</v>
      </c>
      <c r="F1">
        <f>B1*(1+B2*B3/12)</f>
        <v>124000</v>
      </c>
    </row>
    <row r="2" spans="1:11" x14ac:dyDescent="0.25">
      <c r="A2" t="s">
        <v>1</v>
      </c>
      <c r="B2" s="2">
        <v>0.12</v>
      </c>
      <c r="E2" t="s">
        <v>3</v>
      </c>
      <c r="F2">
        <f>F1/B3</f>
        <v>5166.666666666667</v>
      </c>
    </row>
    <row r="3" spans="1:11" x14ac:dyDescent="0.25">
      <c r="A3" t="s">
        <v>2</v>
      </c>
      <c r="B3" s="3">
        <v>24</v>
      </c>
      <c r="C3" s="1"/>
    </row>
    <row r="6" spans="1:11" x14ac:dyDescent="0.25">
      <c r="A6" t="s">
        <v>4</v>
      </c>
      <c r="B6" t="s">
        <v>5</v>
      </c>
      <c r="C6" t="s">
        <v>8</v>
      </c>
      <c r="D6" t="s">
        <v>6</v>
      </c>
      <c r="E6" t="s">
        <v>7</v>
      </c>
    </row>
    <row r="7" spans="1:11" x14ac:dyDescent="0.25">
      <c r="A7">
        <v>0</v>
      </c>
      <c r="B7" s="1">
        <f>B1</f>
        <v>100000</v>
      </c>
      <c r="C7" s="1">
        <f>$F$2</f>
        <v>5166.666666666667</v>
      </c>
      <c r="D7" s="1">
        <f>$B$2/12*B7</f>
        <v>1000</v>
      </c>
      <c r="E7" s="1">
        <f>C7-D7</f>
        <v>4166.666666666667</v>
      </c>
    </row>
    <row r="8" spans="1:11" x14ac:dyDescent="0.25">
      <c r="A8">
        <v>1</v>
      </c>
      <c r="B8" s="1">
        <f>B7-E7</f>
        <v>95833.333333333328</v>
      </c>
      <c r="C8" s="1">
        <f t="shared" ref="C8:C27" si="0">$F$2</f>
        <v>5166.666666666667</v>
      </c>
      <c r="D8" s="1">
        <f>$B$2/12*B8</f>
        <v>958.33333333333326</v>
      </c>
      <c r="E8" s="1">
        <f>C8-D8</f>
        <v>4208.3333333333339</v>
      </c>
      <c r="F8" s="1">
        <f>D7-D8</f>
        <v>41.666666666666742</v>
      </c>
      <c r="I8" s="1">
        <f>F8-$F$8</f>
        <v>0</v>
      </c>
    </row>
    <row r="9" spans="1:11" x14ac:dyDescent="0.25">
      <c r="A9">
        <v>2</v>
      </c>
      <c r="B9" s="1">
        <f t="shared" ref="B9:B26" si="1">B8-E8</f>
        <v>91625</v>
      </c>
      <c r="C9" s="1">
        <f t="shared" si="0"/>
        <v>5166.666666666667</v>
      </c>
      <c r="D9" s="1">
        <f t="shared" ref="D9:D26" si="2">$B$2/12*B9</f>
        <v>916.25</v>
      </c>
      <c r="E9" s="1">
        <f t="shared" ref="E9:E26" si="3">C9-D9</f>
        <v>4250.416666666667</v>
      </c>
      <c r="F9" s="1">
        <f t="shared" ref="F9:F28" si="4">D8-D9</f>
        <v>42.083333333333258</v>
      </c>
      <c r="I9" s="1">
        <f t="shared" ref="I9:I28" si="5">F9-$F$8</f>
        <v>0.41666666666651508</v>
      </c>
      <c r="K9">
        <f>I9/$I$9</f>
        <v>1</v>
      </c>
    </row>
    <row r="10" spans="1:11" x14ac:dyDescent="0.25">
      <c r="A10">
        <v>3</v>
      </c>
      <c r="B10" s="1">
        <f t="shared" si="1"/>
        <v>87374.583333333328</v>
      </c>
      <c r="C10" s="1">
        <f t="shared" si="0"/>
        <v>5166.666666666667</v>
      </c>
      <c r="D10" s="1">
        <f t="shared" si="2"/>
        <v>873.74583333333328</v>
      </c>
      <c r="E10" s="1">
        <f t="shared" si="3"/>
        <v>4292.9208333333336</v>
      </c>
      <c r="F10" s="1">
        <f t="shared" si="4"/>
        <v>42.50416666666672</v>
      </c>
      <c r="I10" s="1">
        <f t="shared" si="5"/>
        <v>0.83749999999997726</v>
      </c>
      <c r="K10">
        <f t="shared" ref="K10:K28" si="6">I10/$I$9</f>
        <v>2.0100000000006766</v>
      </c>
    </row>
    <row r="11" spans="1:11" x14ac:dyDescent="0.25">
      <c r="A11">
        <v>4</v>
      </c>
      <c r="B11" s="1">
        <f t="shared" si="1"/>
        <v>83081.662499999991</v>
      </c>
      <c r="C11" s="1">
        <f t="shared" si="0"/>
        <v>5166.666666666667</v>
      </c>
      <c r="D11" s="1">
        <f t="shared" si="2"/>
        <v>830.81662499999993</v>
      </c>
      <c r="E11" s="1">
        <f t="shared" si="3"/>
        <v>4335.8500416666666</v>
      </c>
      <c r="F11" s="1">
        <f t="shared" si="4"/>
        <v>42.929208333333349</v>
      </c>
      <c r="I11" s="1">
        <f t="shared" si="5"/>
        <v>1.2625416666666069</v>
      </c>
      <c r="K11">
        <f t="shared" si="6"/>
        <v>3.0301000000009588</v>
      </c>
    </row>
    <row r="12" spans="1:11" x14ac:dyDescent="0.25">
      <c r="A12">
        <v>5</v>
      </c>
      <c r="B12" s="1">
        <f t="shared" si="1"/>
        <v>78745.812458333327</v>
      </c>
      <c r="C12" s="1">
        <f t="shared" si="0"/>
        <v>5166.666666666667</v>
      </c>
      <c r="D12" s="1">
        <f t="shared" si="2"/>
        <v>787.4581245833333</v>
      </c>
      <c r="E12" s="1">
        <f t="shared" si="3"/>
        <v>4379.2085420833337</v>
      </c>
      <c r="F12" s="1">
        <f t="shared" si="4"/>
        <v>43.358500416666629</v>
      </c>
      <c r="I12" s="1">
        <f t="shared" si="5"/>
        <v>1.691833749999887</v>
      </c>
      <c r="K12">
        <f t="shared" si="6"/>
        <v>4.0604010000012059</v>
      </c>
    </row>
    <row r="13" spans="1:11" x14ac:dyDescent="0.25">
      <c r="A13">
        <v>6</v>
      </c>
      <c r="B13" s="1">
        <f t="shared" si="1"/>
        <v>74366.603916249995</v>
      </c>
      <c r="C13" s="1">
        <f t="shared" si="0"/>
        <v>5166.666666666667</v>
      </c>
      <c r="D13" s="1">
        <f t="shared" si="2"/>
        <v>743.66603916249994</v>
      </c>
      <c r="E13" s="1">
        <f t="shared" si="3"/>
        <v>4423.0006275041669</v>
      </c>
      <c r="F13" s="1">
        <f t="shared" si="4"/>
        <v>43.792085420833359</v>
      </c>
      <c r="I13" s="1">
        <f t="shared" si="5"/>
        <v>2.125418754166617</v>
      </c>
      <c r="K13">
        <f t="shared" si="6"/>
        <v>5.1010050100017361</v>
      </c>
    </row>
    <row r="14" spans="1:11" x14ac:dyDescent="0.25">
      <c r="A14">
        <v>7</v>
      </c>
      <c r="B14" s="1">
        <f t="shared" si="1"/>
        <v>69943.603288745828</v>
      </c>
      <c r="C14" s="1">
        <f t="shared" si="0"/>
        <v>5166.666666666667</v>
      </c>
      <c r="D14" s="1">
        <f t="shared" si="2"/>
        <v>699.43603288745828</v>
      </c>
      <c r="E14" s="1">
        <f t="shared" si="3"/>
        <v>4467.2306337792088</v>
      </c>
      <c r="F14" s="1">
        <f t="shared" si="4"/>
        <v>44.23000627504166</v>
      </c>
      <c r="I14" s="1">
        <f t="shared" si="5"/>
        <v>2.5633396083749176</v>
      </c>
      <c r="K14">
        <f t="shared" si="6"/>
        <v>6.1520150601020402</v>
      </c>
    </row>
    <row r="15" spans="1:11" x14ac:dyDescent="0.25">
      <c r="A15">
        <v>8</v>
      </c>
      <c r="B15" s="1">
        <f t="shared" si="1"/>
        <v>65476.372654966617</v>
      </c>
      <c r="C15" s="1">
        <f t="shared" si="0"/>
        <v>5166.666666666667</v>
      </c>
      <c r="D15" s="1">
        <f t="shared" si="2"/>
        <v>654.76372654966622</v>
      </c>
      <c r="E15" s="1">
        <f t="shared" si="3"/>
        <v>4511.902940117001</v>
      </c>
      <c r="F15" s="1">
        <f t="shared" si="4"/>
        <v>44.672306337792065</v>
      </c>
      <c r="I15" s="1">
        <f t="shared" si="5"/>
        <v>3.0056396711253228</v>
      </c>
      <c r="K15">
        <f t="shared" si="6"/>
        <v>7.213535210703399</v>
      </c>
    </row>
    <row r="16" spans="1:11" x14ac:dyDescent="0.25">
      <c r="A16">
        <v>9</v>
      </c>
      <c r="B16" s="1">
        <f t="shared" si="1"/>
        <v>60964.46971484962</v>
      </c>
      <c r="C16" s="1">
        <f t="shared" si="0"/>
        <v>5166.666666666667</v>
      </c>
      <c r="D16" s="1">
        <f t="shared" si="2"/>
        <v>609.64469714849622</v>
      </c>
      <c r="E16" s="1">
        <f t="shared" si="3"/>
        <v>4557.0219695181704</v>
      </c>
      <c r="F16" s="1">
        <f t="shared" si="4"/>
        <v>45.119029401169996</v>
      </c>
      <c r="I16" s="1">
        <f t="shared" si="5"/>
        <v>3.4523627345032537</v>
      </c>
      <c r="K16">
        <f t="shared" si="6"/>
        <v>8.2856705628108234</v>
      </c>
    </row>
    <row r="17" spans="1:11" x14ac:dyDescent="0.25">
      <c r="A17">
        <v>10</v>
      </c>
      <c r="B17" s="1">
        <f t="shared" si="1"/>
        <v>56407.447745331447</v>
      </c>
      <c r="C17" s="1">
        <f t="shared" si="0"/>
        <v>5166.666666666667</v>
      </c>
      <c r="D17" s="1">
        <f t="shared" si="2"/>
        <v>564.07447745331444</v>
      </c>
      <c r="E17" s="1">
        <f t="shared" si="3"/>
        <v>4602.5921892133529</v>
      </c>
      <c r="F17" s="1">
        <f t="shared" si="4"/>
        <v>45.570219695181777</v>
      </c>
      <c r="I17" s="1">
        <f t="shared" si="5"/>
        <v>3.9035530285150344</v>
      </c>
      <c r="K17">
        <f t="shared" si="6"/>
        <v>9.3685272684394914</v>
      </c>
    </row>
    <row r="18" spans="1:11" x14ac:dyDescent="0.25">
      <c r="A18">
        <v>11</v>
      </c>
      <c r="B18" s="1">
        <f t="shared" si="1"/>
        <v>51804.855556118091</v>
      </c>
      <c r="C18" s="1">
        <f t="shared" si="0"/>
        <v>5166.666666666667</v>
      </c>
      <c r="D18" s="1">
        <f t="shared" si="2"/>
        <v>518.04855556118093</v>
      </c>
      <c r="E18" s="1">
        <f t="shared" si="3"/>
        <v>4648.6181111054857</v>
      </c>
      <c r="F18" s="1">
        <f t="shared" si="4"/>
        <v>46.02592189213351</v>
      </c>
      <c r="I18" s="1">
        <f t="shared" si="5"/>
        <v>4.359255225466768</v>
      </c>
      <c r="K18">
        <f t="shared" si="6"/>
        <v>10.46221254112405</v>
      </c>
    </row>
    <row r="19" spans="1:11" x14ac:dyDescent="0.25">
      <c r="A19">
        <v>12</v>
      </c>
      <c r="B19" s="1">
        <f t="shared" si="1"/>
        <v>47156.237445012608</v>
      </c>
      <c r="C19" s="1">
        <f t="shared" si="0"/>
        <v>5166.666666666667</v>
      </c>
      <c r="D19" s="1">
        <f t="shared" si="2"/>
        <v>471.56237445012607</v>
      </c>
      <c r="E19" s="1">
        <f t="shared" si="3"/>
        <v>4695.1042922165407</v>
      </c>
      <c r="F19" s="1">
        <f t="shared" si="4"/>
        <v>46.486181111054862</v>
      </c>
      <c r="I19" s="1">
        <f t="shared" si="5"/>
        <v>4.819514444388119</v>
      </c>
      <c r="K19">
        <f t="shared" si="6"/>
        <v>11.566834666535694</v>
      </c>
    </row>
    <row r="20" spans="1:11" x14ac:dyDescent="0.25">
      <c r="A20">
        <v>13</v>
      </c>
      <c r="B20" s="1">
        <f t="shared" si="1"/>
        <v>42461.133152796065</v>
      </c>
      <c r="C20" s="1">
        <f t="shared" si="0"/>
        <v>5166.666666666667</v>
      </c>
      <c r="D20" s="1">
        <f t="shared" si="2"/>
        <v>424.61133152796066</v>
      </c>
      <c r="E20" s="1">
        <f t="shared" si="3"/>
        <v>4742.0553351387061</v>
      </c>
      <c r="F20" s="1">
        <f t="shared" si="4"/>
        <v>46.951042922165414</v>
      </c>
      <c r="I20" s="1">
        <f t="shared" si="5"/>
        <v>5.2843762554986711</v>
      </c>
      <c r="K20">
        <f t="shared" si="6"/>
        <v>12.682503013201424</v>
      </c>
    </row>
    <row r="21" spans="1:11" x14ac:dyDescent="0.25">
      <c r="A21">
        <v>14</v>
      </c>
      <c r="B21" s="1">
        <f t="shared" si="1"/>
        <v>37719.077817657359</v>
      </c>
      <c r="C21" s="1">
        <f t="shared" si="0"/>
        <v>5166.666666666667</v>
      </c>
      <c r="D21" s="1">
        <f t="shared" si="2"/>
        <v>377.19077817657359</v>
      </c>
      <c r="E21" s="1">
        <f t="shared" si="3"/>
        <v>4789.475888490093</v>
      </c>
      <c r="F21" s="1">
        <f t="shared" si="4"/>
        <v>47.420553351387071</v>
      </c>
      <c r="I21" s="1">
        <f t="shared" si="5"/>
        <v>5.753886684720328</v>
      </c>
      <c r="K21">
        <f t="shared" si="6"/>
        <v>13.809328043333812</v>
      </c>
    </row>
    <row r="22" spans="1:11" x14ac:dyDescent="0.25">
      <c r="A22">
        <v>15</v>
      </c>
      <c r="B22" s="1">
        <f t="shared" si="1"/>
        <v>32929.601929167264</v>
      </c>
      <c r="C22" s="1">
        <f t="shared" si="0"/>
        <v>5166.666666666667</v>
      </c>
      <c r="D22" s="1">
        <f t="shared" si="2"/>
        <v>329.29601929167262</v>
      </c>
      <c r="E22" s="1">
        <f t="shared" si="3"/>
        <v>4837.3706473749944</v>
      </c>
      <c r="F22" s="1">
        <f t="shared" si="4"/>
        <v>47.894758884900966</v>
      </c>
      <c r="I22" s="1">
        <f t="shared" si="5"/>
        <v>6.2280922182342238</v>
      </c>
      <c r="K22">
        <f t="shared" si="6"/>
        <v>14.947421323767575</v>
      </c>
    </row>
    <row r="23" spans="1:11" x14ac:dyDescent="0.25">
      <c r="A23">
        <v>16</v>
      </c>
      <c r="B23" s="1">
        <f t="shared" si="1"/>
        <v>28092.231281792268</v>
      </c>
      <c r="C23" s="1">
        <f t="shared" si="0"/>
        <v>5166.666666666667</v>
      </c>
      <c r="D23" s="1">
        <f t="shared" si="2"/>
        <v>280.92231281792272</v>
      </c>
      <c r="E23" s="1">
        <f t="shared" si="3"/>
        <v>4885.7443538487441</v>
      </c>
      <c r="F23" s="1">
        <f t="shared" si="4"/>
        <v>48.373706473749905</v>
      </c>
      <c r="I23" s="1">
        <f t="shared" si="5"/>
        <v>6.7070398070831629</v>
      </c>
      <c r="K23">
        <f t="shared" si="6"/>
        <v>16.096895537005448</v>
      </c>
    </row>
    <row r="24" spans="1:11" x14ac:dyDescent="0.25">
      <c r="A24">
        <v>17</v>
      </c>
      <c r="B24" s="1">
        <f t="shared" si="1"/>
        <v>23206.486927943522</v>
      </c>
      <c r="C24" s="1">
        <f t="shared" si="0"/>
        <v>5166.666666666667</v>
      </c>
      <c r="D24" s="1">
        <f t="shared" si="2"/>
        <v>232.06486927943524</v>
      </c>
      <c r="E24" s="1">
        <f t="shared" si="3"/>
        <v>4934.6017973872313</v>
      </c>
      <c r="F24" s="1">
        <f t="shared" si="4"/>
        <v>48.857443538487473</v>
      </c>
      <c r="I24" s="1">
        <f t="shared" si="5"/>
        <v>7.1907768718207308</v>
      </c>
      <c r="K24">
        <f t="shared" si="6"/>
        <v>17.257864492376033</v>
      </c>
    </row>
    <row r="25" spans="1:11" x14ac:dyDescent="0.25">
      <c r="A25">
        <v>18</v>
      </c>
      <c r="B25" s="1">
        <f t="shared" si="1"/>
        <v>18271.885130556293</v>
      </c>
      <c r="C25" s="1">
        <f t="shared" si="0"/>
        <v>5166.666666666667</v>
      </c>
      <c r="D25" s="1">
        <f t="shared" si="2"/>
        <v>182.71885130556294</v>
      </c>
      <c r="E25" s="1">
        <f t="shared" si="3"/>
        <v>4983.9478153611044</v>
      </c>
      <c r="F25" s="1">
        <f t="shared" si="4"/>
        <v>49.346017973872307</v>
      </c>
      <c r="I25" s="1">
        <f t="shared" si="5"/>
        <v>7.6793513072055646</v>
      </c>
      <c r="K25">
        <f t="shared" si="6"/>
        <v>18.43044313730006</v>
      </c>
    </row>
    <row r="26" spans="1:11" x14ac:dyDescent="0.25">
      <c r="A26">
        <v>19</v>
      </c>
      <c r="B26" s="1">
        <f t="shared" si="1"/>
        <v>13287.937315195188</v>
      </c>
      <c r="C26" s="1">
        <f t="shared" si="0"/>
        <v>5166.666666666667</v>
      </c>
      <c r="D26" s="1">
        <f t="shared" si="2"/>
        <v>132.87937315195188</v>
      </c>
      <c r="E26" s="1">
        <f t="shared" si="3"/>
        <v>5033.7872935147152</v>
      </c>
      <c r="F26" s="1">
        <f t="shared" si="4"/>
        <v>49.839478153611054</v>
      </c>
      <c r="I26" s="1">
        <f t="shared" si="5"/>
        <v>8.1728114869443118</v>
      </c>
      <c r="K26">
        <f t="shared" si="6"/>
        <v>19.614747568673483</v>
      </c>
    </row>
    <row r="27" spans="1:11" x14ac:dyDescent="0.25">
      <c r="A27">
        <v>20</v>
      </c>
      <c r="B27" s="1">
        <f>B26-E26</f>
        <v>8254.1500216804725</v>
      </c>
      <c r="C27" s="1">
        <f t="shared" si="0"/>
        <v>5166.666666666667</v>
      </c>
      <c r="D27" s="1">
        <f>$B$2/12*B27</f>
        <v>82.541500216804721</v>
      </c>
      <c r="E27" s="1">
        <f>C27-D27</f>
        <v>5084.1251664498623</v>
      </c>
      <c r="F27" s="1">
        <f t="shared" si="4"/>
        <v>50.337872935147161</v>
      </c>
      <c r="I27" s="1">
        <f t="shared" si="5"/>
        <v>8.6712062684804181</v>
      </c>
      <c r="K27">
        <f t="shared" si="6"/>
        <v>20.810895044360574</v>
      </c>
    </row>
    <row r="28" spans="1:11" x14ac:dyDescent="0.25">
      <c r="A28">
        <v>21</v>
      </c>
      <c r="B28" s="1">
        <f t="shared" ref="B28" si="7">B27-E27</f>
        <v>3170.0248552306102</v>
      </c>
      <c r="C28" s="1">
        <f>D28+E28</f>
        <v>3201.7251037829164</v>
      </c>
      <c r="D28" s="1">
        <f t="shared" ref="D28" si="8">$B$2/12*B28</f>
        <v>31.700248552306103</v>
      </c>
      <c r="E28" s="1">
        <f>B28</f>
        <v>3170.0248552306102</v>
      </c>
      <c r="F28" s="1">
        <f t="shared" si="4"/>
        <v>50.841251664498614</v>
      </c>
      <c r="I28" s="1">
        <f t="shared" si="5"/>
        <v>9.1745849978318716</v>
      </c>
      <c r="K28">
        <f t="shared" si="6"/>
        <v>22.019003994804503</v>
      </c>
    </row>
    <row r="29" spans="1:11" x14ac:dyDescent="0.25">
      <c r="A29">
        <v>22</v>
      </c>
      <c r="B29" s="1"/>
      <c r="D29" s="1"/>
      <c r="E29" s="1"/>
    </row>
    <row r="30" spans="1:11" x14ac:dyDescent="0.25">
      <c r="A30">
        <v>23</v>
      </c>
      <c r="B30" s="1"/>
      <c r="D30" s="1"/>
      <c r="E30" s="1"/>
    </row>
    <row r="31" spans="1:11" x14ac:dyDescent="0.25">
      <c r="C31" s="1">
        <f>SUM(C7:C28)</f>
        <v>111701.72510378294</v>
      </c>
      <c r="D31" s="1">
        <f>SUM(D7:D28)</f>
        <v>11701.72510378293</v>
      </c>
      <c r="E31" s="1">
        <f>SUM(E7:E28)</f>
        <v>99999.999999999985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G30" sqref="G30"/>
    </sheetView>
  </sheetViews>
  <sheetFormatPr defaultRowHeight="15" x14ac:dyDescent="0.25"/>
  <cols>
    <col min="1" max="1" width="16.85546875" bestFit="1" customWidth="1"/>
    <col min="2" max="2" width="13.85546875" bestFit="1" customWidth="1"/>
    <col min="3" max="3" width="11.5703125" bestFit="1" customWidth="1"/>
    <col min="4" max="4" width="16.42578125" bestFit="1" customWidth="1"/>
    <col min="5" max="5" width="17.28515625" bestFit="1" customWidth="1"/>
    <col min="7" max="7" width="15.5703125" bestFit="1" customWidth="1"/>
    <col min="8" max="8" width="14.7109375" bestFit="1" customWidth="1"/>
    <col min="9" max="9" width="11.5703125" bestFit="1" customWidth="1"/>
    <col min="12" max="12" width="10.140625" bestFit="1" customWidth="1"/>
    <col min="16" max="16" width="13.42578125" bestFit="1" customWidth="1"/>
    <col min="17" max="18" width="16.5703125" bestFit="1" customWidth="1"/>
    <col min="19" max="19" width="18.28515625" bestFit="1" customWidth="1"/>
    <col min="20" max="20" width="13.42578125" bestFit="1" customWidth="1"/>
  </cols>
  <sheetData>
    <row r="1" spans="1:20" x14ac:dyDescent="0.25">
      <c r="A1" t="s">
        <v>0</v>
      </c>
      <c r="B1" s="1">
        <v>3800000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s="7" t="s">
        <v>29</v>
      </c>
      <c r="M1" t="s">
        <v>28</v>
      </c>
      <c r="N1" t="s">
        <v>21</v>
      </c>
      <c r="O1" t="s">
        <v>22</v>
      </c>
      <c r="P1" t="s">
        <v>23</v>
      </c>
      <c r="Q1" t="s">
        <v>25</v>
      </c>
      <c r="R1" t="s">
        <v>24</v>
      </c>
      <c r="S1" t="s">
        <v>26</v>
      </c>
      <c r="T1" t="s">
        <v>27</v>
      </c>
    </row>
    <row r="2" spans="1:20" x14ac:dyDescent="0.25">
      <c r="A2" t="s">
        <v>10</v>
      </c>
      <c r="B2" s="2">
        <v>0.12</v>
      </c>
      <c r="G2" s="4">
        <f>$B$2*I2</f>
        <v>9.9999999999999985E-3</v>
      </c>
      <c r="H2" s="3">
        <v>1</v>
      </c>
      <c r="I2">
        <f>H2*30/360</f>
        <v>8.3333333333333329E-2</v>
      </c>
      <c r="J2">
        <f>SUM($P$2:P2)/$S$13</f>
        <v>6.8825910931174086E-2</v>
      </c>
      <c r="K2">
        <f>SUM($O$2:O2)/365</f>
        <v>8.4931506849315067E-2</v>
      </c>
      <c r="L2" s="3">
        <f>SUM($O$2:O2)/$R$13</f>
        <v>8.4931506849315067E-2</v>
      </c>
      <c r="M2">
        <f>SUM($O$2:O2)/360</f>
        <v>8.611111111111111E-2</v>
      </c>
      <c r="N2" s="8">
        <v>41640</v>
      </c>
      <c r="O2">
        <v>31</v>
      </c>
      <c r="P2">
        <v>17</v>
      </c>
      <c r="Q2">
        <f>O2-P2</f>
        <v>14</v>
      </c>
    </row>
    <row r="3" spans="1:20" x14ac:dyDescent="0.25">
      <c r="A3" t="s">
        <v>2</v>
      </c>
      <c r="B3">
        <v>120</v>
      </c>
      <c r="G3" s="4">
        <f t="shared" ref="G3:G25" si="0">$B$2*I3</f>
        <v>1.9999999999999997E-2</v>
      </c>
      <c r="H3">
        <v>2</v>
      </c>
      <c r="I3">
        <f t="shared" ref="I3:I25" si="1">H3*30/360</f>
        <v>0.16666666666666666</v>
      </c>
      <c r="J3">
        <f>SUM($P$2:P3)/$S$13</f>
        <v>0.14979757085020243</v>
      </c>
      <c r="K3">
        <f>SUM($O$2:O3)/365</f>
        <v>0.16164383561643836</v>
      </c>
      <c r="L3" s="3">
        <f>SUM($O$2:O3)/$R$13</f>
        <v>0.16164383561643836</v>
      </c>
      <c r="M3">
        <f>SUM($O$2:O3)/360</f>
        <v>0.16388888888888889</v>
      </c>
      <c r="N3" s="8">
        <v>41671</v>
      </c>
      <c r="O3">
        <v>28</v>
      </c>
      <c r="P3">
        <v>20</v>
      </c>
      <c r="Q3">
        <f t="shared" ref="Q3:Q66" si="2">O3-P3</f>
        <v>8</v>
      </c>
    </row>
    <row r="4" spans="1:20" x14ac:dyDescent="0.25">
      <c r="A4" t="s">
        <v>12</v>
      </c>
      <c r="B4">
        <v>12</v>
      </c>
      <c r="C4" t="s">
        <v>13</v>
      </c>
      <c r="G4" s="4">
        <f t="shared" si="0"/>
        <v>0.03</v>
      </c>
      <c r="H4" s="3">
        <v>3</v>
      </c>
      <c r="I4">
        <f t="shared" si="1"/>
        <v>0.25</v>
      </c>
      <c r="J4">
        <f>SUM($P$2:P4)/$S$13</f>
        <v>0.23076923076923078</v>
      </c>
      <c r="K4">
        <f>SUM($O$2:O4)/365</f>
        <v>0.24657534246575341</v>
      </c>
      <c r="L4" s="3">
        <f>SUM($O$2:O4)/$R$13</f>
        <v>0.24657534246575341</v>
      </c>
      <c r="M4">
        <f>SUM($O$2:O4)/360</f>
        <v>0.25</v>
      </c>
      <c r="N4" s="8">
        <v>41699</v>
      </c>
      <c r="O4">
        <v>31</v>
      </c>
      <c r="P4">
        <v>20</v>
      </c>
      <c r="Q4">
        <f t="shared" si="2"/>
        <v>11</v>
      </c>
    </row>
    <row r="5" spans="1:20" x14ac:dyDescent="0.25">
      <c r="A5" t="s">
        <v>14</v>
      </c>
      <c r="B5">
        <f>B3/B4</f>
        <v>10</v>
      </c>
      <c r="G5" s="4">
        <f t="shared" si="0"/>
        <v>3.9999999999999994E-2</v>
      </c>
      <c r="H5">
        <v>4</v>
      </c>
      <c r="I5">
        <f t="shared" si="1"/>
        <v>0.33333333333333331</v>
      </c>
      <c r="J5">
        <f>SUM($P$2:P5)/$S$13</f>
        <v>0.31983805668016196</v>
      </c>
      <c r="K5">
        <f>SUM($O$2:O5)/365</f>
        <v>0.32876712328767121</v>
      </c>
      <c r="L5" s="3">
        <f>SUM($O$2:O5)/$R$13</f>
        <v>0.32876712328767121</v>
      </c>
      <c r="M5">
        <f>SUM($O$2:O5)/360</f>
        <v>0.33333333333333331</v>
      </c>
      <c r="N5" s="8">
        <v>41730</v>
      </c>
      <c r="O5">
        <v>30</v>
      </c>
      <c r="P5">
        <v>22</v>
      </c>
      <c r="Q5">
        <f t="shared" si="2"/>
        <v>8</v>
      </c>
    </row>
    <row r="6" spans="1:20" x14ac:dyDescent="0.25">
      <c r="G6" s="4">
        <f t="shared" si="0"/>
        <v>0.05</v>
      </c>
      <c r="H6" s="3">
        <v>5</v>
      </c>
      <c r="I6">
        <f t="shared" si="1"/>
        <v>0.41666666666666669</v>
      </c>
      <c r="J6">
        <f>SUM($P$2:P6)/$S$13</f>
        <v>0.39676113360323889</v>
      </c>
      <c r="K6">
        <f>SUM($O$2:O6)/365</f>
        <v>0.41369863013698632</v>
      </c>
      <c r="L6" s="3">
        <f>SUM($O$2:O6)/$R$13</f>
        <v>0.41369863013698632</v>
      </c>
      <c r="M6">
        <f>SUM($O$2:O6)/360</f>
        <v>0.41944444444444445</v>
      </c>
      <c r="N6" s="8">
        <v>41760</v>
      </c>
      <c r="O6">
        <v>31</v>
      </c>
      <c r="P6">
        <v>19</v>
      </c>
      <c r="Q6">
        <f t="shared" si="2"/>
        <v>12</v>
      </c>
    </row>
    <row r="7" spans="1:20" x14ac:dyDescent="0.25">
      <c r="A7" t="s">
        <v>11</v>
      </c>
      <c r="B7" s="1">
        <f>(B1*B2/B4)/(1-1/(1+B2/B4)^B3)</f>
        <v>54518.960392983172</v>
      </c>
      <c r="G7" s="4">
        <f t="shared" si="0"/>
        <v>0.06</v>
      </c>
      <c r="H7">
        <v>6</v>
      </c>
      <c r="I7">
        <f t="shared" si="1"/>
        <v>0.5</v>
      </c>
      <c r="J7">
        <f>SUM($P$2:P7)/$S$13</f>
        <v>0.47368421052631576</v>
      </c>
      <c r="K7">
        <f>SUM($O$2:O7)/365</f>
        <v>0.49589041095890413</v>
      </c>
      <c r="L7" s="3">
        <f>SUM($O$2:O7)/$R$13</f>
        <v>0.49589041095890413</v>
      </c>
      <c r="M7">
        <f>SUM($O$2:O7)/360</f>
        <v>0.50277777777777777</v>
      </c>
      <c r="N7" s="8">
        <v>41791</v>
      </c>
      <c r="O7">
        <v>30</v>
      </c>
      <c r="P7">
        <v>19</v>
      </c>
      <c r="Q7">
        <f t="shared" si="2"/>
        <v>11</v>
      </c>
    </row>
    <row r="8" spans="1:20" x14ac:dyDescent="0.25">
      <c r="G8" s="4">
        <f t="shared" si="0"/>
        <v>7.0000000000000007E-2</v>
      </c>
      <c r="H8" s="3">
        <v>7</v>
      </c>
      <c r="I8">
        <f t="shared" si="1"/>
        <v>0.58333333333333337</v>
      </c>
      <c r="J8">
        <f>SUM($P$2:P8)/$S$13</f>
        <v>0.5668016194331984</v>
      </c>
      <c r="K8">
        <f>SUM($O$2:O8)/365</f>
        <v>0.58082191780821912</v>
      </c>
      <c r="L8" s="3">
        <f>SUM($O$2:O8)/$R$13</f>
        <v>0.58082191780821912</v>
      </c>
      <c r="M8">
        <f>SUM($O$2:O8)/360</f>
        <v>0.58888888888888891</v>
      </c>
      <c r="N8" s="8">
        <v>41821</v>
      </c>
      <c r="O8">
        <v>31</v>
      </c>
      <c r="P8">
        <v>23</v>
      </c>
      <c r="Q8">
        <f t="shared" si="2"/>
        <v>8</v>
      </c>
    </row>
    <row r="9" spans="1:20" x14ac:dyDescent="0.25">
      <c r="A9" t="s">
        <v>15</v>
      </c>
      <c r="B9" s="1">
        <f>B7*B3</f>
        <v>6542275.2471579807</v>
      </c>
      <c r="G9" s="4">
        <f t="shared" si="0"/>
        <v>7.9999999999999988E-2</v>
      </c>
      <c r="H9">
        <v>8</v>
      </c>
      <c r="I9">
        <f t="shared" si="1"/>
        <v>0.66666666666666663</v>
      </c>
      <c r="J9">
        <f>SUM($P$2:P9)/$S$13</f>
        <v>0.65182186234817818</v>
      </c>
      <c r="K9">
        <f>SUM($O$2:O9)/365</f>
        <v>0.66575342465753429</v>
      </c>
      <c r="L9" s="3">
        <f>SUM($O$2:O9)/$R$13</f>
        <v>0.66575342465753429</v>
      </c>
      <c r="M9">
        <f>SUM($O$2:O9)/360</f>
        <v>0.67500000000000004</v>
      </c>
      <c r="N9" s="8">
        <v>41852</v>
      </c>
      <c r="O9">
        <v>31</v>
      </c>
      <c r="P9">
        <v>21</v>
      </c>
      <c r="Q9">
        <f t="shared" si="2"/>
        <v>10</v>
      </c>
    </row>
    <row r="10" spans="1:20" x14ac:dyDescent="0.25">
      <c r="A10" t="s">
        <v>16</v>
      </c>
      <c r="B10" s="1">
        <f>B9-B1</f>
        <v>2742275.2471579807</v>
      </c>
      <c r="G10" s="4">
        <f t="shared" si="0"/>
        <v>0.09</v>
      </c>
      <c r="H10" s="3">
        <v>9</v>
      </c>
      <c r="I10">
        <f t="shared" si="1"/>
        <v>0.75</v>
      </c>
      <c r="J10">
        <f>SUM($P$2:P10)/$S$13</f>
        <v>0.74089068825910931</v>
      </c>
      <c r="K10">
        <f>SUM($O$2:O10)/365</f>
        <v>0.74794520547945209</v>
      </c>
      <c r="L10" s="3">
        <f>SUM($O$2:O10)/$R$13</f>
        <v>0.74794520547945209</v>
      </c>
      <c r="M10">
        <f>SUM($O$2:O10)/360</f>
        <v>0.7583333333333333</v>
      </c>
      <c r="N10" s="8">
        <v>41883</v>
      </c>
      <c r="O10">
        <v>30</v>
      </c>
      <c r="P10">
        <v>22</v>
      </c>
      <c r="Q10">
        <f t="shared" si="2"/>
        <v>8</v>
      </c>
    </row>
    <row r="11" spans="1:20" x14ac:dyDescent="0.25">
      <c r="G11" s="4">
        <f t="shared" si="0"/>
        <v>0.1</v>
      </c>
      <c r="H11">
        <v>10</v>
      </c>
      <c r="I11">
        <f t="shared" si="1"/>
        <v>0.83333333333333337</v>
      </c>
      <c r="J11">
        <f>SUM($P$2:P11)/$S$13</f>
        <v>0.83400809716599189</v>
      </c>
      <c r="K11">
        <f>SUM($O$2:O11)/365</f>
        <v>0.83287671232876714</v>
      </c>
      <c r="L11" s="3">
        <f>SUM($O$2:O11)/$R$13</f>
        <v>0.83287671232876714</v>
      </c>
      <c r="M11">
        <f>SUM($O$2:O11)/360</f>
        <v>0.84444444444444444</v>
      </c>
      <c r="N11" s="8">
        <v>41913</v>
      </c>
      <c r="O11">
        <v>31</v>
      </c>
      <c r="P11">
        <v>23</v>
      </c>
      <c r="Q11">
        <f t="shared" si="2"/>
        <v>8</v>
      </c>
    </row>
    <row r="12" spans="1:20" x14ac:dyDescent="0.25">
      <c r="G12" s="4">
        <f t="shared" si="0"/>
        <v>0.10999999999999999</v>
      </c>
      <c r="H12" s="3">
        <v>11</v>
      </c>
      <c r="I12">
        <f t="shared" si="1"/>
        <v>0.91666666666666663</v>
      </c>
      <c r="J12">
        <f>SUM($P$2:P12)/$S$13</f>
        <v>0.90688259109311742</v>
      </c>
      <c r="K12">
        <f>SUM($O$2:O12)/365</f>
        <v>0.91506849315068495</v>
      </c>
      <c r="L12" s="3">
        <f>SUM($O$2:O12)/$R$13</f>
        <v>0.91506849315068495</v>
      </c>
      <c r="M12">
        <f>SUM($O$2:O12)/360</f>
        <v>0.92777777777777781</v>
      </c>
      <c r="N12" s="8">
        <v>41944</v>
      </c>
      <c r="O12">
        <v>30</v>
      </c>
      <c r="P12">
        <v>18</v>
      </c>
      <c r="Q12">
        <f t="shared" si="2"/>
        <v>12</v>
      </c>
    </row>
    <row r="13" spans="1:20" x14ac:dyDescent="0.25">
      <c r="G13" s="4">
        <f t="shared" si="0"/>
        <v>0.12</v>
      </c>
      <c r="H13">
        <v>12</v>
      </c>
      <c r="I13">
        <f t="shared" si="1"/>
        <v>1</v>
      </c>
      <c r="J13">
        <f>SUM($P$2:P13)/$S$13</f>
        <v>1</v>
      </c>
      <c r="K13">
        <f>SUM($O$2:O13)/365</f>
        <v>1</v>
      </c>
      <c r="L13" s="3">
        <f>SUM($O$2:O13)/$R$13</f>
        <v>1</v>
      </c>
      <c r="M13">
        <f>SUM($O$2:O13)/360</f>
        <v>1.0138888888888888</v>
      </c>
      <c r="N13" s="8">
        <v>41974</v>
      </c>
      <c r="O13">
        <v>31</v>
      </c>
      <c r="P13">
        <v>23</v>
      </c>
      <c r="Q13">
        <f t="shared" si="2"/>
        <v>8</v>
      </c>
      <c r="R13">
        <f>SUM(O2:O13)</f>
        <v>365</v>
      </c>
      <c r="S13">
        <f>SUM(P2:P13)</f>
        <v>247</v>
      </c>
      <c r="T13">
        <f>SUM(Q2:Q13)</f>
        <v>118</v>
      </c>
    </row>
    <row r="14" spans="1:20" x14ac:dyDescent="0.25">
      <c r="A14" t="s">
        <v>4</v>
      </c>
      <c r="B14" t="s">
        <v>17</v>
      </c>
      <c r="C14" t="s">
        <v>3</v>
      </c>
      <c r="D14" t="s">
        <v>6</v>
      </c>
      <c r="E14" t="s">
        <v>7</v>
      </c>
      <c r="G14" s="4">
        <f t="shared" si="0"/>
        <v>9.9999999999999985E-3</v>
      </c>
      <c r="H14" s="3">
        <v>1</v>
      </c>
      <c r="I14">
        <f t="shared" si="1"/>
        <v>8.3333333333333329E-2</v>
      </c>
      <c r="L14" s="5"/>
      <c r="N14" s="8">
        <v>42005</v>
      </c>
      <c r="O14">
        <v>31</v>
      </c>
      <c r="P14">
        <v>15</v>
      </c>
      <c r="Q14">
        <f t="shared" si="2"/>
        <v>16</v>
      </c>
      <c r="T14">
        <f t="array" ref="T14:T18">SUBTOTAL(9,Q2:Q13, Q14:Q25)</f>
        <v>236</v>
      </c>
    </row>
    <row r="15" spans="1:20" x14ac:dyDescent="0.25">
      <c r="A15">
        <v>0</v>
      </c>
      <c r="B15" s="1">
        <f>B1</f>
        <v>3800000</v>
      </c>
      <c r="G15" s="4">
        <f t="shared" si="0"/>
        <v>1.9999999999999997E-2</v>
      </c>
      <c r="H15">
        <v>2</v>
      </c>
      <c r="I15">
        <f t="shared" si="1"/>
        <v>0.16666666666666666</v>
      </c>
      <c r="L15" s="7"/>
      <c r="N15" s="8">
        <v>42036</v>
      </c>
      <c r="O15">
        <v>28</v>
      </c>
      <c r="P15">
        <v>19</v>
      </c>
      <c r="Q15">
        <f t="shared" si="2"/>
        <v>9</v>
      </c>
      <c r="T15">
        <v>236</v>
      </c>
    </row>
    <row r="16" spans="1:20" x14ac:dyDescent="0.25">
      <c r="A16">
        <v>1</v>
      </c>
      <c r="B16" s="1">
        <f>B15-E16</f>
        <v>3783481.0396070168</v>
      </c>
      <c r="C16" s="1">
        <f>$B$7</f>
        <v>54518.960392983172</v>
      </c>
      <c r="D16" s="1">
        <f>B15*$B$2/$B$4</f>
        <v>38000</v>
      </c>
      <c r="E16" s="1">
        <f>C16-D16</f>
        <v>16518.960392983172</v>
      </c>
      <c r="G16" s="4">
        <f t="shared" si="0"/>
        <v>0.03</v>
      </c>
      <c r="H16" s="3">
        <v>3</v>
      </c>
      <c r="I16">
        <f t="shared" si="1"/>
        <v>0.25</v>
      </c>
      <c r="L16" s="5"/>
      <c r="N16" s="8">
        <v>42064</v>
      </c>
      <c r="O16">
        <v>31</v>
      </c>
      <c r="P16">
        <v>21</v>
      </c>
      <c r="Q16">
        <f t="shared" si="2"/>
        <v>10</v>
      </c>
      <c r="T16">
        <v>236</v>
      </c>
    </row>
    <row r="17" spans="1:20" x14ac:dyDescent="0.25">
      <c r="A17">
        <v>2</v>
      </c>
      <c r="B17" s="1">
        <f t="shared" ref="B17:B38" si="3">B16-E17</f>
        <v>3766796.8896101038</v>
      </c>
      <c r="C17" s="1">
        <f t="shared" ref="C17:C38" si="4">$B$7</f>
        <v>54518.960392983172</v>
      </c>
      <c r="D17" s="1">
        <f t="shared" ref="D17:D38" si="5">B16*$B$2/$B$4</f>
        <v>37834.810396070163</v>
      </c>
      <c r="E17" s="1">
        <f t="shared" ref="E17:E38" si="6">C17-D17</f>
        <v>16684.149996913009</v>
      </c>
      <c r="G17" s="4">
        <f t="shared" si="0"/>
        <v>3.9999999999999994E-2</v>
      </c>
      <c r="H17">
        <v>4</v>
      </c>
      <c r="I17">
        <f t="shared" si="1"/>
        <v>0.33333333333333331</v>
      </c>
      <c r="L17" s="7"/>
      <c r="N17" s="8">
        <v>42095</v>
      </c>
      <c r="O17">
        <v>30</v>
      </c>
      <c r="P17">
        <v>22</v>
      </c>
      <c r="Q17">
        <f t="shared" si="2"/>
        <v>8</v>
      </c>
      <c r="T17">
        <v>236</v>
      </c>
    </row>
    <row r="18" spans="1:20" x14ac:dyDescent="0.25">
      <c r="A18">
        <v>3</v>
      </c>
      <c r="B18" s="1">
        <f t="shared" si="3"/>
        <v>3749945.8981132219</v>
      </c>
      <c r="C18" s="1">
        <f t="shared" si="4"/>
        <v>54518.960392983172</v>
      </c>
      <c r="D18" s="1">
        <f t="shared" si="5"/>
        <v>37667.968896101032</v>
      </c>
      <c r="E18" s="1">
        <f t="shared" si="6"/>
        <v>16850.991496882139</v>
      </c>
      <c r="G18" s="4">
        <f t="shared" si="0"/>
        <v>0.05</v>
      </c>
      <c r="H18" s="3">
        <v>5</v>
      </c>
      <c r="I18">
        <f t="shared" si="1"/>
        <v>0.41666666666666669</v>
      </c>
      <c r="L18" s="5"/>
      <c r="N18" s="8">
        <v>42125</v>
      </c>
      <c r="O18">
        <v>31</v>
      </c>
      <c r="P18">
        <v>18</v>
      </c>
      <c r="Q18">
        <f t="shared" si="2"/>
        <v>13</v>
      </c>
      <c r="T18">
        <v>236</v>
      </c>
    </row>
    <row r="19" spans="1:20" x14ac:dyDescent="0.25">
      <c r="A19">
        <v>4</v>
      </c>
      <c r="B19" s="1">
        <f t="shared" si="3"/>
        <v>3732926.3967013708</v>
      </c>
      <c r="C19" s="1">
        <f t="shared" si="4"/>
        <v>54518.960392983172</v>
      </c>
      <c r="D19" s="1">
        <f t="shared" si="5"/>
        <v>37499.458981132215</v>
      </c>
      <c r="E19" s="1">
        <f t="shared" si="6"/>
        <v>17019.501411850957</v>
      </c>
      <c r="G19" s="4">
        <f t="shared" si="0"/>
        <v>0.06</v>
      </c>
      <c r="H19">
        <v>6</v>
      </c>
      <c r="I19">
        <f t="shared" si="1"/>
        <v>0.5</v>
      </c>
      <c r="L19" s="7"/>
      <c r="N19" s="8">
        <v>42156</v>
      </c>
      <c r="O19">
        <v>30</v>
      </c>
      <c r="P19">
        <v>21</v>
      </c>
      <c r="Q19">
        <f t="shared" si="2"/>
        <v>9</v>
      </c>
    </row>
    <row r="20" spans="1:20" x14ac:dyDescent="0.25">
      <c r="A20">
        <v>5</v>
      </c>
      <c r="B20" s="1">
        <f t="shared" si="3"/>
        <v>3715736.7002754016</v>
      </c>
      <c r="C20" s="1">
        <f t="shared" si="4"/>
        <v>54518.960392983172</v>
      </c>
      <c r="D20" s="1">
        <f t="shared" si="5"/>
        <v>37329.263967013707</v>
      </c>
      <c r="E20" s="1">
        <f t="shared" si="6"/>
        <v>17189.696425969465</v>
      </c>
      <c r="G20" s="4">
        <f t="shared" si="0"/>
        <v>7.0000000000000007E-2</v>
      </c>
      <c r="H20" s="3">
        <v>7</v>
      </c>
      <c r="I20">
        <f t="shared" si="1"/>
        <v>0.58333333333333337</v>
      </c>
      <c r="L20" s="5"/>
      <c r="N20" s="8">
        <v>42186</v>
      </c>
      <c r="O20">
        <v>31</v>
      </c>
      <c r="P20">
        <v>23</v>
      </c>
      <c r="Q20">
        <f t="shared" si="2"/>
        <v>8</v>
      </c>
    </row>
    <row r="21" spans="1:20" x14ac:dyDescent="0.25">
      <c r="A21">
        <v>6</v>
      </c>
      <c r="B21" s="1">
        <f t="shared" si="3"/>
        <v>3698375.1068851724</v>
      </c>
      <c r="C21" s="1">
        <f t="shared" si="4"/>
        <v>54518.960392983172</v>
      </c>
      <c r="D21" s="1">
        <f t="shared" si="5"/>
        <v>37157.367002754014</v>
      </c>
      <c r="E21" s="1">
        <f t="shared" si="6"/>
        <v>17361.593390229158</v>
      </c>
      <c r="G21" s="4">
        <f t="shared" si="0"/>
        <v>7.9999999999999988E-2</v>
      </c>
      <c r="H21">
        <v>8</v>
      </c>
      <c r="I21">
        <f t="shared" si="1"/>
        <v>0.66666666666666663</v>
      </c>
      <c r="L21" s="7"/>
      <c r="N21" s="8">
        <v>42217</v>
      </c>
      <c r="O21">
        <v>31</v>
      </c>
      <c r="P21">
        <v>21</v>
      </c>
      <c r="Q21">
        <f t="shared" si="2"/>
        <v>10</v>
      </c>
    </row>
    <row r="22" spans="1:20" x14ac:dyDescent="0.25">
      <c r="A22">
        <v>7</v>
      </c>
      <c r="B22" s="1">
        <f t="shared" si="3"/>
        <v>3680839.8975610412</v>
      </c>
      <c r="C22" s="1">
        <f t="shared" si="4"/>
        <v>54518.960392983172</v>
      </c>
      <c r="D22" s="1">
        <f t="shared" si="5"/>
        <v>36983.751068851721</v>
      </c>
      <c r="E22" s="1">
        <f t="shared" si="6"/>
        <v>17535.209324131451</v>
      </c>
      <c r="G22" s="4">
        <f t="shared" si="0"/>
        <v>0.09</v>
      </c>
      <c r="H22" s="3">
        <v>9</v>
      </c>
      <c r="I22">
        <f t="shared" si="1"/>
        <v>0.75</v>
      </c>
      <c r="L22" s="5"/>
      <c r="N22" s="8">
        <v>42248</v>
      </c>
      <c r="O22">
        <v>30</v>
      </c>
      <c r="P22">
        <v>22</v>
      </c>
      <c r="Q22">
        <f t="shared" si="2"/>
        <v>8</v>
      </c>
    </row>
    <row r="23" spans="1:20" x14ac:dyDescent="0.25">
      <c r="A23">
        <v>8</v>
      </c>
      <c r="B23" s="1">
        <f t="shared" si="3"/>
        <v>3663129.3361436683</v>
      </c>
      <c r="C23" s="1">
        <f t="shared" si="4"/>
        <v>54518.960392983172</v>
      </c>
      <c r="D23" s="1">
        <f t="shared" si="5"/>
        <v>36808.398975610406</v>
      </c>
      <c r="E23" s="1">
        <f t="shared" si="6"/>
        <v>17710.561417372766</v>
      </c>
      <c r="G23" s="4">
        <f t="shared" si="0"/>
        <v>0.1</v>
      </c>
      <c r="H23">
        <v>10</v>
      </c>
      <c r="I23">
        <f t="shared" si="1"/>
        <v>0.83333333333333337</v>
      </c>
      <c r="L23" s="7"/>
      <c r="N23" s="8">
        <v>42278</v>
      </c>
      <c r="O23">
        <v>31</v>
      </c>
      <c r="P23">
        <v>22</v>
      </c>
      <c r="Q23">
        <f t="shared" si="2"/>
        <v>9</v>
      </c>
    </row>
    <row r="24" spans="1:20" x14ac:dyDescent="0.25">
      <c r="A24">
        <v>9</v>
      </c>
      <c r="B24" s="1">
        <f t="shared" si="3"/>
        <v>3645241.6691121217</v>
      </c>
      <c r="C24" s="1">
        <f t="shared" si="4"/>
        <v>54518.960392983172</v>
      </c>
      <c r="D24" s="1">
        <f t="shared" si="5"/>
        <v>36631.293361436685</v>
      </c>
      <c r="E24" s="1">
        <f t="shared" si="6"/>
        <v>17887.667031546487</v>
      </c>
      <c r="G24" s="4">
        <f t="shared" si="0"/>
        <v>0.10999999999999999</v>
      </c>
      <c r="H24" s="3">
        <v>11</v>
      </c>
      <c r="I24">
        <f t="shared" si="1"/>
        <v>0.91666666666666663</v>
      </c>
      <c r="L24" s="5"/>
      <c r="N24" s="8">
        <v>42309</v>
      </c>
      <c r="O24">
        <v>30</v>
      </c>
      <c r="P24">
        <v>20</v>
      </c>
      <c r="Q24">
        <f t="shared" si="2"/>
        <v>10</v>
      </c>
    </row>
    <row r="25" spans="1:20" x14ac:dyDescent="0.25">
      <c r="A25">
        <v>10</v>
      </c>
      <c r="B25" s="1">
        <f t="shared" si="3"/>
        <v>3627175.1254102597</v>
      </c>
      <c r="C25" s="1">
        <f t="shared" si="4"/>
        <v>54518.960392983172</v>
      </c>
      <c r="D25" s="1">
        <f t="shared" si="5"/>
        <v>36452.416691121216</v>
      </c>
      <c r="E25" s="1">
        <f t="shared" si="6"/>
        <v>18066.543701861956</v>
      </c>
      <c r="G25" s="4">
        <f t="shared" si="0"/>
        <v>0.12</v>
      </c>
      <c r="H25">
        <v>12</v>
      </c>
      <c r="I25">
        <f t="shared" si="1"/>
        <v>1</v>
      </c>
      <c r="L25" s="7"/>
      <c r="N25" s="8">
        <v>42339</v>
      </c>
      <c r="O25">
        <v>31</v>
      </c>
      <c r="P25">
        <v>23</v>
      </c>
      <c r="Q25">
        <f t="shared" si="2"/>
        <v>8</v>
      </c>
      <c r="R25">
        <f>SUM(O14:O25)</f>
        <v>365</v>
      </c>
      <c r="S25">
        <f>SUM(P14:P25)</f>
        <v>247</v>
      </c>
    </row>
    <row r="26" spans="1:20" x14ac:dyDescent="0.25">
      <c r="A26">
        <v>11</v>
      </c>
      <c r="B26" s="1">
        <f t="shared" si="3"/>
        <v>3608927.9162713792</v>
      </c>
      <c r="C26" s="1">
        <f t="shared" si="4"/>
        <v>54518.960392983172</v>
      </c>
      <c r="D26" s="1">
        <f t="shared" si="5"/>
        <v>36271.751254102594</v>
      </c>
      <c r="E26" s="1">
        <f t="shared" si="6"/>
        <v>18247.209138880578</v>
      </c>
      <c r="L26" s="5"/>
      <c r="N26" s="8">
        <v>42370</v>
      </c>
      <c r="Q26">
        <f t="shared" si="2"/>
        <v>0</v>
      </c>
    </row>
    <row r="27" spans="1:20" x14ac:dyDescent="0.25">
      <c r="A27">
        <v>12</v>
      </c>
      <c r="B27" s="1">
        <f t="shared" si="3"/>
        <v>3590498.2350411098</v>
      </c>
      <c r="C27" s="1">
        <f t="shared" si="4"/>
        <v>54518.960392983172</v>
      </c>
      <c r="D27" s="1">
        <f t="shared" si="5"/>
        <v>36089.279162713792</v>
      </c>
      <c r="E27" s="1">
        <f t="shared" si="6"/>
        <v>18429.68123026938</v>
      </c>
      <c r="L27" s="7"/>
      <c r="N27" s="8">
        <v>42401</v>
      </c>
      <c r="Q27">
        <f t="shared" si="2"/>
        <v>0</v>
      </c>
    </row>
    <row r="28" spans="1:20" x14ac:dyDescent="0.25">
      <c r="A28">
        <v>13</v>
      </c>
      <c r="B28" s="1">
        <f t="shared" si="3"/>
        <v>3571884.2569985376</v>
      </c>
      <c r="C28" s="1">
        <f t="shared" si="4"/>
        <v>54518.960392983172</v>
      </c>
      <c r="D28" s="1">
        <f t="shared" si="5"/>
        <v>35904.982350411097</v>
      </c>
      <c r="E28" s="1">
        <f t="shared" si="6"/>
        <v>18613.978042572075</v>
      </c>
      <c r="L28" s="5"/>
      <c r="N28" s="8">
        <v>42430</v>
      </c>
      <c r="Q28">
        <f t="shared" si="2"/>
        <v>0</v>
      </c>
    </row>
    <row r="29" spans="1:20" x14ac:dyDescent="0.25">
      <c r="A29">
        <v>14</v>
      </c>
      <c r="B29" s="1">
        <f t="shared" si="3"/>
        <v>3553084.1391755398</v>
      </c>
      <c r="C29" s="1">
        <f t="shared" si="4"/>
        <v>54518.960392983172</v>
      </c>
      <c r="D29" s="1">
        <f t="shared" si="5"/>
        <v>35718.842569985376</v>
      </c>
      <c r="E29" s="1">
        <f t="shared" si="6"/>
        <v>18800.117822997796</v>
      </c>
      <c r="L29" s="7"/>
      <c r="N29" s="8">
        <v>42461</v>
      </c>
      <c r="Q29">
        <f t="shared" si="2"/>
        <v>0</v>
      </c>
    </row>
    <row r="30" spans="1:20" x14ac:dyDescent="0.25">
      <c r="A30">
        <v>15</v>
      </c>
      <c r="B30" s="1">
        <f t="shared" si="3"/>
        <v>3534096.0201743119</v>
      </c>
      <c r="C30" s="1">
        <f t="shared" si="4"/>
        <v>54518.960392983172</v>
      </c>
      <c r="D30" s="1">
        <f t="shared" si="5"/>
        <v>35530.841391755399</v>
      </c>
      <c r="E30" s="1">
        <f t="shared" si="6"/>
        <v>18988.119001227773</v>
      </c>
      <c r="L30" s="5"/>
      <c r="N30" s="8">
        <v>42491</v>
      </c>
      <c r="Q30">
        <f t="shared" si="2"/>
        <v>0</v>
      </c>
    </row>
    <row r="31" spans="1:20" x14ac:dyDescent="0.25">
      <c r="A31">
        <v>16</v>
      </c>
      <c r="B31" s="1">
        <f t="shared" si="3"/>
        <v>3514918.0199830718</v>
      </c>
      <c r="C31" s="1">
        <f t="shared" si="4"/>
        <v>54518.960392983172</v>
      </c>
      <c r="D31" s="1">
        <f t="shared" si="5"/>
        <v>35340.960201743117</v>
      </c>
      <c r="E31" s="1">
        <f t="shared" si="6"/>
        <v>19178.000191240055</v>
      </c>
      <c r="L31" s="7"/>
      <c r="N31" s="8">
        <v>42522</v>
      </c>
      <c r="Q31">
        <f t="shared" si="2"/>
        <v>0</v>
      </c>
    </row>
    <row r="32" spans="1:20" x14ac:dyDescent="0.25">
      <c r="A32">
        <v>17</v>
      </c>
      <c r="B32" s="1">
        <f t="shared" si="3"/>
        <v>3495548.2397899195</v>
      </c>
      <c r="C32" s="1">
        <f t="shared" si="4"/>
        <v>54518.960392983172</v>
      </c>
      <c r="D32" s="1">
        <f t="shared" si="5"/>
        <v>35149.180199830713</v>
      </c>
      <c r="E32" s="1">
        <f t="shared" si="6"/>
        <v>19369.780193152459</v>
      </c>
      <c r="L32" s="5"/>
      <c r="N32" s="8">
        <v>42552</v>
      </c>
      <c r="Q32">
        <f t="shared" si="2"/>
        <v>0</v>
      </c>
    </row>
    <row r="33" spans="1:17" x14ac:dyDescent="0.25">
      <c r="A33">
        <v>18</v>
      </c>
      <c r="B33" s="1">
        <f t="shared" si="3"/>
        <v>3475984.7617948353</v>
      </c>
      <c r="C33" s="1">
        <f t="shared" si="4"/>
        <v>54518.960392983172</v>
      </c>
      <c r="D33" s="1">
        <f t="shared" si="5"/>
        <v>34955.482397899192</v>
      </c>
      <c r="E33" s="1">
        <f t="shared" si="6"/>
        <v>19563.47799508398</v>
      </c>
      <c r="L33" s="7"/>
      <c r="N33" s="8">
        <v>42583</v>
      </c>
      <c r="Q33">
        <f t="shared" si="2"/>
        <v>0</v>
      </c>
    </row>
    <row r="34" spans="1:17" x14ac:dyDescent="0.25">
      <c r="A34">
        <v>19</v>
      </c>
      <c r="B34" s="1">
        <f t="shared" si="3"/>
        <v>3456225.6490198006</v>
      </c>
      <c r="C34" s="1">
        <f t="shared" si="4"/>
        <v>54518.960392983172</v>
      </c>
      <c r="D34" s="1">
        <f t="shared" si="5"/>
        <v>34759.847617948348</v>
      </c>
      <c r="E34" s="1">
        <f t="shared" si="6"/>
        <v>19759.112775034824</v>
      </c>
      <c r="L34" s="5"/>
      <c r="N34" s="8">
        <v>42614</v>
      </c>
      <c r="Q34">
        <f t="shared" si="2"/>
        <v>0</v>
      </c>
    </row>
    <row r="35" spans="1:17" x14ac:dyDescent="0.25">
      <c r="A35">
        <v>20</v>
      </c>
      <c r="B35" s="1">
        <f t="shared" si="3"/>
        <v>3436268.9451170154</v>
      </c>
      <c r="C35" s="1">
        <f t="shared" si="4"/>
        <v>54518.960392983172</v>
      </c>
      <c r="D35" s="1">
        <f t="shared" si="5"/>
        <v>34562.256490198</v>
      </c>
      <c r="E35" s="1">
        <f t="shared" si="6"/>
        <v>19956.703902785172</v>
      </c>
      <c r="L35" s="7"/>
      <c r="N35" s="8">
        <v>42644</v>
      </c>
      <c r="Q35">
        <f t="shared" si="2"/>
        <v>0</v>
      </c>
    </row>
    <row r="36" spans="1:17" x14ac:dyDescent="0.25">
      <c r="A36">
        <v>21</v>
      </c>
      <c r="B36" s="1">
        <f t="shared" si="3"/>
        <v>3416112.6741752024</v>
      </c>
      <c r="C36" s="1">
        <f t="shared" si="4"/>
        <v>54518.960392983172</v>
      </c>
      <c r="D36" s="1">
        <f t="shared" si="5"/>
        <v>34362.689451170154</v>
      </c>
      <c r="E36" s="1">
        <f t="shared" si="6"/>
        <v>20156.270941813018</v>
      </c>
      <c r="L36" s="5"/>
      <c r="N36" s="8">
        <v>42675</v>
      </c>
      <c r="Q36">
        <f t="shared" si="2"/>
        <v>0</v>
      </c>
    </row>
    <row r="37" spans="1:17" x14ac:dyDescent="0.25">
      <c r="A37">
        <v>22</v>
      </c>
      <c r="B37" s="1">
        <f t="shared" si="3"/>
        <v>3395754.8405239712</v>
      </c>
      <c r="C37" s="1">
        <f t="shared" si="4"/>
        <v>54518.960392983172</v>
      </c>
      <c r="D37" s="1">
        <f t="shared" si="5"/>
        <v>34161.126741752021</v>
      </c>
      <c r="E37" s="1">
        <f t="shared" si="6"/>
        <v>20357.833651231151</v>
      </c>
      <c r="L37" s="7"/>
      <c r="N37" s="8">
        <v>42705</v>
      </c>
      <c r="Q37">
        <f t="shared" si="2"/>
        <v>0</v>
      </c>
    </row>
    <row r="38" spans="1:17" x14ac:dyDescent="0.25">
      <c r="A38">
        <v>23</v>
      </c>
      <c r="B38" s="1">
        <f t="shared" si="3"/>
        <v>3375193.4285362279</v>
      </c>
      <c r="C38" s="1">
        <f t="shared" si="4"/>
        <v>54518.960392983172</v>
      </c>
      <c r="D38" s="1">
        <f t="shared" si="5"/>
        <v>33957.548405239715</v>
      </c>
      <c r="E38" s="1">
        <f t="shared" si="6"/>
        <v>20561.411987743457</v>
      </c>
      <c r="L38" s="5"/>
      <c r="N38" s="8">
        <v>42736</v>
      </c>
      <c r="Q38">
        <f t="shared" si="2"/>
        <v>0</v>
      </c>
    </row>
    <row r="39" spans="1:17" x14ac:dyDescent="0.25">
      <c r="A39">
        <v>24</v>
      </c>
      <c r="B39" s="1">
        <f>B38-E39</f>
        <v>3354426.402428607</v>
      </c>
      <c r="C39" s="1">
        <f>$B$7</f>
        <v>54518.960392983172</v>
      </c>
      <c r="D39" s="1">
        <f>B38*$B$2/$B$4</f>
        <v>33751.93428536228</v>
      </c>
      <c r="E39" s="1">
        <f>C39-D39</f>
        <v>20767.026107620892</v>
      </c>
      <c r="I39" s="1"/>
      <c r="L39" s="7"/>
      <c r="N39" s="8">
        <v>42767</v>
      </c>
      <c r="Q39">
        <f t="shared" si="2"/>
        <v>0</v>
      </c>
    </row>
    <row r="40" spans="1:17" x14ac:dyDescent="0.25">
      <c r="A40">
        <v>25</v>
      </c>
      <c r="B40" s="1">
        <f t="shared" ref="B40:B61" si="7">B39-E40</f>
        <v>3333451.7060599099</v>
      </c>
      <c r="C40" s="1">
        <f t="shared" ref="C40:C103" si="8">$B$7</f>
        <v>54518.960392983172</v>
      </c>
      <c r="D40" s="1">
        <f t="shared" ref="D40:D61" si="9">B39*$B$2/$B$4</f>
        <v>33544.264024286073</v>
      </c>
      <c r="E40" s="1">
        <f t="shared" ref="E40:E61" si="10">C40-D40</f>
        <v>20974.696368697099</v>
      </c>
      <c r="L40" s="5"/>
      <c r="N40" s="8">
        <v>42795</v>
      </c>
      <c r="Q40">
        <f t="shared" si="2"/>
        <v>0</v>
      </c>
    </row>
    <row r="41" spans="1:17" x14ac:dyDescent="0.25">
      <c r="A41">
        <v>26</v>
      </c>
      <c r="B41" s="1">
        <f t="shared" si="7"/>
        <v>3312267.262727526</v>
      </c>
      <c r="C41" s="1">
        <f t="shared" si="8"/>
        <v>54518.960392983172</v>
      </c>
      <c r="D41" s="1">
        <f t="shared" si="9"/>
        <v>33334.517060599093</v>
      </c>
      <c r="E41" s="1">
        <f t="shared" si="10"/>
        <v>21184.443332384079</v>
      </c>
      <c r="L41" s="7"/>
      <c r="N41" s="8">
        <v>42826</v>
      </c>
      <c r="Q41">
        <f t="shared" si="2"/>
        <v>0</v>
      </c>
    </row>
    <row r="42" spans="1:17" x14ac:dyDescent="0.25">
      <c r="A42">
        <v>27</v>
      </c>
      <c r="B42" s="1">
        <f t="shared" si="7"/>
        <v>3290870.9749618182</v>
      </c>
      <c r="C42" s="1">
        <f t="shared" si="8"/>
        <v>54518.960392983172</v>
      </c>
      <c r="D42" s="1">
        <f t="shared" si="9"/>
        <v>33122.672627275257</v>
      </c>
      <c r="E42" s="1">
        <f t="shared" si="10"/>
        <v>21396.287765707915</v>
      </c>
      <c r="L42" s="5"/>
      <c r="N42" s="8">
        <v>42856</v>
      </c>
      <c r="Q42">
        <f t="shared" si="2"/>
        <v>0</v>
      </c>
    </row>
    <row r="43" spans="1:17" x14ac:dyDescent="0.25">
      <c r="A43">
        <v>28</v>
      </c>
      <c r="B43" s="1">
        <f t="shared" si="7"/>
        <v>3269260.7243184531</v>
      </c>
      <c r="C43" s="1">
        <f t="shared" si="8"/>
        <v>54518.960392983172</v>
      </c>
      <c r="D43" s="1">
        <f t="shared" si="9"/>
        <v>32908.709749618181</v>
      </c>
      <c r="E43" s="1">
        <f t="shared" si="10"/>
        <v>21610.250643364991</v>
      </c>
      <c r="L43" s="7"/>
      <c r="N43" s="8">
        <v>42887</v>
      </c>
      <c r="Q43">
        <f t="shared" si="2"/>
        <v>0</v>
      </c>
    </row>
    <row r="44" spans="1:17" x14ac:dyDescent="0.25">
      <c r="A44">
        <v>29</v>
      </c>
      <c r="B44" s="1">
        <f t="shared" si="7"/>
        <v>3247434.3711686544</v>
      </c>
      <c r="C44" s="1">
        <f t="shared" si="8"/>
        <v>54518.960392983172</v>
      </c>
      <c r="D44" s="1">
        <f t="shared" si="9"/>
        <v>32692.607243184528</v>
      </c>
      <c r="E44" s="1">
        <f t="shared" si="10"/>
        <v>21826.353149798644</v>
      </c>
      <c r="L44" s="5"/>
      <c r="N44" s="8">
        <v>42917</v>
      </c>
      <c r="Q44">
        <f t="shared" si="2"/>
        <v>0</v>
      </c>
    </row>
    <row r="45" spans="1:17" x14ac:dyDescent="0.25">
      <c r="A45">
        <v>30</v>
      </c>
      <c r="B45" s="1">
        <f t="shared" si="7"/>
        <v>3225389.7544873576</v>
      </c>
      <c r="C45" s="1">
        <f t="shared" si="8"/>
        <v>54518.960392983172</v>
      </c>
      <c r="D45" s="1">
        <f t="shared" si="9"/>
        <v>32474.343711686543</v>
      </c>
      <c r="E45" s="1">
        <f t="shared" si="10"/>
        <v>22044.616681296629</v>
      </c>
      <c r="L45" s="7"/>
      <c r="N45" s="8">
        <v>42948</v>
      </c>
      <c r="Q45">
        <f t="shared" si="2"/>
        <v>0</v>
      </c>
    </row>
    <row r="46" spans="1:17" x14ac:dyDescent="0.25">
      <c r="A46">
        <v>31</v>
      </c>
      <c r="B46" s="1">
        <f t="shared" si="7"/>
        <v>3203124.6916392478</v>
      </c>
      <c r="C46" s="1">
        <f t="shared" si="8"/>
        <v>54518.960392983172</v>
      </c>
      <c r="D46" s="1">
        <f t="shared" si="9"/>
        <v>32253.897544873573</v>
      </c>
      <c r="E46" s="1">
        <f t="shared" si="10"/>
        <v>22265.062848109599</v>
      </c>
      <c r="L46" s="5"/>
      <c r="N46" s="8">
        <v>42979</v>
      </c>
      <c r="Q46">
        <f t="shared" si="2"/>
        <v>0</v>
      </c>
    </row>
    <row r="47" spans="1:17" x14ac:dyDescent="0.25">
      <c r="A47">
        <v>32</v>
      </c>
      <c r="B47" s="1">
        <f t="shared" si="7"/>
        <v>3180636.978162657</v>
      </c>
      <c r="C47" s="1">
        <f t="shared" si="8"/>
        <v>54518.960392983172</v>
      </c>
      <c r="D47" s="1">
        <f t="shared" si="9"/>
        <v>32031.24691639248</v>
      </c>
      <c r="E47" s="1">
        <f t="shared" si="10"/>
        <v>22487.713476590692</v>
      </c>
      <c r="L47" s="7"/>
      <c r="N47" s="8">
        <v>43009</v>
      </c>
      <c r="Q47">
        <f t="shared" si="2"/>
        <v>0</v>
      </c>
    </row>
    <row r="48" spans="1:17" x14ac:dyDescent="0.25">
      <c r="A48">
        <v>33</v>
      </c>
      <c r="B48" s="1">
        <f t="shared" si="7"/>
        <v>3157924.3875513002</v>
      </c>
      <c r="C48" s="1">
        <f t="shared" si="8"/>
        <v>54518.960392983172</v>
      </c>
      <c r="D48" s="1">
        <f t="shared" si="9"/>
        <v>31806.369781626567</v>
      </c>
      <c r="E48" s="1">
        <f t="shared" si="10"/>
        <v>22712.590611356605</v>
      </c>
      <c r="L48" s="5"/>
      <c r="N48" s="8">
        <v>43040</v>
      </c>
      <c r="Q48">
        <f t="shared" si="2"/>
        <v>0</v>
      </c>
    </row>
    <row r="49" spans="1:17" x14ac:dyDescent="0.25">
      <c r="A49">
        <v>34</v>
      </c>
      <c r="B49" s="1">
        <f t="shared" si="7"/>
        <v>3134984.6710338299</v>
      </c>
      <c r="C49" s="1">
        <f t="shared" si="8"/>
        <v>54518.960392983172</v>
      </c>
      <c r="D49" s="1">
        <f t="shared" si="9"/>
        <v>31579.243875512999</v>
      </c>
      <c r="E49" s="1">
        <f t="shared" si="10"/>
        <v>22939.716517470173</v>
      </c>
      <c r="L49" s="7"/>
      <c r="N49" s="8">
        <v>43070</v>
      </c>
      <c r="Q49">
        <f t="shared" si="2"/>
        <v>0</v>
      </c>
    </row>
    <row r="50" spans="1:17" x14ac:dyDescent="0.25">
      <c r="A50">
        <v>35</v>
      </c>
      <c r="B50" s="1">
        <f t="shared" si="7"/>
        <v>3111815.557351185</v>
      </c>
      <c r="C50" s="1">
        <f t="shared" si="8"/>
        <v>54518.960392983172</v>
      </c>
      <c r="D50" s="1">
        <f t="shared" si="9"/>
        <v>31349.846710338297</v>
      </c>
      <c r="E50" s="1">
        <f t="shared" si="10"/>
        <v>23169.113682644875</v>
      </c>
      <c r="L50" s="5"/>
      <c r="N50" s="8">
        <v>43101</v>
      </c>
      <c r="Q50">
        <f t="shared" si="2"/>
        <v>0</v>
      </c>
    </row>
    <row r="51" spans="1:17" x14ac:dyDescent="0.25">
      <c r="A51">
        <v>36</v>
      </c>
      <c r="B51" s="1">
        <f t="shared" si="7"/>
        <v>3088414.7525317138</v>
      </c>
      <c r="C51" s="1">
        <f t="shared" si="8"/>
        <v>54518.960392983172</v>
      </c>
      <c r="D51" s="1">
        <f t="shared" si="9"/>
        <v>31118.155573511849</v>
      </c>
      <c r="E51" s="1">
        <f t="shared" si="10"/>
        <v>23400.804819471323</v>
      </c>
      <c r="L51" s="7"/>
      <c r="N51" s="8">
        <v>43132</v>
      </c>
      <c r="Q51">
        <f t="shared" si="2"/>
        <v>0</v>
      </c>
    </row>
    <row r="52" spans="1:17" x14ac:dyDescent="0.25">
      <c r="A52">
        <v>37</v>
      </c>
      <c r="B52" s="1">
        <f t="shared" si="7"/>
        <v>3064779.9396640477</v>
      </c>
      <c r="C52" s="1">
        <f t="shared" si="8"/>
        <v>54518.960392983172</v>
      </c>
      <c r="D52" s="1">
        <f t="shared" si="9"/>
        <v>30884.147525317137</v>
      </c>
      <c r="E52" s="1">
        <f t="shared" si="10"/>
        <v>23634.812867666034</v>
      </c>
      <c r="L52" s="5"/>
      <c r="N52" s="8">
        <v>43160</v>
      </c>
      <c r="Q52">
        <f t="shared" si="2"/>
        <v>0</v>
      </c>
    </row>
    <row r="53" spans="1:17" x14ac:dyDescent="0.25">
      <c r="A53">
        <v>38</v>
      </c>
      <c r="B53" s="1">
        <f t="shared" si="7"/>
        <v>3040908.7786677051</v>
      </c>
      <c r="C53" s="1">
        <f t="shared" si="8"/>
        <v>54518.960392983172</v>
      </c>
      <c r="D53" s="1">
        <f t="shared" si="9"/>
        <v>30647.799396640476</v>
      </c>
      <c r="E53" s="1">
        <f t="shared" si="10"/>
        <v>23871.160996342696</v>
      </c>
      <c r="L53" s="7"/>
      <c r="N53" s="8">
        <v>43191</v>
      </c>
      <c r="Q53">
        <f t="shared" si="2"/>
        <v>0</v>
      </c>
    </row>
    <row r="54" spans="1:17" x14ac:dyDescent="0.25">
      <c r="A54">
        <v>39</v>
      </c>
      <c r="B54" s="1">
        <f t="shared" si="7"/>
        <v>3016798.9060613988</v>
      </c>
      <c r="C54" s="1">
        <f t="shared" si="8"/>
        <v>54518.960392983172</v>
      </c>
      <c r="D54" s="1">
        <f t="shared" si="9"/>
        <v>30409.08778667705</v>
      </c>
      <c r="E54" s="1">
        <f t="shared" si="10"/>
        <v>24109.872606306122</v>
      </c>
      <c r="L54" s="5"/>
      <c r="N54" s="8">
        <v>43221</v>
      </c>
      <c r="Q54">
        <f t="shared" si="2"/>
        <v>0</v>
      </c>
    </row>
    <row r="55" spans="1:17" x14ac:dyDescent="0.25">
      <c r="A55">
        <v>40</v>
      </c>
      <c r="B55" s="1">
        <f t="shared" si="7"/>
        <v>2992447.9347290294</v>
      </c>
      <c r="C55" s="1">
        <f t="shared" si="8"/>
        <v>54518.960392983172</v>
      </c>
      <c r="D55" s="1">
        <f t="shared" si="9"/>
        <v>30167.989060613985</v>
      </c>
      <c r="E55" s="1">
        <f t="shared" si="10"/>
        <v>24350.971332369187</v>
      </c>
      <c r="L55" s="7"/>
      <c r="N55" s="8">
        <v>43252</v>
      </c>
      <c r="Q55">
        <f t="shared" si="2"/>
        <v>0</v>
      </c>
    </row>
    <row r="56" spans="1:17" x14ac:dyDescent="0.25">
      <c r="A56">
        <v>41</v>
      </c>
      <c r="B56" s="1">
        <f t="shared" si="7"/>
        <v>2967853.4536833367</v>
      </c>
      <c r="C56" s="1">
        <f t="shared" si="8"/>
        <v>54518.960392983172</v>
      </c>
      <c r="D56" s="1">
        <f t="shared" si="9"/>
        <v>29924.479347290293</v>
      </c>
      <c r="E56" s="1">
        <f t="shared" si="10"/>
        <v>24594.481045692879</v>
      </c>
      <c r="L56" s="5"/>
      <c r="N56" s="8">
        <v>43282</v>
      </c>
      <c r="Q56">
        <f t="shared" si="2"/>
        <v>0</v>
      </c>
    </row>
    <row r="57" spans="1:17" x14ac:dyDescent="0.25">
      <c r="A57">
        <v>42</v>
      </c>
      <c r="B57" s="1">
        <f t="shared" si="7"/>
        <v>2943013.027827187</v>
      </c>
      <c r="C57" s="1">
        <f t="shared" si="8"/>
        <v>54518.960392983172</v>
      </c>
      <c r="D57" s="1">
        <f t="shared" si="9"/>
        <v>29678.534536833366</v>
      </c>
      <c r="E57" s="1">
        <f t="shared" si="10"/>
        <v>24840.425856149806</v>
      </c>
      <c r="L57" s="7"/>
      <c r="N57" s="8">
        <v>43313</v>
      </c>
      <c r="Q57">
        <f t="shared" si="2"/>
        <v>0</v>
      </c>
    </row>
    <row r="58" spans="1:17" x14ac:dyDescent="0.25">
      <c r="A58">
        <v>43</v>
      </c>
      <c r="B58" s="1">
        <f t="shared" si="7"/>
        <v>2917924.1977124759</v>
      </c>
      <c r="C58" s="1">
        <f t="shared" si="8"/>
        <v>54518.960392983172</v>
      </c>
      <c r="D58" s="1">
        <f t="shared" si="9"/>
        <v>29430.13027827187</v>
      </c>
      <c r="E58" s="1">
        <f t="shared" si="10"/>
        <v>25088.830114711302</v>
      </c>
      <c r="L58" s="5"/>
      <c r="N58" s="8">
        <v>43344</v>
      </c>
      <c r="Q58">
        <f t="shared" si="2"/>
        <v>0</v>
      </c>
    </row>
    <row r="59" spans="1:17" x14ac:dyDescent="0.25">
      <c r="A59">
        <v>44</v>
      </c>
      <c r="B59" s="1">
        <f t="shared" si="7"/>
        <v>2892584.4792966177</v>
      </c>
      <c r="C59" s="1">
        <f t="shared" si="8"/>
        <v>54518.960392983172</v>
      </c>
      <c r="D59" s="1">
        <f t="shared" si="9"/>
        <v>29179.241977124755</v>
      </c>
      <c r="E59" s="1">
        <f t="shared" si="10"/>
        <v>25339.718415858417</v>
      </c>
      <c r="L59" s="7"/>
      <c r="N59" s="8">
        <v>43374</v>
      </c>
      <c r="Q59">
        <f t="shared" si="2"/>
        <v>0</v>
      </c>
    </row>
    <row r="60" spans="1:17" x14ac:dyDescent="0.25">
      <c r="A60">
        <v>45</v>
      </c>
      <c r="B60" s="1">
        <f t="shared" si="7"/>
        <v>2866991.3636966008</v>
      </c>
      <c r="C60" s="1">
        <f t="shared" si="8"/>
        <v>54518.960392983172</v>
      </c>
      <c r="D60" s="1">
        <f t="shared" si="9"/>
        <v>28925.844792966178</v>
      </c>
      <c r="E60" s="1">
        <f t="shared" si="10"/>
        <v>25593.115600016994</v>
      </c>
      <c r="L60" s="5"/>
      <c r="N60" s="8">
        <v>43405</v>
      </c>
      <c r="Q60">
        <f t="shared" si="2"/>
        <v>0</v>
      </c>
    </row>
    <row r="61" spans="1:17" x14ac:dyDescent="0.25">
      <c r="A61">
        <v>46</v>
      </c>
      <c r="B61" s="1">
        <f t="shared" si="7"/>
        <v>2841142.3169405838</v>
      </c>
      <c r="C61" s="1">
        <f t="shared" si="8"/>
        <v>54518.960392983172</v>
      </c>
      <c r="D61" s="1">
        <f t="shared" si="9"/>
        <v>28669.913636966008</v>
      </c>
      <c r="E61" s="1">
        <f t="shared" si="10"/>
        <v>25849.046756017164</v>
      </c>
      <c r="L61" s="7"/>
      <c r="N61" s="8">
        <v>43435</v>
      </c>
      <c r="Q61">
        <f t="shared" si="2"/>
        <v>0</v>
      </c>
    </row>
    <row r="62" spans="1:17" x14ac:dyDescent="0.25">
      <c r="A62">
        <v>47</v>
      </c>
      <c r="B62" s="1">
        <f>B61-E62</f>
        <v>2815034.7797170063</v>
      </c>
      <c r="C62" s="1">
        <f>$B$7</f>
        <v>54518.960392983172</v>
      </c>
      <c r="D62" s="1">
        <f>B61*$B$2/$B$4</f>
        <v>28411.423169405836</v>
      </c>
      <c r="E62" s="1">
        <f>C62-D62</f>
        <v>26107.537223577336</v>
      </c>
      <c r="L62" s="5"/>
      <c r="N62" s="8">
        <v>43466</v>
      </c>
      <c r="Q62">
        <f t="shared" si="2"/>
        <v>0</v>
      </c>
    </row>
    <row r="63" spans="1:17" x14ac:dyDescent="0.25">
      <c r="A63">
        <v>48</v>
      </c>
      <c r="B63" s="1">
        <f t="shared" ref="B63:B75" si="11">B62-E63</f>
        <v>2788666.1671211934</v>
      </c>
      <c r="C63" s="1">
        <f t="shared" si="8"/>
        <v>54518.960392983172</v>
      </c>
      <c r="D63" s="1">
        <f t="shared" ref="D63:D75" si="12">B62*$B$2/$B$4</f>
        <v>28150.347797170063</v>
      </c>
      <c r="E63" s="1">
        <f t="shared" ref="E63:E75" si="13">C63-D63</f>
        <v>26368.612595813109</v>
      </c>
      <c r="L63" s="7"/>
      <c r="N63" s="8">
        <v>43497</v>
      </c>
      <c r="Q63">
        <f t="shared" si="2"/>
        <v>0</v>
      </c>
    </row>
    <row r="64" spans="1:17" x14ac:dyDescent="0.25">
      <c r="A64">
        <v>49</v>
      </c>
      <c r="B64" s="1">
        <f t="shared" si="11"/>
        <v>2762033.8683994222</v>
      </c>
      <c r="C64" s="1">
        <f t="shared" si="8"/>
        <v>54518.960392983172</v>
      </c>
      <c r="D64" s="1">
        <f t="shared" si="12"/>
        <v>27886.661671211932</v>
      </c>
      <c r="E64" s="1">
        <f t="shared" si="13"/>
        <v>26632.29872177124</v>
      </c>
      <c r="L64" s="5"/>
      <c r="N64" s="8">
        <v>43525</v>
      </c>
      <c r="Q64">
        <f t="shared" si="2"/>
        <v>0</v>
      </c>
    </row>
    <row r="65" spans="1:17" x14ac:dyDescent="0.25">
      <c r="A65">
        <v>50</v>
      </c>
      <c r="B65" s="1">
        <f t="shared" si="11"/>
        <v>2735135.246690433</v>
      </c>
      <c r="C65" s="1">
        <f t="shared" si="8"/>
        <v>54518.960392983172</v>
      </c>
      <c r="D65" s="1">
        <f t="shared" si="12"/>
        <v>27620.338683994221</v>
      </c>
      <c r="E65" s="1">
        <f t="shared" si="13"/>
        <v>26898.621708988951</v>
      </c>
      <c r="L65" s="7"/>
      <c r="N65" s="8">
        <v>43556</v>
      </c>
      <c r="Q65">
        <f t="shared" si="2"/>
        <v>0</v>
      </c>
    </row>
    <row r="66" spans="1:17" x14ac:dyDescent="0.25">
      <c r="A66">
        <v>51</v>
      </c>
      <c r="B66" s="1">
        <f t="shared" si="11"/>
        <v>2707967.6387643539</v>
      </c>
      <c r="C66" s="1">
        <f t="shared" si="8"/>
        <v>54518.960392983172</v>
      </c>
      <c r="D66" s="1">
        <f t="shared" si="12"/>
        <v>27351.352466904329</v>
      </c>
      <c r="E66" s="1">
        <f t="shared" si="13"/>
        <v>27167.607926078843</v>
      </c>
      <c r="L66" s="5"/>
      <c r="N66" s="8">
        <v>43586</v>
      </c>
      <c r="Q66">
        <f t="shared" si="2"/>
        <v>0</v>
      </c>
    </row>
    <row r="67" spans="1:17" x14ac:dyDescent="0.25">
      <c r="A67">
        <v>52</v>
      </c>
      <c r="B67" s="1">
        <f t="shared" si="11"/>
        <v>2680528.3547590142</v>
      </c>
      <c r="C67" s="1">
        <f t="shared" si="8"/>
        <v>54518.960392983172</v>
      </c>
      <c r="D67" s="1">
        <f t="shared" si="12"/>
        <v>27079.67638764354</v>
      </c>
      <c r="E67" s="1">
        <f t="shared" si="13"/>
        <v>27439.284005339632</v>
      </c>
      <c r="L67" s="7"/>
      <c r="N67" s="8">
        <v>43617</v>
      </c>
      <c r="Q67">
        <f t="shared" ref="Q67:Q130" si="14">O67-P67</f>
        <v>0</v>
      </c>
    </row>
    <row r="68" spans="1:17" x14ac:dyDescent="0.25">
      <c r="A68">
        <v>53</v>
      </c>
      <c r="B68" s="1">
        <f t="shared" si="11"/>
        <v>2652814.6779136211</v>
      </c>
      <c r="C68" s="1">
        <f t="shared" si="8"/>
        <v>54518.960392983172</v>
      </c>
      <c r="D68" s="1">
        <f t="shared" si="12"/>
        <v>26805.283547590141</v>
      </c>
      <c r="E68" s="1">
        <f t="shared" si="13"/>
        <v>27713.676845393031</v>
      </c>
      <c r="L68" s="5"/>
      <c r="N68" s="8">
        <v>43647</v>
      </c>
      <c r="Q68">
        <f t="shared" si="14"/>
        <v>0</v>
      </c>
    </row>
    <row r="69" spans="1:17" x14ac:dyDescent="0.25">
      <c r="A69">
        <v>54</v>
      </c>
      <c r="B69" s="1">
        <f t="shared" si="11"/>
        <v>2624823.8642997742</v>
      </c>
      <c r="C69" s="1">
        <f t="shared" si="8"/>
        <v>54518.960392983172</v>
      </c>
      <c r="D69" s="1">
        <f t="shared" si="12"/>
        <v>26528.146779136208</v>
      </c>
      <c r="E69" s="1">
        <f t="shared" si="13"/>
        <v>27990.813613846964</v>
      </c>
      <c r="L69" s="7"/>
      <c r="N69" s="8">
        <v>43678</v>
      </c>
      <c r="Q69">
        <f t="shared" si="14"/>
        <v>0</v>
      </c>
    </row>
    <row r="70" spans="1:17" x14ac:dyDescent="0.25">
      <c r="A70">
        <v>55</v>
      </c>
      <c r="B70" s="1">
        <f t="shared" si="11"/>
        <v>2596553.1425497886</v>
      </c>
      <c r="C70" s="1">
        <f t="shared" si="8"/>
        <v>54518.960392983172</v>
      </c>
      <c r="D70" s="1">
        <f t="shared" si="12"/>
        <v>26248.238642997738</v>
      </c>
      <c r="E70" s="1">
        <f t="shared" si="13"/>
        <v>28270.721749985434</v>
      </c>
      <c r="L70" s="5"/>
      <c r="N70" s="8">
        <v>43709</v>
      </c>
      <c r="Q70">
        <f t="shared" si="14"/>
        <v>0</v>
      </c>
    </row>
    <row r="71" spans="1:17" x14ac:dyDescent="0.25">
      <c r="A71">
        <v>56</v>
      </c>
      <c r="B71" s="1">
        <f t="shared" si="11"/>
        <v>2567999.7135823034</v>
      </c>
      <c r="C71" s="1">
        <f t="shared" si="8"/>
        <v>54518.960392983172</v>
      </c>
      <c r="D71" s="1">
        <f t="shared" si="12"/>
        <v>25965.531425497884</v>
      </c>
      <c r="E71" s="1">
        <f t="shared" si="13"/>
        <v>28553.428967485288</v>
      </c>
      <c r="L71" s="7"/>
      <c r="N71" s="8">
        <v>43739</v>
      </c>
      <c r="Q71">
        <f t="shared" si="14"/>
        <v>0</v>
      </c>
    </row>
    <row r="72" spans="1:17" x14ac:dyDescent="0.25">
      <c r="A72">
        <v>57</v>
      </c>
      <c r="B72" s="1">
        <f t="shared" si="11"/>
        <v>2539160.7503251433</v>
      </c>
      <c r="C72" s="1">
        <f t="shared" si="8"/>
        <v>54518.960392983172</v>
      </c>
      <c r="D72" s="1">
        <f t="shared" si="12"/>
        <v>25679.997135823036</v>
      </c>
      <c r="E72" s="1">
        <f t="shared" si="13"/>
        <v>28838.963257160136</v>
      </c>
      <c r="L72" s="5"/>
      <c r="N72" s="8">
        <v>43770</v>
      </c>
      <c r="Q72">
        <f t="shared" si="14"/>
        <v>0</v>
      </c>
    </row>
    <row r="73" spans="1:17" x14ac:dyDescent="0.25">
      <c r="A73">
        <v>58</v>
      </c>
      <c r="B73" s="1">
        <f t="shared" si="11"/>
        <v>2510033.3974354118</v>
      </c>
      <c r="C73" s="1">
        <f t="shared" si="8"/>
        <v>54518.960392983172</v>
      </c>
      <c r="D73" s="1">
        <f t="shared" si="12"/>
        <v>25391.607503251435</v>
      </c>
      <c r="E73" s="1">
        <f t="shared" si="13"/>
        <v>29127.352889731737</v>
      </c>
      <c r="L73" s="7"/>
      <c r="N73" s="8">
        <v>43800</v>
      </c>
      <c r="Q73">
        <f t="shared" si="14"/>
        <v>0</v>
      </c>
    </row>
    <row r="74" spans="1:17" x14ac:dyDescent="0.25">
      <c r="A74">
        <v>59</v>
      </c>
      <c r="B74" s="1">
        <f t="shared" si="11"/>
        <v>2480614.7710167826</v>
      </c>
      <c r="C74" s="1">
        <f t="shared" si="8"/>
        <v>54518.960392983172</v>
      </c>
      <c r="D74" s="1">
        <f t="shared" si="12"/>
        <v>25100.333974354118</v>
      </c>
      <c r="E74" s="1">
        <f t="shared" si="13"/>
        <v>29418.626418629054</v>
      </c>
      <c r="L74" s="5"/>
      <c r="N74" s="8">
        <v>43831</v>
      </c>
      <c r="Q74">
        <f t="shared" si="14"/>
        <v>0</v>
      </c>
    </row>
    <row r="75" spans="1:17" x14ac:dyDescent="0.25">
      <c r="A75">
        <v>60</v>
      </c>
      <c r="B75" s="1">
        <f t="shared" si="11"/>
        <v>2450901.9583339673</v>
      </c>
      <c r="C75" s="1">
        <f t="shared" si="8"/>
        <v>54518.960392983172</v>
      </c>
      <c r="D75" s="1">
        <f t="shared" si="12"/>
        <v>24806.147710167828</v>
      </c>
      <c r="E75" s="1">
        <f t="shared" si="13"/>
        <v>29712.812682815344</v>
      </c>
      <c r="L75" s="7"/>
      <c r="N75" s="8">
        <v>43862</v>
      </c>
      <c r="Q75">
        <f t="shared" si="14"/>
        <v>0</v>
      </c>
    </row>
    <row r="76" spans="1:17" x14ac:dyDescent="0.25">
      <c r="A76">
        <v>61</v>
      </c>
      <c r="B76" s="1">
        <f t="shared" ref="B76:B135" si="15">B75-E76</f>
        <v>2420892.0175243239</v>
      </c>
      <c r="C76" s="1">
        <f t="shared" si="8"/>
        <v>54518.960392983172</v>
      </c>
      <c r="D76" s="1">
        <f t="shared" ref="D76:D135" si="16">B75*$B$2/$B$4</f>
        <v>24509.019583339672</v>
      </c>
      <c r="E76" s="1">
        <f t="shared" ref="E76:E135" si="17">C76-D76</f>
        <v>30009.9408096435</v>
      </c>
      <c r="L76" s="5"/>
      <c r="N76" s="8">
        <v>43891</v>
      </c>
      <c r="Q76">
        <f t="shared" si="14"/>
        <v>0</v>
      </c>
    </row>
    <row r="77" spans="1:17" x14ac:dyDescent="0.25">
      <c r="A77">
        <v>62</v>
      </c>
      <c r="B77" s="1">
        <f t="shared" si="15"/>
        <v>2390581.9773065839</v>
      </c>
      <c r="C77" s="1">
        <f t="shared" si="8"/>
        <v>54518.960392983172</v>
      </c>
      <c r="D77" s="1">
        <f t="shared" si="16"/>
        <v>24208.920175243238</v>
      </c>
      <c r="E77" s="1">
        <f t="shared" si="17"/>
        <v>30310.040217739934</v>
      </c>
      <c r="L77" s="7"/>
      <c r="N77" s="8">
        <v>43922</v>
      </c>
      <c r="Q77">
        <f t="shared" si="14"/>
        <v>0</v>
      </c>
    </row>
    <row r="78" spans="1:17" x14ac:dyDescent="0.25">
      <c r="A78">
        <v>63</v>
      </c>
      <c r="B78" s="1">
        <f t="shared" si="15"/>
        <v>2359968.8366866666</v>
      </c>
      <c r="C78" s="1">
        <f t="shared" si="8"/>
        <v>54518.960392983172</v>
      </c>
      <c r="D78" s="1">
        <f t="shared" si="16"/>
        <v>23905.819773065839</v>
      </c>
      <c r="E78" s="1">
        <f t="shared" si="17"/>
        <v>30613.140619917333</v>
      </c>
      <c r="L78" s="5"/>
      <c r="N78" s="8">
        <v>43952</v>
      </c>
      <c r="Q78">
        <f t="shared" si="14"/>
        <v>0</v>
      </c>
    </row>
    <row r="79" spans="1:17" x14ac:dyDescent="0.25">
      <c r="A79">
        <v>64</v>
      </c>
      <c r="B79" s="1">
        <f t="shared" si="15"/>
        <v>2329049.5646605501</v>
      </c>
      <c r="C79" s="1">
        <f t="shared" si="8"/>
        <v>54518.960392983172</v>
      </c>
      <c r="D79" s="1">
        <f t="shared" si="16"/>
        <v>23599.688366866667</v>
      </c>
      <c r="E79" s="1">
        <f t="shared" si="17"/>
        <v>30919.272026116505</v>
      </c>
      <c r="L79" s="7"/>
      <c r="N79" s="8">
        <v>43983</v>
      </c>
      <c r="Q79">
        <f t="shared" si="14"/>
        <v>0</v>
      </c>
    </row>
    <row r="80" spans="1:17" x14ac:dyDescent="0.25">
      <c r="A80">
        <v>65</v>
      </c>
      <c r="B80" s="1">
        <f t="shared" si="15"/>
        <v>2297821.0999141722</v>
      </c>
      <c r="C80" s="1">
        <f t="shared" si="8"/>
        <v>54518.960392983172</v>
      </c>
      <c r="D80" s="1">
        <f t="shared" si="16"/>
        <v>23290.495646605501</v>
      </c>
      <c r="E80" s="1">
        <f t="shared" si="17"/>
        <v>31228.464746377671</v>
      </c>
      <c r="L80" s="5"/>
      <c r="N80" s="8">
        <v>44013</v>
      </c>
      <c r="Q80">
        <f t="shared" si="14"/>
        <v>0</v>
      </c>
    </row>
    <row r="81" spans="1:17" x14ac:dyDescent="0.25">
      <c r="A81">
        <v>66</v>
      </c>
      <c r="B81" s="1">
        <f t="shared" si="15"/>
        <v>2266280.3505203309</v>
      </c>
      <c r="C81" s="1">
        <f t="shared" si="8"/>
        <v>54518.960392983172</v>
      </c>
      <c r="D81" s="1">
        <f t="shared" si="16"/>
        <v>22978.21099914172</v>
      </c>
      <c r="E81" s="1">
        <f t="shared" si="17"/>
        <v>31540.749393841452</v>
      </c>
      <c r="L81" s="7"/>
      <c r="N81" s="8">
        <v>44044</v>
      </c>
      <c r="Q81">
        <f t="shared" si="14"/>
        <v>0</v>
      </c>
    </row>
    <row r="82" spans="1:17" x14ac:dyDescent="0.25">
      <c r="A82">
        <v>67</v>
      </c>
      <c r="B82" s="1">
        <f t="shared" si="15"/>
        <v>2234424.193632551</v>
      </c>
      <c r="C82" s="1">
        <f t="shared" si="8"/>
        <v>54518.960392983172</v>
      </c>
      <c r="D82" s="1">
        <f t="shared" si="16"/>
        <v>22662.803505203308</v>
      </c>
      <c r="E82" s="1">
        <f t="shared" si="17"/>
        <v>31856.156887779864</v>
      </c>
      <c r="L82" s="5"/>
      <c r="N82" s="8">
        <v>44075</v>
      </c>
      <c r="Q82">
        <f t="shared" si="14"/>
        <v>0</v>
      </c>
    </row>
    <row r="83" spans="1:17" x14ac:dyDescent="0.25">
      <c r="A83">
        <v>68</v>
      </c>
      <c r="B83" s="1">
        <f t="shared" si="15"/>
        <v>2202249.4751758934</v>
      </c>
      <c r="C83" s="1">
        <f t="shared" si="8"/>
        <v>54518.960392983172</v>
      </c>
      <c r="D83" s="1">
        <f t="shared" si="16"/>
        <v>22344.241936325507</v>
      </c>
      <c r="E83" s="1">
        <f t="shared" si="17"/>
        <v>32174.718456657665</v>
      </c>
      <c r="L83" s="7"/>
      <c r="N83" s="8">
        <v>44105</v>
      </c>
      <c r="Q83">
        <f t="shared" si="14"/>
        <v>0</v>
      </c>
    </row>
    <row r="84" spans="1:17" x14ac:dyDescent="0.25">
      <c r="A84">
        <v>69</v>
      </c>
      <c r="B84" s="1">
        <f t="shared" si="15"/>
        <v>2169753.0095346691</v>
      </c>
      <c r="C84" s="1">
        <f t="shared" si="8"/>
        <v>54518.960392983172</v>
      </c>
      <c r="D84" s="1">
        <f t="shared" si="16"/>
        <v>22022.494751758932</v>
      </c>
      <c r="E84" s="1">
        <f t="shared" si="17"/>
        <v>32496.46564122424</v>
      </c>
      <c r="L84" s="5"/>
      <c r="N84" s="8">
        <v>44136</v>
      </c>
      <c r="Q84">
        <f t="shared" si="14"/>
        <v>0</v>
      </c>
    </row>
    <row r="85" spans="1:17" x14ac:dyDescent="0.25">
      <c r="A85">
        <v>70</v>
      </c>
      <c r="B85" s="1">
        <f t="shared" si="15"/>
        <v>2136931.5792370327</v>
      </c>
      <c r="C85" s="1">
        <f t="shared" si="8"/>
        <v>54518.960392983172</v>
      </c>
      <c r="D85" s="1">
        <f t="shared" si="16"/>
        <v>21697.53009534669</v>
      </c>
      <c r="E85" s="1">
        <f t="shared" si="17"/>
        <v>32821.430297636485</v>
      </c>
      <c r="L85" s="7"/>
      <c r="N85" s="8">
        <v>44166</v>
      </c>
      <c r="Q85">
        <f t="shared" si="14"/>
        <v>0</v>
      </c>
    </row>
    <row r="86" spans="1:17" x14ac:dyDescent="0.25">
      <c r="A86">
        <v>71</v>
      </c>
      <c r="B86" s="1">
        <f t="shared" si="15"/>
        <v>2103781.9346364196</v>
      </c>
      <c r="C86" s="1">
        <f t="shared" si="8"/>
        <v>54518.960392983172</v>
      </c>
      <c r="D86" s="1">
        <f t="shared" si="16"/>
        <v>21369.315792370326</v>
      </c>
      <c r="E86" s="1">
        <f t="shared" si="17"/>
        <v>33149.644600612846</v>
      </c>
      <c r="L86" s="5"/>
      <c r="N86" s="8">
        <v>44197</v>
      </c>
      <c r="Q86">
        <f t="shared" si="14"/>
        <v>0</v>
      </c>
    </row>
    <row r="87" spans="1:17" x14ac:dyDescent="0.25">
      <c r="A87">
        <v>72</v>
      </c>
      <c r="B87" s="1">
        <f t="shared" si="15"/>
        <v>2070300.7935898006</v>
      </c>
      <c r="C87" s="1">
        <f t="shared" si="8"/>
        <v>54518.960392983172</v>
      </c>
      <c r="D87" s="1">
        <f t="shared" si="16"/>
        <v>21037.819346364195</v>
      </c>
      <c r="E87" s="1">
        <f t="shared" si="17"/>
        <v>33481.141046618977</v>
      </c>
      <c r="L87" s="7"/>
      <c r="N87" s="8">
        <v>44228</v>
      </c>
      <c r="Q87">
        <f t="shared" si="14"/>
        <v>0</v>
      </c>
    </row>
    <row r="88" spans="1:17" x14ac:dyDescent="0.25">
      <c r="A88">
        <v>73</v>
      </c>
      <c r="B88" s="1">
        <f t="shared" si="15"/>
        <v>2036484.8411327153</v>
      </c>
      <c r="C88" s="1">
        <f t="shared" si="8"/>
        <v>54518.960392983172</v>
      </c>
      <c r="D88" s="1">
        <f t="shared" si="16"/>
        <v>20703.007935898004</v>
      </c>
      <c r="E88" s="1">
        <f t="shared" si="17"/>
        <v>33815.952457085164</v>
      </c>
      <c r="L88" s="5"/>
      <c r="N88" s="8">
        <v>44256</v>
      </c>
      <c r="Q88">
        <f t="shared" si="14"/>
        <v>0</v>
      </c>
    </row>
    <row r="89" spans="1:17" x14ac:dyDescent="0.25">
      <c r="A89">
        <v>74</v>
      </c>
      <c r="B89" s="1">
        <f t="shared" si="15"/>
        <v>2002330.7291510594</v>
      </c>
      <c r="C89" s="1">
        <f t="shared" si="8"/>
        <v>54518.960392983172</v>
      </c>
      <c r="D89" s="1">
        <f t="shared" si="16"/>
        <v>20364.848411327152</v>
      </c>
      <c r="E89" s="1">
        <f t="shared" si="17"/>
        <v>34154.111981656024</v>
      </c>
      <c r="L89" s="7"/>
      <c r="N89" s="8">
        <v>44287</v>
      </c>
      <c r="Q89">
        <f t="shared" si="14"/>
        <v>0</v>
      </c>
    </row>
    <row r="90" spans="1:17" x14ac:dyDescent="0.25">
      <c r="A90">
        <v>75</v>
      </c>
      <c r="B90" s="1">
        <f t="shared" si="15"/>
        <v>1967835.0760495868</v>
      </c>
      <c r="C90" s="1">
        <f t="shared" si="8"/>
        <v>54518.960392983172</v>
      </c>
      <c r="D90" s="1">
        <f t="shared" si="16"/>
        <v>20023.307291510591</v>
      </c>
      <c r="E90" s="1">
        <f t="shared" si="17"/>
        <v>34495.653101472577</v>
      </c>
      <c r="L90" s="5"/>
      <c r="N90" s="8">
        <v>44317</v>
      </c>
      <c r="Q90">
        <f t="shared" si="14"/>
        <v>0</v>
      </c>
    </row>
    <row r="91" spans="1:17" x14ac:dyDescent="0.25">
      <c r="A91">
        <v>76</v>
      </c>
      <c r="B91" s="1">
        <f t="shared" si="15"/>
        <v>1932994.4664170993</v>
      </c>
      <c r="C91" s="1">
        <f t="shared" si="8"/>
        <v>54518.960392983172</v>
      </c>
      <c r="D91" s="1">
        <f t="shared" si="16"/>
        <v>19678.350760495869</v>
      </c>
      <c r="E91" s="1">
        <f t="shared" si="17"/>
        <v>34840.609632487307</v>
      </c>
      <c r="L91" s="7"/>
      <c r="N91" s="8">
        <v>44348</v>
      </c>
      <c r="Q91">
        <f t="shared" si="14"/>
        <v>0</v>
      </c>
    </row>
    <row r="92" spans="1:17" x14ac:dyDescent="0.25">
      <c r="A92">
        <v>77</v>
      </c>
      <c r="B92" s="1">
        <f t="shared" si="15"/>
        <v>1897805.4506882872</v>
      </c>
      <c r="C92" s="1">
        <f t="shared" si="8"/>
        <v>54518.960392983172</v>
      </c>
      <c r="D92" s="1">
        <f t="shared" si="16"/>
        <v>19329.944664170991</v>
      </c>
      <c r="E92" s="1">
        <f t="shared" si="17"/>
        <v>35189.015728812185</v>
      </c>
      <c r="L92" s="5"/>
      <c r="N92" s="8">
        <v>44378</v>
      </c>
      <c r="Q92">
        <f t="shared" si="14"/>
        <v>0</v>
      </c>
    </row>
    <row r="93" spans="1:17" x14ac:dyDescent="0.25">
      <c r="A93">
        <v>78</v>
      </c>
      <c r="B93" s="1">
        <f t="shared" si="15"/>
        <v>1862264.5448021868</v>
      </c>
      <c r="C93" s="1">
        <f t="shared" si="8"/>
        <v>54518.960392983172</v>
      </c>
      <c r="D93" s="1">
        <f t="shared" si="16"/>
        <v>18978.054506882869</v>
      </c>
      <c r="E93" s="1">
        <f t="shared" si="17"/>
        <v>35540.9058861003</v>
      </c>
      <c r="L93" s="7"/>
      <c r="N93" s="8">
        <v>44409</v>
      </c>
      <c r="Q93">
        <f t="shared" si="14"/>
        <v>0</v>
      </c>
    </row>
    <row r="94" spans="1:17" x14ac:dyDescent="0.25">
      <c r="A94">
        <v>79</v>
      </c>
      <c r="B94" s="1">
        <f t="shared" si="15"/>
        <v>1826368.2298572254</v>
      </c>
      <c r="C94" s="1">
        <f t="shared" si="8"/>
        <v>54518.960392983172</v>
      </c>
      <c r="D94" s="1">
        <f t="shared" si="16"/>
        <v>18622.645448021867</v>
      </c>
      <c r="E94" s="1">
        <f t="shared" si="17"/>
        <v>35896.314944961305</v>
      </c>
      <c r="L94" s="5"/>
      <c r="N94" s="8">
        <v>44440</v>
      </c>
      <c r="Q94">
        <f t="shared" si="14"/>
        <v>0</v>
      </c>
    </row>
    <row r="95" spans="1:17" x14ac:dyDescent="0.25">
      <c r="A95">
        <v>80</v>
      </c>
      <c r="B95" s="1">
        <f t="shared" si="15"/>
        <v>1790112.9517628145</v>
      </c>
      <c r="C95" s="1">
        <f t="shared" si="8"/>
        <v>54518.960392983172</v>
      </c>
      <c r="D95" s="1">
        <f t="shared" si="16"/>
        <v>18263.682298572254</v>
      </c>
      <c r="E95" s="1">
        <f t="shared" si="17"/>
        <v>36255.278094410918</v>
      </c>
      <c r="L95" s="7"/>
      <c r="N95" s="8">
        <v>44470</v>
      </c>
      <c r="Q95">
        <f t="shared" si="14"/>
        <v>0</v>
      </c>
    </row>
    <row r="96" spans="1:17" x14ac:dyDescent="0.25">
      <c r="A96">
        <v>81</v>
      </c>
      <c r="B96" s="1">
        <f t="shared" si="15"/>
        <v>1753495.1208874595</v>
      </c>
      <c r="C96" s="1">
        <f t="shared" si="8"/>
        <v>54518.960392983172</v>
      </c>
      <c r="D96" s="1">
        <f t="shared" si="16"/>
        <v>17901.129517628146</v>
      </c>
      <c r="E96" s="1">
        <f t="shared" si="17"/>
        <v>36617.830875355023</v>
      </c>
      <c r="L96" s="5"/>
      <c r="N96" s="8">
        <v>44501</v>
      </c>
      <c r="Q96">
        <f t="shared" si="14"/>
        <v>0</v>
      </c>
    </row>
    <row r="97" spans="1:17" x14ac:dyDescent="0.25">
      <c r="A97">
        <v>82</v>
      </c>
      <c r="B97" s="1">
        <f t="shared" si="15"/>
        <v>1716511.1117033509</v>
      </c>
      <c r="C97" s="1">
        <f t="shared" si="8"/>
        <v>54518.960392983172</v>
      </c>
      <c r="D97" s="1">
        <f t="shared" si="16"/>
        <v>17534.951208874594</v>
      </c>
      <c r="E97" s="1">
        <f t="shared" si="17"/>
        <v>36984.009184108581</v>
      </c>
      <c r="L97" s="7"/>
      <c r="N97" s="8">
        <v>44531</v>
      </c>
      <c r="Q97">
        <f t="shared" si="14"/>
        <v>0</v>
      </c>
    </row>
    <row r="98" spans="1:17" x14ac:dyDescent="0.25">
      <c r="A98">
        <v>83</v>
      </c>
      <c r="B98" s="1">
        <f t="shared" si="15"/>
        <v>1679157.2624274013</v>
      </c>
      <c r="C98" s="1">
        <f t="shared" si="8"/>
        <v>54518.960392983172</v>
      </c>
      <c r="D98" s="1">
        <f t="shared" si="16"/>
        <v>17165.11111703351</v>
      </c>
      <c r="E98" s="1">
        <f t="shared" si="17"/>
        <v>37353.849275949658</v>
      </c>
      <c r="L98" s="5"/>
      <c r="N98" s="8">
        <v>44562</v>
      </c>
      <c r="Q98">
        <f t="shared" si="14"/>
        <v>0</v>
      </c>
    </row>
    <row r="99" spans="1:17" x14ac:dyDescent="0.25">
      <c r="A99">
        <v>84</v>
      </c>
      <c r="B99" s="1">
        <f t="shared" si="15"/>
        <v>1641429.8746586922</v>
      </c>
      <c r="C99" s="1">
        <f t="shared" si="8"/>
        <v>54518.960392983172</v>
      </c>
      <c r="D99" s="1">
        <f t="shared" si="16"/>
        <v>16791.572624274013</v>
      </c>
      <c r="E99" s="1">
        <f t="shared" si="17"/>
        <v>37727.387768709159</v>
      </c>
      <c r="L99" s="7"/>
      <c r="N99" s="8">
        <v>44593</v>
      </c>
      <c r="Q99">
        <f t="shared" si="14"/>
        <v>0</v>
      </c>
    </row>
    <row r="100" spans="1:17" x14ac:dyDescent="0.25">
      <c r="A100">
        <v>85</v>
      </c>
      <c r="B100" s="1">
        <f t="shared" si="15"/>
        <v>1603325.213012296</v>
      </c>
      <c r="C100" s="1">
        <f t="shared" si="8"/>
        <v>54518.960392983172</v>
      </c>
      <c r="D100" s="1">
        <f t="shared" si="16"/>
        <v>16414.298746586919</v>
      </c>
      <c r="E100" s="1">
        <f t="shared" si="17"/>
        <v>38104.661646396256</v>
      </c>
      <c r="L100" s="5"/>
      <c r="N100" s="8">
        <v>44621</v>
      </c>
      <c r="Q100">
        <f t="shared" si="14"/>
        <v>0</v>
      </c>
    </row>
    <row r="101" spans="1:17" x14ac:dyDescent="0.25">
      <c r="A101">
        <v>86</v>
      </c>
      <c r="B101" s="1">
        <f t="shared" si="15"/>
        <v>1564839.5047494357</v>
      </c>
      <c r="C101" s="1">
        <f t="shared" si="8"/>
        <v>54518.960392983172</v>
      </c>
      <c r="D101" s="1">
        <f t="shared" si="16"/>
        <v>16033.252130122959</v>
      </c>
      <c r="E101" s="1">
        <f t="shared" si="17"/>
        <v>38485.708262860215</v>
      </c>
      <c r="L101" s="7"/>
      <c r="N101" s="8">
        <v>44652</v>
      </c>
      <c r="Q101">
        <f t="shared" si="14"/>
        <v>0</v>
      </c>
    </row>
    <row r="102" spans="1:17" x14ac:dyDescent="0.25">
      <c r="A102">
        <v>87</v>
      </c>
      <c r="B102" s="1">
        <f t="shared" si="15"/>
        <v>1525968.939403947</v>
      </c>
      <c r="C102" s="1">
        <f t="shared" si="8"/>
        <v>54518.960392983172</v>
      </c>
      <c r="D102" s="1">
        <f t="shared" si="16"/>
        <v>15648.395047494356</v>
      </c>
      <c r="E102" s="1">
        <f t="shared" si="17"/>
        <v>38870.565345488816</v>
      </c>
      <c r="L102" s="5"/>
      <c r="N102" s="8">
        <v>44682</v>
      </c>
      <c r="Q102">
        <f t="shared" si="14"/>
        <v>0</v>
      </c>
    </row>
    <row r="103" spans="1:17" x14ac:dyDescent="0.25">
      <c r="A103">
        <v>88</v>
      </c>
      <c r="B103" s="1">
        <f t="shared" si="15"/>
        <v>1486709.6684050034</v>
      </c>
      <c r="C103" s="1">
        <f t="shared" si="8"/>
        <v>54518.960392983172</v>
      </c>
      <c r="D103" s="1">
        <f t="shared" si="16"/>
        <v>15259.689394039468</v>
      </c>
      <c r="E103" s="1">
        <f t="shared" si="17"/>
        <v>39259.270998943706</v>
      </c>
      <c r="L103" s="7"/>
      <c r="N103" s="8">
        <v>44713</v>
      </c>
      <c r="Q103">
        <f t="shared" si="14"/>
        <v>0</v>
      </c>
    </row>
    <row r="104" spans="1:17" x14ac:dyDescent="0.25">
      <c r="A104">
        <v>89</v>
      </c>
      <c r="B104" s="1">
        <f t="shared" si="15"/>
        <v>1447057.8046960703</v>
      </c>
      <c r="C104" s="1">
        <f t="shared" ref="C104:C135" si="18">$B$7</f>
        <v>54518.960392983172</v>
      </c>
      <c r="D104" s="1">
        <f t="shared" si="16"/>
        <v>14867.096684050033</v>
      </c>
      <c r="E104" s="1">
        <f t="shared" si="17"/>
        <v>39651.863708933139</v>
      </c>
      <c r="L104" s="5"/>
      <c r="N104" s="8">
        <v>44743</v>
      </c>
      <c r="Q104">
        <f t="shared" si="14"/>
        <v>0</v>
      </c>
    </row>
    <row r="105" spans="1:17" x14ac:dyDescent="0.25">
      <c r="A105">
        <v>90</v>
      </c>
      <c r="B105" s="1">
        <f t="shared" si="15"/>
        <v>1407009.4223500479</v>
      </c>
      <c r="C105" s="1">
        <f t="shared" si="18"/>
        <v>54518.960392983172</v>
      </c>
      <c r="D105" s="1">
        <f t="shared" si="16"/>
        <v>14470.578046960703</v>
      </c>
      <c r="E105" s="1">
        <f t="shared" si="17"/>
        <v>40048.382346022467</v>
      </c>
      <c r="L105" s="7"/>
      <c r="N105" s="8">
        <v>44774</v>
      </c>
      <c r="Q105">
        <f t="shared" si="14"/>
        <v>0</v>
      </c>
    </row>
    <row r="106" spans="1:17" x14ac:dyDescent="0.25">
      <c r="A106">
        <v>91</v>
      </c>
      <c r="B106" s="1">
        <f t="shared" si="15"/>
        <v>1366560.5561805652</v>
      </c>
      <c r="C106" s="1">
        <f t="shared" si="18"/>
        <v>54518.960392983172</v>
      </c>
      <c r="D106" s="1">
        <f t="shared" si="16"/>
        <v>14070.094223500479</v>
      </c>
      <c r="E106" s="1">
        <f t="shared" si="17"/>
        <v>40448.866169482695</v>
      </c>
      <c r="L106" s="5"/>
      <c r="N106" s="8">
        <v>44805</v>
      </c>
      <c r="Q106">
        <f t="shared" si="14"/>
        <v>0</v>
      </c>
    </row>
    <row r="107" spans="1:17" x14ac:dyDescent="0.25">
      <c r="A107">
        <v>92</v>
      </c>
      <c r="B107" s="1">
        <f t="shared" si="15"/>
        <v>1325707.2013493876</v>
      </c>
      <c r="C107" s="1">
        <f t="shared" si="18"/>
        <v>54518.960392983172</v>
      </c>
      <c r="D107" s="1">
        <f t="shared" si="16"/>
        <v>13665.605561805651</v>
      </c>
      <c r="E107" s="1">
        <f t="shared" si="17"/>
        <v>40853.354831177523</v>
      </c>
      <c r="L107" s="7"/>
      <c r="N107" s="8">
        <v>44835</v>
      </c>
      <c r="Q107">
        <f t="shared" si="14"/>
        <v>0</v>
      </c>
    </row>
    <row r="108" spans="1:17" x14ac:dyDescent="0.25">
      <c r="A108">
        <v>93</v>
      </c>
      <c r="B108" s="1">
        <f t="shared" si="15"/>
        <v>1284445.3129698983</v>
      </c>
      <c r="C108" s="1">
        <f t="shared" si="18"/>
        <v>54518.960392983172</v>
      </c>
      <c r="D108" s="1">
        <f t="shared" si="16"/>
        <v>13257.072013493877</v>
      </c>
      <c r="E108" s="1">
        <f t="shared" si="17"/>
        <v>41261.888379489297</v>
      </c>
      <c r="L108" s="5"/>
      <c r="N108" s="8">
        <v>44866</v>
      </c>
      <c r="Q108">
        <f t="shared" si="14"/>
        <v>0</v>
      </c>
    </row>
    <row r="109" spans="1:17" x14ac:dyDescent="0.25">
      <c r="A109">
        <v>94</v>
      </c>
      <c r="B109" s="1">
        <f t="shared" si="15"/>
        <v>1242770.8057066142</v>
      </c>
      <c r="C109" s="1">
        <f t="shared" si="18"/>
        <v>54518.960392983172</v>
      </c>
      <c r="D109" s="1">
        <f t="shared" si="16"/>
        <v>12844.453129698983</v>
      </c>
      <c r="E109" s="1">
        <f t="shared" si="17"/>
        <v>41674.507263284191</v>
      </c>
      <c r="L109" s="7"/>
      <c r="N109" s="8">
        <v>44896</v>
      </c>
      <c r="Q109">
        <f t="shared" si="14"/>
        <v>0</v>
      </c>
    </row>
    <row r="110" spans="1:17" x14ac:dyDescent="0.25">
      <c r="A110">
        <v>95</v>
      </c>
      <c r="B110" s="1">
        <f t="shared" si="15"/>
        <v>1200679.5533706972</v>
      </c>
      <c r="C110" s="1">
        <f t="shared" si="18"/>
        <v>54518.960392983172</v>
      </c>
      <c r="D110" s="1">
        <f t="shared" si="16"/>
        <v>12427.708057066142</v>
      </c>
      <c r="E110" s="1">
        <f t="shared" si="17"/>
        <v>42091.25233591703</v>
      </c>
      <c r="L110" s="5"/>
      <c r="N110" s="8">
        <v>44927</v>
      </c>
      <c r="Q110">
        <f t="shared" si="14"/>
        <v>0</v>
      </c>
    </row>
    <row r="111" spans="1:17" x14ac:dyDescent="0.25">
      <c r="A111">
        <v>96</v>
      </c>
      <c r="B111" s="1">
        <f t="shared" si="15"/>
        <v>1158167.3885114209</v>
      </c>
      <c r="C111" s="1">
        <f t="shared" si="18"/>
        <v>54518.960392983172</v>
      </c>
      <c r="D111" s="1">
        <f t="shared" si="16"/>
        <v>12006.795533706972</v>
      </c>
      <c r="E111" s="1">
        <f t="shared" si="17"/>
        <v>42512.164859276199</v>
      </c>
      <c r="L111" s="7"/>
      <c r="N111" s="8">
        <v>44958</v>
      </c>
      <c r="Q111">
        <f t="shared" si="14"/>
        <v>0</v>
      </c>
    </row>
    <row r="112" spans="1:17" x14ac:dyDescent="0.25">
      <c r="A112">
        <v>97</v>
      </c>
      <c r="B112" s="1">
        <f t="shared" si="15"/>
        <v>1115230.102003552</v>
      </c>
      <c r="C112" s="1">
        <f t="shared" si="18"/>
        <v>54518.960392983172</v>
      </c>
      <c r="D112" s="1">
        <f t="shared" si="16"/>
        <v>11581.673885114209</v>
      </c>
      <c r="E112" s="1">
        <f t="shared" si="17"/>
        <v>42937.286507868965</v>
      </c>
      <c r="L112" s="5"/>
      <c r="N112" s="8">
        <v>44986</v>
      </c>
      <c r="Q112">
        <f t="shared" si="14"/>
        <v>0</v>
      </c>
    </row>
    <row r="113" spans="1:17" x14ac:dyDescent="0.25">
      <c r="A113">
        <v>98</v>
      </c>
      <c r="B113" s="1">
        <f t="shared" si="15"/>
        <v>1071863.4426306044</v>
      </c>
      <c r="C113" s="1">
        <f t="shared" si="18"/>
        <v>54518.960392983172</v>
      </c>
      <c r="D113" s="1">
        <f t="shared" si="16"/>
        <v>11152.30102003552</v>
      </c>
      <c r="E113" s="1">
        <f t="shared" si="17"/>
        <v>43366.659372947652</v>
      </c>
      <c r="L113" s="7"/>
      <c r="N113" s="8">
        <v>45017</v>
      </c>
      <c r="Q113">
        <f t="shared" si="14"/>
        <v>0</v>
      </c>
    </row>
    <row r="114" spans="1:17" x14ac:dyDescent="0.25">
      <c r="A114">
        <v>99</v>
      </c>
      <c r="B114" s="1">
        <f t="shared" si="15"/>
        <v>1028063.1166639272</v>
      </c>
      <c r="C114" s="1">
        <f t="shared" si="18"/>
        <v>54518.960392983172</v>
      </c>
      <c r="D114" s="1">
        <f t="shared" si="16"/>
        <v>10718.634426306044</v>
      </c>
      <c r="E114" s="1">
        <f t="shared" si="17"/>
        <v>43800.325966677126</v>
      </c>
      <c r="L114" s="5"/>
      <c r="N114" s="8">
        <v>45047</v>
      </c>
      <c r="Q114">
        <f t="shared" si="14"/>
        <v>0</v>
      </c>
    </row>
    <row r="115" spans="1:17" x14ac:dyDescent="0.25">
      <c r="A115">
        <v>100</v>
      </c>
      <c r="B115" s="1">
        <f t="shared" si="15"/>
        <v>983824.78743758332</v>
      </c>
      <c r="C115" s="1">
        <f t="shared" si="18"/>
        <v>54518.960392983172</v>
      </c>
      <c r="D115" s="1">
        <f t="shared" si="16"/>
        <v>10280.631166639272</v>
      </c>
      <c r="E115" s="1">
        <f t="shared" si="17"/>
        <v>44238.3292263439</v>
      </c>
      <c r="L115" s="7"/>
      <c r="N115" s="8">
        <v>45078</v>
      </c>
      <c r="Q115">
        <f t="shared" si="14"/>
        <v>0</v>
      </c>
    </row>
    <row r="116" spans="1:17" x14ac:dyDescent="0.25">
      <c r="A116">
        <v>101</v>
      </c>
      <c r="B116" s="1">
        <f t="shared" si="15"/>
        <v>939144.07491897594</v>
      </c>
      <c r="C116" s="1">
        <f t="shared" si="18"/>
        <v>54518.960392983172</v>
      </c>
      <c r="D116" s="1">
        <f t="shared" si="16"/>
        <v>9838.2478743758329</v>
      </c>
      <c r="E116" s="1">
        <f t="shared" si="17"/>
        <v>44680.712518607339</v>
      </c>
      <c r="L116" s="5"/>
      <c r="N116" s="8">
        <v>45108</v>
      </c>
      <c r="Q116">
        <f t="shared" si="14"/>
        <v>0</v>
      </c>
    </row>
    <row r="117" spans="1:17" x14ac:dyDescent="0.25">
      <c r="A117">
        <v>102</v>
      </c>
      <c r="B117" s="1">
        <f t="shared" si="15"/>
        <v>894016.55527518247</v>
      </c>
      <c r="C117" s="1">
        <f t="shared" si="18"/>
        <v>54518.960392983172</v>
      </c>
      <c r="D117" s="1">
        <f t="shared" si="16"/>
        <v>9391.44074918976</v>
      </c>
      <c r="E117" s="1">
        <f t="shared" si="17"/>
        <v>45127.519643793414</v>
      </c>
      <c r="L117" s="7"/>
      <c r="N117" s="8">
        <v>45139</v>
      </c>
      <c r="Q117">
        <f t="shared" si="14"/>
        <v>0</v>
      </c>
    </row>
    <row r="118" spans="1:17" x14ac:dyDescent="0.25">
      <c r="A118">
        <v>103</v>
      </c>
      <c r="B118" s="1">
        <f t="shared" si="15"/>
        <v>848437.76043495117</v>
      </c>
      <c r="C118" s="1">
        <f t="shared" si="18"/>
        <v>54518.960392983172</v>
      </c>
      <c r="D118" s="1">
        <f t="shared" si="16"/>
        <v>8940.1655527518251</v>
      </c>
      <c r="E118" s="1">
        <f t="shared" si="17"/>
        <v>45578.794840231349</v>
      </c>
      <c r="L118" s="5"/>
      <c r="N118" s="8">
        <v>45170</v>
      </c>
      <c r="Q118">
        <f t="shared" si="14"/>
        <v>0</v>
      </c>
    </row>
    <row r="119" spans="1:17" x14ac:dyDescent="0.25">
      <c r="A119">
        <v>104</v>
      </c>
      <c r="B119" s="1">
        <f t="shared" si="15"/>
        <v>802403.17764631752</v>
      </c>
      <c r="C119" s="1">
        <f t="shared" si="18"/>
        <v>54518.960392983172</v>
      </c>
      <c r="D119" s="1">
        <f t="shared" si="16"/>
        <v>8484.3776043495109</v>
      </c>
      <c r="E119" s="1">
        <f t="shared" si="17"/>
        <v>46034.582788633663</v>
      </c>
      <c r="L119" s="7"/>
      <c r="N119" s="8">
        <v>45200</v>
      </c>
      <c r="Q119">
        <f t="shared" si="14"/>
        <v>0</v>
      </c>
    </row>
    <row r="120" spans="1:17" x14ac:dyDescent="0.25">
      <c r="A120">
        <v>105</v>
      </c>
      <c r="B120" s="1">
        <f t="shared" si="15"/>
        <v>755908.2490297975</v>
      </c>
      <c r="C120" s="1">
        <f t="shared" si="18"/>
        <v>54518.960392983172</v>
      </c>
      <c r="D120" s="1">
        <f t="shared" si="16"/>
        <v>8024.0317764631754</v>
      </c>
      <c r="E120" s="1">
        <f t="shared" si="17"/>
        <v>46494.928616519996</v>
      </c>
      <c r="L120" s="5"/>
      <c r="N120" s="8">
        <v>45231</v>
      </c>
      <c r="Q120">
        <f t="shared" si="14"/>
        <v>0</v>
      </c>
    </row>
    <row r="121" spans="1:17" x14ac:dyDescent="0.25">
      <c r="A121">
        <v>106</v>
      </c>
      <c r="B121" s="1">
        <f t="shared" si="15"/>
        <v>708948.3711271123</v>
      </c>
      <c r="C121" s="1">
        <f t="shared" si="18"/>
        <v>54518.960392983172</v>
      </c>
      <c r="D121" s="1">
        <f t="shared" si="16"/>
        <v>7559.0824902979739</v>
      </c>
      <c r="E121" s="1">
        <f t="shared" si="17"/>
        <v>46959.877902685199</v>
      </c>
      <c r="L121" s="7"/>
      <c r="N121" s="8">
        <v>45261</v>
      </c>
      <c r="Q121">
        <f t="shared" si="14"/>
        <v>0</v>
      </c>
    </row>
    <row r="122" spans="1:17" x14ac:dyDescent="0.25">
      <c r="A122">
        <v>107</v>
      </c>
      <c r="B122" s="1">
        <f t="shared" si="15"/>
        <v>661518.89444540022</v>
      </c>
      <c r="C122" s="1">
        <f t="shared" si="18"/>
        <v>54518.960392983172</v>
      </c>
      <c r="D122" s="1">
        <f t="shared" si="16"/>
        <v>7089.483711271122</v>
      </c>
      <c r="E122" s="1">
        <f t="shared" si="17"/>
        <v>47429.476681712047</v>
      </c>
      <c r="L122" s="5"/>
      <c r="N122" s="8">
        <v>45292</v>
      </c>
      <c r="Q122">
        <f t="shared" si="14"/>
        <v>0</v>
      </c>
    </row>
    <row r="123" spans="1:17" x14ac:dyDescent="0.25">
      <c r="A123">
        <v>108</v>
      </c>
      <c r="B123" s="1">
        <f t="shared" si="15"/>
        <v>613615.12299687101</v>
      </c>
      <c r="C123" s="1">
        <f t="shared" si="18"/>
        <v>54518.960392983172</v>
      </c>
      <c r="D123" s="1">
        <f t="shared" si="16"/>
        <v>6615.188944454002</v>
      </c>
      <c r="E123" s="1">
        <f t="shared" si="17"/>
        <v>47903.771448529173</v>
      </c>
      <c r="L123" s="7"/>
      <c r="N123" s="8">
        <v>45323</v>
      </c>
      <c r="Q123">
        <f t="shared" si="14"/>
        <v>0</v>
      </c>
    </row>
    <row r="124" spans="1:17" x14ac:dyDescent="0.25">
      <c r="A124">
        <v>109</v>
      </c>
      <c r="B124" s="1">
        <f t="shared" si="15"/>
        <v>565232.31383385649</v>
      </c>
      <c r="C124" s="1">
        <f t="shared" si="18"/>
        <v>54518.960392983172</v>
      </c>
      <c r="D124" s="1">
        <f t="shared" si="16"/>
        <v>6136.1512299687101</v>
      </c>
      <c r="E124" s="1">
        <f t="shared" si="17"/>
        <v>48382.809163014463</v>
      </c>
      <c r="L124" s="5"/>
      <c r="N124" s="8">
        <v>45352</v>
      </c>
      <c r="Q124">
        <f t="shared" si="14"/>
        <v>0</v>
      </c>
    </row>
    <row r="125" spans="1:17" x14ac:dyDescent="0.25">
      <c r="A125">
        <v>110</v>
      </c>
      <c r="B125" s="1">
        <f t="shared" si="15"/>
        <v>516365.6765792119</v>
      </c>
      <c r="C125" s="1">
        <f t="shared" si="18"/>
        <v>54518.960392983172</v>
      </c>
      <c r="D125" s="1">
        <f t="shared" si="16"/>
        <v>5652.3231383385646</v>
      </c>
      <c r="E125" s="1">
        <f t="shared" si="17"/>
        <v>48866.637254644607</v>
      </c>
      <c r="L125" s="7"/>
      <c r="N125" s="8">
        <v>45383</v>
      </c>
      <c r="Q125">
        <f t="shared" si="14"/>
        <v>0</v>
      </c>
    </row>
    <row r="126" spans="1:17" x14ac:dyDescent="0.25">
      <c r="A126">
        <v>111</v>
      </c>
      <c r="B126" s="1">
        <f t="shared" si="15"/>
        <v>467010.37295202084</v>
      </c>
      <c r="C126" s="1">
        <f t="shared" si="18"/>
        <v>54518.960392983172</v>
      </c>
      <c r="D126" s="1">
        <f t="shared" si="16"/>
        <v>5163.6567657921187</v>
      </c>
      <c r="E126" s="1">
        <f t="shared" si="17"/>
        <v>49355.303627191053</v>
      </c>
      <c r="L126" s="5"/>
      <c r="N126" s="8">
        <v>45413</v>
      </c>
      <c r="Q126">
        <f t="shared" si="14"/>
        <v>0</v>
      </c>
    </row>
    <row r="127" spans="1:17" x14ac:dyDescent="0.25">
      <c r="A127">
        <v>112</v>
      </c>
      <c r="B127" s="1">
        <f t="shared" si="15"/>
        <v>417161.5162885579</v>
      </c>
      <c r="C127" s="1">
        <f t="shared" si="18"/>
        <v>54518.960392983172</v>
      </c>
      <c r="D127" s="1">
        <f t="shared" si="16"/>
        <v>4670.1037295202086</v>
      </c>
      <c r="E127" s="1">
        <f t="shared" si="17"/>
        <v>49848.856663462961</v>
      </c>
      <c r="L127" s="7"/>
      <c r="N127" s="8">
        <v>45444</v>
      </c>
      <c r="Q127">
        <f t="shared" si="14"/>
        <v>0</v>
      </c>
    </row>
    <row r="128" spans="1:17" x14ac:dyDescent="0.25">
      <c r="A128">
        <v>113</v>
      </c>
      <c r="B128" s="1">
        <f t="shared" si="15"/>
        <v>366814.17105846031</v>
      </c>
      <c r="C128" s="1">
        <f t="shared" si="18"/>
        <v>54518.960392983172</v>
      </c>
      <c r="D128" s="1">
        <f t="shared" si="16"/>
        <v>4171.6151628855787</v>
      </c>
      <c r="E128" s="1">
        <f t="shared" si="17"/>
        <v>50347.345230097591</v>
      </c>
      <c r="L128" s="5"/>
      <c r="N128" s="8">
        <v>45474</v>
      </c>
      <c r="Q128">
        <f t="shared" si="14"/>
        <v>0</v>
      </c>
    </row>
    <row r="129" spans="1:17" x14ac:dyDescent="0.25">
      <c r="A129">
        <v>114</v>
      </c>
      <c r="B129" s="1">
        <f t="shared" si="15"/>
        <v>315963.35237606172</v>
      </c>
      <c r="C129" s="1">
        <f t="shared" si="18"/>
        <v>54518.960392983172</v>
      </c>
      <c r="D129" s="1">
        <f t="shared" si="16"/>
        <v>3668.1417105846031</v>
      </c>
      <c r="E129" s="1">
        <f t="shared" si="17"/>
        <v>50850.818682398567</v>
      </c>
      <c r="L129" s="7"/>
      <c r="N129" s="8">
        <v>45505</v>
      </c>
      <c r="Q129">
        <f t="shared" si="14"/>
        <v>0</v>
      </c>
    </row>
    <row r="130" spans="1:17" x14ac:dyDescent="0.25">
      <c r="A130">
        <v>115</v>
      </c>
      <c r="B130" s="1">
        <f t="shared" si="15"/>
        <v>264604.02550683916</v>
      </c>
      <c r="C130" s="1">
        <f t="shared" si="18"/>
        <v>54518.960392983172</v>
      </c>
      <c r="D130" s="1">
        <f t="shared" si="16"/>
        <v>3159.6335237606168</v>
      </c>
      <c r="E130" s="1">
        <f t="shared" si="17"/>
        <v>51359.326869222554</v>
      </c>
      <c r="L130" s="5"/>
      <c r="N130" s="8">
        <v>45536</v>
      </c>
      <c r="Q130">
        <f t="shared" si="14"/>
        <v>0</v>
      </c>
    </row>
    <row r="131" spans="1:17" x14ac:dyDescent="0.25">
      <c r="A131">
        <v>116</v>
      </c>
      <c r="B131" s="1">
        <f t="shared" si="15"/>
        <v>212731.10536892439</v>
      </c>
      <c r="C131" s="1">
        <f t="shared" si="18"/>
        <v>54518.960392983172</v>
      </c>
      <c r="D131" s="1">
        <f t="shared" si="16"/>
        <v>2646.0402550683916</v>
      </c>
      <c r="E131" s="1">
        <f t="shared" si="17"/>
        <v>51872.920137914778</v>
      </c>
      <c r="L131" s="7"/>
      <c r="N131" s="8">
        <v>45566</v>
      </c>
      <c r="Q131">
        <f t="shared" ref="Q131:Q136" si="19">O131-P131</f>
        <v>0</v>
      </c>
    </row>
    <row r="132" spans="1:17" x14ac:dyDescent="0.25">
      <c r="A132">
        <v>117</v>
      </c>
      <c r="B132" s="1">
        <f t="shared" si="15"/>
        <v>160339.45602963044</v>
      </c>
      <c r="C132" s="1">
        <f t="shared" si="18"/>
        <v>54518.960392983172</v>
      </c>
      <c r="D132" s="1">
        <f t="shared" si="16"/>
        <v>2127.3110536892436</v>
      </c>
      <c r="E132" s="1">
        <f t="shared" si="17"/>
        <v>52391.64933929393</v>
      </c>
      <c r="L132" s="5"/>
      <c r="N132" s="8">
        <v>45597</v>
      </c>
      <c r="Q132">
        <f t="shared" si="19"/>
        <v>0</v>
      </c>
    </row>
    <row r="133" spans="1:17" x14ac:dyDescent="0.25">
      <c r="A133">
        <v>118</v>
      </c>
      <c r="B133" s="1">
        <f t="shared" si="15"/>
        <v>107423.89019694357</v>
      </c>
      <c r="C133" s="1">
        <f t="shared" si="18"/>
        <v>54518.960392983172</v>
      </c>
      <c r="D133" s="1">
        <f t="shared" si="16"/>
        <v>1603.3945602963042</v>
      </c>
      <c r="E133" s="1">
        <f t="shared" si="17"/>
        <v>52915.565832686865</v>
      </c>
      <c r="L133" s="7"/>
      <c r="N133" s="8">
        <v>45627</v>
      </c>
      <c r="Q133">
        <f t="shared" si="19"/>
        <v>0</v>
      </c>
    </row>
    <row r="134" spans="1:17" x14ac:dyDescent="0.25">
      <c r="A134">
        <v>119</v>
      </c>
      <c r="B134" s="1">
        <f t="shared" si="15"/>
        <v>53979.168705929835</v>
      </c>
      <c r="C134" s="1">
        <f t="shared" si="18"/>
        <v>54518.960392983172</v>
      </c>
      <c r="D134" s="1">
        <f t="shared" si="16"/>
        <v>1074.2389019694356</v>
      </c>
      <c r="E134" s="1">
        <f t="shared" si="17"/>
        <v>53444.721491013734</v>
      </c>
      <c r="L134" s="5"/>
      <c r="N134" s="8">
        <v>45658</v>
      </c>
      <c r="Q134">
        <f t="shared" si="19"/>
        <v>0</v>
      </c>
    </row>
    <row r="135" spans="1:17" x14ac:dyDescent="0.25">
      <c r="A135">
        <v>120</v>
      </c>
      <c r="B135" s="1">
        <f t="shared" si="15"/>
        <v>5.9590092860162258E-9</v>
      </c>
      <c r="C135" s="1">
        <f t="shared" si="18"/>
        <v>54518.960392983172</v>
      </c>
      <c r="D135" s="1">
        <f t="shared" si="16"/>
        <v>539.7916870592984</v>
      </c>
      <c r="E135" s="1">
        <f t="shared" si="17"/>
        <v>53979.168705923876</v>
      </c>
      <c r="L135" s="7"/>
      <c r="N135" s="8">
        <v>45689</v>
      </c>
      <c r="Q135">
        <f t="shared" si="19"/>
        <v>0</v>
      </c>
    </row>
    <row r="136" spans="1:17" x14ac:dyDescent="0.25">
      <c r="N136" s="8">
        <v>45717</v>
      </c>
      <c r="Q136">
        <f t="shared" si="19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6" spans="1:2" x14ac:dyDescent="0.25">
      <c r="B6" t="s">
        <v>20</v>
      </c>
    </row>
    <row r="7" spans="1:2" x14ac:dyDescent="0.25">
      <c r="B7" s="6">
        <v>42005</v>
      </c>
    </row>
    <row r="8" spans="1:2" x14ac:dyDescent="0.25">
      <c r="B8" s="6">
        <f>B7</f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Zeynalov</dc:creator>
  <cp:lastModifiedBy>Ramiz Zeynalov</cp:lastModifiedBy>
  <dcterms:created xsi:type="dcterms:W3CDTF">2015-06-12T22:44:41Z</dcterms:created>
  <dcterms:modified xsi:type="dcterms:W3CDTF">2015-06-28T13:15:41Z</dcterms:modified>
</cp:coreProperties>
</file>